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chond\Documents\PROGRAMS\P702 TCU\"/>
    </mc:Choice>
  </mc:AlternateContent>
  <bookViews>
    <workbookView xWindow="0" yWindow="0" windowWidth="28800" windowHeight="14685" firstSheet="2" activeTab="2"/>
  </bookViews>
  <sheets>
    <sheet name="REV GF" sheetId="1" state="hidden" r:id="rId1"/>
    <sheet name="REV HC" sheetId="2" state="hidden" r:id="rId2"/>
    <sheet name="cBOM GF" sheetId="3" r:id="rId3"/>
    <sheet name="cBOM HC" sheetId="4" r:id="rId4"/>
  </sheets>
  <externalReferences>
    <externalReference r:id="rId5"/>
  </externalReferences>
  <definedNames>
    <definedName name="_xlnm._FilterDatabase" localSheetId="2" hidden="1">'cBOM GF'!$A$1:$AE$392</definedName>
    <definedName name="_xlnm._FilterDatabase" localSheetId="3" hidden="1">'cBOM HC'!$A$1:$Y$401</definedName>
    <definedName name="_xlnm._FilterDatabase" localSheetId="0" hidden="1">'REV GF'!$A$1:$M$1583</definedName>
  </definedNames>
  <calcPr calcId="152511"/>
  <pivotCaches>
    <pivotCache cacheId="0" r:id="rId6"/>
    <pivotCache cacheId="1" r:id="rId7"/>
  </pivotCaches>
  <fileRecoveryPr repairLoad="1"/>
</workbook>
</file>

<file path=xl/calcChain.xml><?xml version="1.0" encoding="utf-8"?>
<calcChain xmlns="http://schemas.openxmlformats.org/spreadsheetml/2006/main">
  <c r="Y3" i="4" l="1"/>
  <c r="Z3" i="4"/>
  <c r="AA3" i="4"/>
  <c r="AB3" i="4"/>
  <c r="AC3" i="4"/>
  <c r="AD3" i="4"/>
  <c r="AE3" i="4"/>
  <c r="AF3" i="4"/>
  <c r="Y4" i="4"/>
  <c r="Z4" i="4"/>
  <c r="AA4" i="4"/>
  <c r="AB4" i="4"/>
  <c r="AC4" i="4"/>
  <c r="AD4" i="4"/>
  <c r="AE4" i="4"/>
  <c r="AF4" i="4"/>
  <c r="Y5" i="4"/>
  <c r="Z5" i="4"/>
  <c r="AA5" i="4"/>
  <c r="AB5" i="4"/>
  <c r="AC5" i="4"/>
  <c r="AD5" i="4"/>
  <c r="AE5" i="4"/>
  <c r="AF5" i="4"/>
  <c r="Y6" i="4"/>
  <c r="Z6" i="4"/>
  <c r="AA6" i="4"/>
  <c r="AB6" i="4"/>
  <c r="AC6" i="4"/>
  <c r="AD6" i="4"/>
  <c r="AE6" i="4"/>
  <c r="AF6" i="4"/>
  <c r="Y7" i="4"/>
  <c r="Z7" i="4"/>
  <c r="AA7" i="4"/>
  <c r="AB7" i="4"/>
  <c r="AC7" i="4"/>
  <c r="AD7" i="4"/>
  <c r="AE7" i="4"/>
  <c r="AF7" i="4"/>
  <c r="Y8" i="4"/>
  <c r="Z8" i="4"/>
  <c r="AA8" i="4"/>
  <c r="AB8" i="4"/>
  <c r="AC8" i="4"/>
  <c r="AD8" i="4"/>
  <c r="AE8" i="4"/>
  <c r="AF8" i="4"/>
  <c r="Y9" i="4"/>
  <c r="Z9" i="4"/>
  <c r="AA9" i="4"/>
  <c r="AB9" i="4"/>
  <c r="AC9" i="4"/>
  <c r="AD9" i="4"/>
  <c r="AE9" i="4"/>
  <c r="AF9" i="4"/>
  <c r="Y10" i="4"/>
  <c r="Z10" i="4"/>
  <c r="AA10" i="4"/>
  <c r="AB10" i="4"/>
  <c r="AC10" i="4"/>
  <c r="AD10" i="4"/>
  <c r="AE10" i="4"/>
  <c r="AF10" i="4"/>
  <c r="Y11" i="4"/>
  <c r="Z11" i="4"/>
  <c r="AA11" i="4"/>
  <c r="AB11" i="4"/>
  <c r="AC11" i="4"/>
  <c r="AD11" i="4"/>
  <c r="AE11" i="4"/>
  <c r="AF11" i="4"/>
  <c r="Y12" i="4"/>
  <c r="Z12" i="4"/>
  <c r="AA12" i="4"/>
  <c r="AB12" i="4"/>
  <c r="AC12" i="4"/>
  <c r="AD12" i="4"/>
  <c r="AE12" i="4"/>
  <c r="AF12" i="4"/>
  <c r="Y13" i="4"/>
  <c r="Z13" i="4"/>
  <c r="AA13" i="4"/>
  <c r="AB13" i="4"/>
  <c r="AC13" i="4"/>
  <c r="AD13" i="4"/>
  <c r="AE13" i="4"/>
  <c r="AF13" i="4"/>
  <c r="Y14" i="4"/>
  <c r="Z14" i="4"/>
  <c r="AA14" i="4"/>
  <c r="AB14" i="4"/>
  <c r="AC14" i="4"/>
  <c r="AD14" i="4"/>
  <c r="AE14" i="4"/>
  <c r="AF14" i="4"/>
  <c r="Y15" i="4"/>
  <c r="Z15" i="4"/>
  <c r="AA15" i="4"/>
  <c r="AB15" i="4"/>
  <c r="AC15" i="4"/>
  <c r="AD15" i="4"/>
  <c r="AE15" i="4"/>
  <c r="AF15" i="4"/>
  <c r="Y16" i="4"/>
  <c r="Z16" i="4"/>
  <c r="AA16" i="4"/>
  <c r="AB16" i="4"/>
  <c r="AC16" i="4"/>
  <c r="AD16" i="4"/>
  <c r="AE16" i="4"/>
  <c r="AF16" i="4"/>
  <c r="Y17" i="4"/>
  <c r="Z17" i="4"/>
  <c r="AA17" i="4"/>
  <c r="AB17" i="4"/>
  <c r="AC17" i="4"/>
  <c r="AD17" i="4"/>
  <c r="AE17" i="4"/>
  <c r="AF17" i="4"/>
  <c r="Y18" i="4"/>
  <c r="Z18" i="4"/>
  <c r="AA18" i="4"/>
  <c r="AB18" i="4"/>
  <c r="AC18" i="4"/>
  <c r="AD18" i="4"/>
  <c r="AE18" i="4"/>
  <c r="AF18" i="4"/>
  <c r="Y19" i="4"/>
  <c r="Z19" i="4"/>
  <c r="AA19" i="4"/>
  <c r="AB19" i="4"/>
  <c r="AC19" i="4"/>
  <c r="AD19" i="4"/>
  <c r="AE19" i="4"/>
  <c r="AF19" i="4"/>
  <c r="Y20" i="4"/>
  <c r="Z20" i="4"/>
  <c r="AA20" i="4"/>
  <c r="AB20" i="4"/>
  <c r="AC20" i="4"/>
  <c r="AD20" i="4"/>
  <c r="AE20" i="4"/>
  <c r="AF20" i="4"/>
  <c r="Y21" i="4"/>
  <c r="Z21" i="4"/>
  <c r="AA21" i="4"/>
  <c r="AB21" i="4"/>
  <c r="AC21" i="4"/>
  <c r="AD21" i="4"/>
  <c r="AE21" i="4"/>
  <c r="AF21" i="4"/>
  <c r="Y22" i="4"/>
  <c r="Z22" i="4"/>
  <c r="AA22" i="4"/>
  <c r="AB22" i="4"/>
  <c r="AC22" i="4"/>
  <c r="AD22" i="4"/>
  <c r="AE22" i="4"/>
  <c r="AF22" i="4"/>
  <c r="Y23" i="4"/>
  <c r="Z23" i="4"/>
  <c r="AA23" i="4"/>
  <c r="AB23" i="4"/>
  <c r="AC23" i="4"/>
  <c r="AD23" i="4"/>
  <c r="AE23" i="4"/>
  <c r="AF23" i="4"/>
  <c r="Y24" i="4"/>
  <c r="Z24" i="4"/>
  <c r="AA24" i="4"/>
  <c r="AB24" i="4"/>
  <c r="AC24" i="4"/>
  <c r="AD24" i="4"/>
  <c r="AE24" i="4"/>
  <c r="AF24" i="4"/>
  <c r="Y25" i="4"/>
  <c r="Z25" i="4"/>
  <c r="AA25" i="4"/>
  <c r="AB25" i="4"/>
  <c r="AC25" i="4"/>
  <c r="AD25" i="4"/>
  <c r="AE25" i="4"/>
  <c r="AF25" i="4"/>
  <c r="Y26" i="4"/>
  <c r="Z26" i="4"/>
  <c r="AA26" i="4"/>
  <c r="AB26" i="4"/>
  <c r="AC26" i="4"/>
  <c r="AD26" i="4"/>
  <c r="AE26" i="4"/>
  <c r="AF26" i="4"/>
  <c r="Y27" i="4"/>
  <c r="Z27" i="4"/>
  <c r="AA27" i="4"/>
  <c r="AB27" i="4"/>
  <c r="AC27" i="4"/>
  <c r="AD27" i="4"/>
  <c r="AE27" i="4"/>
  <c r="AF27" i="4"/>
  <c r="Y28" i="4"/>
  <c r="Z28" i="4"/>
  <c r="AA28" i="4"/>
  <c r="AB28" i="4"/>
  <c r="AC28" i="4"/>
  <c r="AD28" i="4"/>
  <c r="AE28" i="4"/>
  <c r="AF28" i="4"/>
  <c r="Y29" i="4"/>
  <c r="Z29" i="4"/>
  <c r="AA29" i="4"/>
  <c r="AB29" i="4"/>
  <c r="AC29" i="4"/>
  <c r="AD29" i="4"/>
  <c r="AE29" i="4"/>
  <c r="AF29" i="4"/>
  <c r="Y30" i="4"/>
  <c r="Z30" i="4"/>
  <c r="AA30" i="4"/>
  <c r="AB30" i="4"/>
  <c r="AC30" i="4"/>
  <c r="AD30" i="4"/>
  <c r="AE30" i="4"/>
  <c r="AF30" i="4"/>
  <c r="Y31" i="4"/>
  <c r="Z31" i="4"/>
  <c r="AA31" i="4"/>
  <c r="AB31" i="4"/>
  <c r="AC31" i="4"/>
  <c r="AD31" i="4"/>
  <c r="AE31" i="4"/>
  <c r="AF31" i="4"/>
  <c r="Y32" i="4"/>
  <c r="Z32" i="4"/>
  <c r="AA32" i="4"/>
  <c r="AB32" i="4"/>
  <c r="AC32" i="4"/>
  <c r="AD32" i="4"/>
  <c r="AE32" i="4"/>
  <c r="AF32" i="4"/>
  <c r="Y33" i="4"/>
  <c r="Z33" i="4"/>
  <c r="AA33" i="4"/>
  <c r="AB33" i="4"/>
  <c r="AC33" i="4"/>
  <c r="AD33" i="4"/>
  <c r="AE33" i="4"/>
  <c r="AF33" i="4"/>
  <c r="Y34" i="4"/>
  <c r="Z34" i="4"/>
  <c r="AA34" i="4"/>
  <c r="AB34" i="4"/>
  <c r="AC34" i="4"/>
  <c r="AD34" i="4"/>
  <c r="AE34" i="4"/>
  <c r="AF34" i="4"/>
  <c r="Y35" i="4"/>
  <c r="Z35" i="4"/>
  <c r="AA35" i="4"/>
  <c r="AB35" i="4"/>
  <c r="AC35" i="4"/>
  <c r="AD35" i="4"/>
  <c r="AE35" i="4"/>
  <c r="AF35" i="4"/>
  <c r="Y36" i="4"/>
  <c r="Z36" i="4"/>
  <c r="AA36" i="4"/>
  <c r="AB36" i="4"/>
  <c r="AC36" i="4"/>
  <c r="AD36" i="4"/>
  <c r="AE36" i="4"/>
  <c r="AF36" i="4"/>
  <c r="Y37" i="4"/>
  <c r="Z37" i="4"/>
  <c r="AA37" i="4"/>
  <c r="AB37" i="4"/>
  <c r="AC37" i="4"/>
  <c r="AD37" i="4"/>
  <c r="AE37" i="4"/>
  <c r="AF37" i="4"/>
  <c r="Y38" i="4"/>
  <c r="Z38" i="4"/>
  <c r="AA38" i="4"/>
  <c r="AB38" i="4"/>
  <c r="AC38" i="4"/>
  <c r="AD38" i="4"/>
  <c r="AE38" i="4"/>
  <c r="AF38" i="4"/>
  <c r="Y39" i="4"/>
  <c r="Z39" i="4"/>
  <c r="AA39" i="4"/>
  <c r="AB39" i="4"/>
  <c r="AC39" i="4"/>
  <c r="AD39" i="4"/>
  <c r="AE39" i="4"/>
  <c r="AF39" i="4"/>
  <c r="Y40" i="4"/>
  <c r="Z40" i="4"/>
  <c r="AA40" i="4"/>
  <c r="AB40" i="4"/>
  <c r="AC40" i="4"/>
  <c r="AD40" i="4"/>
  <c r="AE40" i="4"/>
  <c r="AF40" i="4"/>
  <c r="Y41" i="4"/>
  <c r="Z41" i="4"/>
  <c r="AA41" i="4"/>
  <c r="AB41" i="4"/>
  <c r="AC41" i="4"/>
  <c r="AD41" i="4"/>
  <c r="AE41" i="4"/>
  <c r="AF41" i="4"/>
  <c r="Y42" i="4"/>
  <c r="Z42" i="4"/>
  <c r="AA42" i="4"/>
  <c r="AB42" i="4"/>
  <c r="AC42" i="4"/>
  <c r="AD42" i="4"/>
  <c r="AE42" i="4"/>
  <c r="AF42" i="4"/>
  <c r="Y43" i="4"/>
  <c r="Z43" i="4"/>
  <c r="AA43" i="4"/>
  <c r="AB43" i="4"/>
  <c r="AC43" i="4"/>
  <c r="AD43" i="4"/>
  <c r="AE43" i="4"/>
  <c r="AF43" i="4"/>
  <c r="Y44" i="4"/>
  <c r="Z44" i="4"/>
  <c r="AA44" i="4"/>
  <c r="AB44" i="4"/>
  <c r="AC44" i="4"/>
  <c r="AD44" i="4"/>
  <c r="AE44" i="4"/>
  <c r="AF44" i="4"/>
  <c r="Y45" i="4"/>
  <c r="Z45" i="4"/>
  <c r="AA45" i="4"/>
  <c r="AB45" i="4"/>
  <c r="AC45" i="4"/>
  <c r="AD45" i="4"/>
  <c r="AE45" i="4"/>
  <c r="AF45" i="4"/>
  <c r="Y46" i="4"/>
  <c r="Z46" i="4"/>
  <c r="AA46" i="4"/>
  <c r="AB46" i="4"/>
  <c r="AC46" i="4"/>
  <c r="AD46" i="4"/>
  <c r="AE46" i="4"/>
  <c r="AF46" i="4"/>
  <c r="Y47" i="4"/>
  <c r="Z47" i="4"/>
  <c r="AA47" i="4"/>
  <c r="AB47" i="4"/>
  <c r="AC47" i="4"/>
  <c r="AD47" i="4"/>
  <c r="AE47" i="4"/>
  <c r="AF47" i="4"/>
  <c r="Y48" i="4"/>
  <c r="Z48" i="4"/>
  <c r="AA48" i="4"/>
  <c r="AB48" i="4"/>
  <c r="AC48" i="4"/>
  <c r="AD48" i="4"/>
  <c r="AE48" i="4"/>
  <c r="AF48" i="4"/>
  <c r="Y49" i="4"/>
  <c r="Z49" i="4"/>
  <c r="AA49" i="4"/>
  <c r="AB49" i="4"/>
  <c r="AC49" i="4"/>
  <c r="AD49" i="4"/>
  <c r="AE49" i="4"/>
  <c r="AF49" i="4"/>
  <c r="Y50" i="4"/>
  <c r="Z50" i="4"/>
  <c r="AA50" i="4"/>
  <c r="AB50" i="4"/>
  <c r="AC50" i="4"/>
  <c r="AD50" i="4"/>
  <c r="AE50" i="4"/>
  <c r="AF50" i="4"/>
  <c r="Y51" i="4"/>
  <c r="Z51" i="4"/>
  <c r="AA51" i="4"/>
  <c r="AB51" i="4"/>
  <c r="AC51" i="4"/>
  <c r="AD51" i="4"/>
  <c r="AE51" i="4"/>
  <c r="AF51" i="4"/>
  <c r="Y52" i="4"/>
  <c r="Z52" i="4"/>
  <c r="AA52" i="4"/>
  <c r="AB52" i="4"/>
  <c r="AC52" i="4"/>
  <c r="AD52" i="4"/>
  <c r="AE52" i="4"/>
  <c r="AF52" i="4"/>
  <c r="Y53" i="4"/>
  <c r="Z53" i="4"/>
  <c r="AA53" i="4"/>
  <c r="AB53" i="4"/>
  <c r="AC53" i="4"/>
  <c r="AD53" i="4"/>
  <c r="AE53" i="4"/>
  <c r="AF53" i="4"/>
  <c r="Y54" i="4"/>
  <c r="Z54" i="4"/>
  <c r="AA54" i="4"/>
  <c r="AB54" i="4"/>
  <c r="AC54" i="4"/>
  <c r="AD54" i="4"/>
  <c r="AE54" i="4"/>
  <c r="AF54" i="4"/>
  <c r="Y55" i="4"/>
  <c r="Z55" i="4"/>
  <c r="AA55" i="4"/>
  <c r="AB55" i="4"/>
  <c r="AC55" i="4"/>
  <c r="AD55" i="4"/>
  <c r="AE55" i="4"/>
  <c r="AF55" i="4"/>
  <c r="Y56" i="4"/>
  <c r="Z56" i="4"/>
  <c r="AA56" i="4"/>
  <c r="AB56" i="4"/>
  <c r="AC56" i="4"/>
  <c r="AD56" i="4"/>
  <c r="AE56" i="4"/>
  <c r="AF56" i="4"/>
  <c r="Y57" i="4"/>
  <c r="Z57" i="4"/>
  <c r="AA57" i="4"/>
  <c r="AB57" i="4"/>
  <c r="AC57" i="4"/>
  <c r="AD57" i="4"/>
  <c r="AE57" i="4"/>
  <c r="AF57" i="4"/>
  <c r="Y58" i="4"/>
  <c r="Z58" i="4"/>
  <c r="AA58" i="4"/>
  <c r="AB58" i="4"/>
  <c r="AC58" i="4"/>
  <c r="AD58" i="4"/>
  <c r="AE58" i="4"/>
  <c r="AF58" i="4"/>
  <c r="Y59" i="4"/>
  <c r="Z59" i="4"/>
  <c r="AA59" i="4"/>
  <c r="AB59" i="4"/>
  <c r="AC59" i="4"/>
  <c r="AD59" i="4"/>
  <c r="AE59" i="4"/>
  <c r="AF59" i="4"/>
  <c r="Y60" i="4"/>
  <c r="Z60" i="4"/>
  <c r="AA60" i="4"/>
  <c r="AB60" i="4"/>
  <c r="AC60" i="4"/>
  <c r="AD60" i="4"/>
  <c r="AE60" i="4"/>
  <c r="AF60" i="4"/>
  <c r="Y61" i="4"/>
  <c r="Z61" i="4"/>
  <c r="AA61" i="4"/>
  <c r="AB61" i="4"/>
  <c r="AC61" i="4"/>
  <c r="AD61" i="4"/>
  <c r="AE61" i="4"/>
  <c r="AF61" i="4"/>
  <c r="Y62" i="4"/>
  <c r="Z62" i="4"/>
  <c r="AA62" i="4"/>
  <c r="AB62" i="4"/>
  <c r="AC62" i="4"/>
  <c r="AD62" i="4"/>
  <c r="AE62" i="4"/>
  <c r="AF62" i="4"/>
  <c r="Y63" i="4"/>
  <c r="Z63" i="4"/>
  <c r="AA63" i="4"/>
  <c r="AB63" i="4"/>
  <c r="AC63" i="4"/>
  <c r="AD63" i="4"/>
  <c r="AE63" i="4"/>
  <c r="AF63" i="4"/>
  <c r="Y64" i="4"/>
  <c r="Z64" i="4"/>
  <c r="AA64" i="4"/>
  <c r="AB64" i="4"/>
  <c r="AC64" i="4"/>
  <c r="AD64" i="4"/>
  <c r="AE64" i="4"/>
  <c r="AF64" i="4"/>
  <c r="Y65" i="4"/>
  <c r="Z65" i="4"/>
  <c r="AA65" i="4"/>
  <c r="AB65" i="4"/>
  <c r="AC65" i="4"/>
  <c r="AD65" i="4"/>
  <c r="AE65" i="4"/>
  <c r="AF65" i="4"/>
  <c r="Y66" i="4"/>
  <c r="Z66" i="4"/>
  <c r="AA66" i="4"/>
  <c r="AB66" i="4"/>
  <c r="AC66" i="4"/>
  <c r="AD66" i="4"/>
  <c r="AE66" i="4"/>
  <c r="AF66" i="4"/>
  <c r="Y67" i="4"/>
  <c r="Z67" i="4"/>
  <c r="AA67" i="4"/>
  <c r="AB67" i="4"/>
  <c r="AC67" i="4"/>
  <c r="AD67" i="4"/>
  <c r="AE67" i="4"/>
  <c r="AF67" i="4"/>
  <c r="Y68" i="4"/>
  <c r="Z68" i="4"/>
  <c r="AA68" i="4"/>
  <c r="AB68" i="4"/>
  <c r="AC68" i="4"/>
  <c r="AD68" i="4"/>
  <c r="AE68" i="4"/>
  <c r="AF68" i="4"/>
  <c r="Y69" i="4"/>
  <c r="Z69" i="4"/>
  <c r="AA69" i="4"/>
  <c r="AB69" i="4"/>
  <c r="AC69" i="4"/>
  <c r="AD69" i="4"/>
  <c r="AE69" i="4"/>
  <c r="AF69" i="4"/>
  <c r="Y70" i="4"/>
  <c r="Z70" i="4"/>
  <c r="AA70" i="4"/>
  <c r="AB70" i="4"/>
  <c r="AC70" i="4"/>
  <c r="AD70" i="4"/>
  <c r="AE70" i="4"/>
  <c r="AF70" i="4"/>
  <c r="Y71" i="4"/>
  <c r="Z71" i="4"/>
  <c r="AA71" i="4"/>
  <c r="AB71" i="4"/>
  <c r="AC71" i="4"/>
  <c r="AD71" i="4"/>
  <c r="AE71" i="4"/>
  <c r="AF71" i="4"/>
  <c r="Y72" i="4"/>
  <c r="Z72" i="4"/>
  <c r="AA72" i="4"/>
  <c r="AB72" i="4"/>
  <c r="AC72" i="4"/>
  <c r="AD72" i="4"/>
  <c r="AE72" i="4"/>
  <c r="AF72" i="4"/>
  <c r="Y73" i="4"/>
  <c r="Z73" i="4"/>
  <c r="AA73" i="4"/>
  <c r="AB73" i="4"/>
  <c r="AC73" i="4"/>
  <c r="AD73" i="4"/>
  <c r="AE73" i="4"/>
  <c r="AF73" i="4"/>
  <c r="Y74" i="4"/>
  <c r="Z74" i="4"/>
  <c r="AA74" i="4"/>
  <c r="AB74" i="4"/>
  <c r="AC74" i="4"/>
  <c r="AD74" i="4"/>
  <c r="AE74" i="4"/>
  <c r="AF74" i="4"/>
  <c r="Y75" i="4"/>
  <c r="Z75" i="4"/>
  <c r="AA75" i="4"/>
  <c r="AB75" i="4"/>
  <c r="AC75" i="4"/>
  <c r="AD75" i="4"/>
  <c r="AE75" i="4"/>
  <c r="AF75" i="4"/>
  <c r="Y76" i="4"/>
  <c r="Z76" i="4"/>
  <c r="AA76" i="4"/>
  <c r="AB76" i="4"/>
  <c r="AC76" i="4"/>
  <c r="AD76" i="4"/>
  <c r="AE76" i="4"/>
  <c r="AF76" i="4"/>
  <c r="Y77" i="4"/>
  <c r="Z77" i="4"/>
  <c r="AA77" i="4"/>
  <c r="AB77" i="4"/>
  <c r="AC77" i="4"/>
  <c r="AD77" i="4"/>
  <c r="AE77" i="4"/>
  <c r="AF77" i="4"/>
  <c r="Y78" i="4"/>
  <c r="Z78" i="4"/>
  <c r="AA78" i="4"/>
  <c r="AB78" i="4"/>
  <c r="AC78" i="4"/>
  <c r="AD78" i="4"/>
  <c r="AE78" i="4"/>
  <c r="AF78" i="4"/>
  <c r="Y79" i="4"/>
  <c r="Z79" i="4"/>
  <c r="AA79" i="4"/>
  <c r="AB79" i="4"/>
  <c r="AC79" i="4"/>
  <c r="AD79" i="4"/>
  <c r="AE79" i="4"/>
  <c r="AF79" i="4"/>
  <c r="Y80" i="4"/>
  <c r="Z80" i="4"/>
  <c r="AA80" i="4"/>
  <c r="AB80" i="4"/>
  <c r="AC80" i="4"/>
  <c r="AD80" i="4"/>
  <c r="AE80" i="4"/>
  <c r="AF80" i="4"/>
  <c r="Y81" i="4"/>
  <c r="Z81" i="4"/>
  <c r="AA81" i="4"/>
  <c r="AB81" i="4"/>
  <c r="AC81" i="4"/>
  <c r="AD81" i="4"/>
  <c r="AE81" i="4"/>
  <c r="AF81" i="4"/>
  <c r="Y82" i="4"/>
  <c r="Z82" i="4"/>
  <c r="AA82" i="4"/>
  <c r="AB82" i="4"/>
  <c r="AC82" i="4"/>
  <c r="AD82" i="4"/>
  <c r="AE82" i="4"/>
  <c r="AF82" i="4"/>
  <c r="Y83" i="4"/>
  <c r="Z83" i="4"/>
  <c r="AA83" i="4"/>
  <c r="AB83" i="4"/>
  <c r="AC83" i="4"/>
  <c r="AD83" i="4"/>
  <c r="AE83" i="4"/>
  <c r="AF83" i="4"/>
  <c r="Y84" i="4"/>
  <c r="Z84" i="4"/>
  <c r="AA84" i="4"/>
  <c r="AB84" i="4"/>
  <c r="AC84" i="4"/>
  <c r="AD84" i="4"/>
  <c r="AE84" i="4"/>
  <c r="AF84" i="4"/>
  <c r="Y85" i="4"/>
  <c r="Z85" i="4"/>
  <c r="AA85" i="4"/>
  <c r="AB85" i="4"/>
  <c r="AC85" i="4"/>
  <c r="AD85" i="4"/>
  <c r="AE85" i="4"/>
  <c r="AF85" i="4"/>
  <c r="Y86" i="4"/>
  <c r="Z86" i="4"/>
  <c r="AA86" i="4"/>
  <c r="AB86" i="4"/>
  <c r="AC86" i="4"/>
  <c r="AD86" i="4"/>
  <c r="AE86" i="4"/>
  <c r="AF86" i="4"/>
  <c r="Y87" i="4"/>
  <c r="Z87" i="4"/>
  <c r="AA87" i="4"/>
  <c r="AB87" i="4"/>
  <c r="AC87" i="4"/>
  <c r="AD87" i="4"/>
  <c r="AE87" i="4"/>
  <c r="AF87" i="4"/>
  <c r="Y88" i="4"/>
  <c r="Z88" i="4"/>
  <c r="AA88" i="4"/>
  <c r="AB88" i="4"/>
  <c r="AC88" i="4"/>
  <c r="AD88" i="4"/>
  <c r="AE88" i="4"/>
  <c r="AF88" i="4"/>
  <c r="Y89" i="4"/>
  <c r="Z89" i="4"/>
  <c r="AA89" i="4"/>
  <c r="AB89" i="4"/>
  <c r="AC89" i="4"/>
  <c r="AD89" i="4"/>
  <c r="AE89" i="4"/>
  <c r="AF89" i="4"/>
  <c r="Y90" i="4"/>
  <c r="Z90" i="4"/>
  <c r="AA90" i="4"/>
  <c r="AB90" i="4"/>
  <c r="AC90" i="4"/>
  <c r="AD90" i="4"/>
  <c r="AE90" i="4"/>
  <c r="AF90" i="4"/>
  <c r="Y91" i="4"/>
  <c r="Z91" i="4"/>
  <c r="AA91" i="4"/>
  <c r="AB91" i="4"/>
  <c r="AC91" i="4"/>
  <c r="AD91" i="4"/>
  <c r="AE91" i="4"/>
  <c r="AF91" i="4"/>
  <c r="Y92" i="4"/>
  <c r="Z92" i="4"/>
  <c r="AA92" i="4"/>
  <c r="AB92" i="4"/>
  <c r="AC92" i="4"/>
  <c r="AD92" i="4"/>
  <c r="AE92" i="4"/>
  <c r="AF92" i="4"/>
  <c r="Y93" i="4"/>
  <c r="Z93" i="4"/>
  <c r="AA93" i="4"/>
  <c r="AB93" i="4"/>
  <c r="AC93" i="4"/>
  <c r="AD93" i="4"/>
  <c r="AE93" i="4"/>
  <c r="AF93" i="4"/>
  <c r="Y94" i="4"/>
  <c r="Z94" i="4"/>
  <c r="AA94" i="4"/>
  <c r="AB94" i="4"/>
  <c r="AC94" i="4"/>
  <c r="AD94" i="4"/>
  <c r="AE94" i="4"/>
  <c r="AF94" i="4"/>
  <c r="Y95" i="4"/>
  <c r="Z95" i="4"/>
  <c r="AA95" i="4"/>
  <c r="AB95" i="4"/>
  <c r="AC95" i="4"/>
  <c r="AD95" i="4"/>
  <c r="AE95" i="4"/>
  <c r="AF95" i="4"/>
  <c r="Y96" i="4"/>
  <c r="Z96" i="4"/>
  <c r="AA96" i="4"/>
  <c r="AB96" i="4"/>
  <c r="AC96" i="4"/>
  <c r="AD96" i="4"/>
  <c r="AE96" i="4"/>
  <c r="AF96" i="4"/>
  <c r="Y97" i="4"/>
  <c r="Z97" i="4"/>
  <c r="AA97" i="4"/>
  <c r="AB97" i="4"/>
  <c r="AC97" i="4"/>
  <c r="AD97" i="4"/>
  <c r="AE97" i="4"/>
  <c r="AF97" i="4"/>
  <c r="Y98" i="4"/>
  <c r="Z98" i="4"/>
  <c r="AA98" i="4"/>
  <c r="AB98" i="4"/>
  <c r="AC98" i="4"/>
  <c r="AD98" i="4"/>
  <c r="AE98" i="4"/>
  <c r="AF98" i="4"/>
  <c r="Y99" i="4"/>
  <c r="Z99" i="4"/>
  <c r="AA99" i="4"/>
  <c r="AB99" i="4"/>
  <c r="AC99" i="4"/>
  <c r="AD99" i="4"/>
  <c r="AE99" i="4"/>
  <c r="AF99" i="4"/>
  <c r="Y100" i="4"/>
  <c r="Z100" i="4"/>
  <c r="AA100" i="4"/>
  <c r="AB100" i="4"/>
  <c r="AC100" i="4"/>
  <c r="AD100" i="4"/>
  <c r="AE100" i="4"/>
  <c r="AF100" i="4"/>
  <c r="Y101" i="4"/>
  <c r="Z101" i="4"/>
  <c r="AA101" i="4"/>
  <c r="AB101" i="4"/>
  <c r="AC101" i="4"/>
  <c r="AD101" i="4"/>
  <c r="AE101" i="4"/>
  <c r="AF101" i="4"/>
  <c r="Y102" i="4"/>
  <c r="Z102" i="4"/>
  <c r="AA102" i="4"/>
  <c r="AB102" i="4"/>
  <c r="AC102" i="4"/>
  <c r="AD102" i="4"/>
  <c r="AE102" i="4"/>
  <c r="AF102" i="4"/>
  <c r="Y103" i="4"/>
  <c r="Z103" i="4"/>
  <c r="AA103" i="4"/>
  <c r="AB103" i="4"/>
  <c r="AC103" i="4"/>
  <c r="AD103" i="4"/>
  <c r="AE103" i="4"/>
  <c r="AF103" i="4"/>
  <c r="Y104" i="4"/>
  <c r="Z104" i="4"/>
  <c r="AA104" i="4"/>
  <c r="AB104" i="4"/>
  <c r="AC104" i="4"/>
  <c r="AD104" i="4"/>
  <c r="AE104" i="4"/>
  <c r="AF104" i="4"/>
  <c r="Y105" i="4"/>
  <c r="Z105" i="4"/>
  <c r="AA105" i="4"/>
  <c r="AB105" i="4"/>
  <c r="AC105" i="4"/>
  <c r="AD105" i="4"/>
  <c r="AE105" i="4"/>
  <c r="AF105" i="4"/>
  <c r="Y106" i="4"/>
  <c r="Z106" i="4"/>
  <c r="AA106" i="4"/>
  <c r="AB106" i="4"/>
  <c r="AC106" i="4"/>
  <c r="AD106" i="4"/>
  <c r="AE106" i="4"/>
  <c r="AF106" i="4"/>
  <c r="Y107" i="4"/>
  <c r="Z107" i="4"/>
  <c r="AA107" i="4"/>
  <c r="AB107" i="4"/>
  <c r="AC107" i="4"/>
  <c r="AD107" i="4"/>
  <c r="AE107" i="4"/>
  <c r="AF107" i="4"/>
  <c r="Y108" i="4"/>
  <c r="Z108" i="4"/>
  <c r="AA108" i="4"/>
  <c r="AB108" i="4"/>
  <c r="AC108" i="4"/>
  <c r="AD108" i="4"/>
  <c r="AE108" i="4"/>
  <c r="AF108" i="4"/>
  <c r="Y109" i="4"/>
  <c r="Z109" i="4"/>
  <c r="AA109" i="4"/>
  <c r="AB109" i="4"/>
  <c r="AC109" i="4"/>
  <c r="AD109" i="4"/>
  <c r="AE109" i="4"/>
  <c r="AF109" i="4"/>
  <c r="Y110" i="4"/>
  <c r="Z110" i="4"/>
  <c r="AA110" i="4"/>
  <c r="AB110" i="4"/>
  <c r="AC110" i="4"/>
  <c r="AD110" i="4"/>
  <c r="AE110" i="4"/>
  <c r="AF110" i="4"/>
  <c r="Y111" i="4"/>
  <c r="Z111" i="4"/>
  <c r="AA111" i="4"/>
  <c r="AB111" i="4"/>
  <c r="AC111" i="4"/>
  <c r="AD111" i="4"/>
  <c r="AE111" i="4"/>
  <c r="AF111" i="4"/>
  <c r="Y112" i="4"/>
  <c r="Z112" i="4"/>
  <c r="AA112" i="4"/>
  <c r="AB112" i="4"/>
  <c r="AC112" i="4"/>
  <c r="AD112" i="4"/>
  <c r="AE112" i="4"/>
  <c r="AF112" i="4"/>
  <c r="Y113" i="4"/>
  <c r="Z113" i="4"/>
  <c r="AA113" i="4"/>
  <c r="AB113" i="4"/>
  <c r="AC113" i="4"/>
  <c r="AD113" i="4"/>
  <c r="AE113" i="4"/>
  <c r="AF113" i="4"/>
  <c r="Y114" i="4"/>
  <c r="Z114" i="4"/>
  <c r="AA114" i="4"/>
  <c r="AB114" i="4"/>
  <c r="AC114" i="4"/>
  <c r="AD114" i="4"/>
  <c r="AE114" i="4"/>
  <c r="AF114" i="4"/>
  <c r="Y115" i="4"/>
  <c r="Z115" i="4"/>
  <c r="AA115" i="4"/>
  <c r="AB115" i="4"/>
  <c r="AC115" i="4"/>
  <c r="AD115" i="4"/>
  <c r="AE115" i="4"/>
  <c r="AF115" i="4"/>
  <c r="Y116" i="4"/>
  <c r="Z116" i="4"/>
  <c r="AA116" i="4"/>
  <c r="AB116" i="4"/>
  <c r="AC116" i="4"/>
  <c r="AD116" i="4"/>
  <c r="AE116" i="4"/>
  <c r="AF116" i="4"/>
  <c r="Y117" i="4"/>
  <c r="Z117" i="4"/>
  <c r="AA117" i="4"/>
  <c r="AB117" i="4"/>
  <c r="AC117" i="4"/>
  <c r="AD117" i="4"/>
  <c r="AE117" i="4"/>
  <c r="AF117" i="4"/>
  <c r="Y118" i="4"/>
  <c r="Z118" i="4"/>
  <c r="AA118" i="4"/>
  <c r="AB118" i="4"/>
  <c r="AC118" i="4"/>
  <c r="AD118" i="4"/>
  <c r="AE118" i="4"/>
  <c r="AF118" i="4"/>
  <c r="Y119" i="4"/>
  <c r="Z119" i="4"/>
  <c r="AA119" i="4"/>
  <c r="AB119" i="4"/>
  <c r="AC119" i="4"/>
  <c r="AD119" i="4"/>
  <c r="AE119" i="4"/>
  <c r="AF119" i="4"/>
  <c r="Y120" i="4"/>
  <c r="Z120" i="4"/>
  <c r="AA120" i="4"/>
  <c r="AB120" i="4"/>
  <c r="AC120" i="4"/>
  <c r="AD120" i="4"/>
  <c r="AE120" i="4"/>
  <c r="AF120" i="4"/>
  <c r="Y121" i="4"/>
  <c r="Z121" i="4"/>
  <c r="AA121" i="4"/>
  <c r="AB121" i="4"/>
  <c r="AC121" i="4"/>
  <c r="AD121" i="4"/>
  <c r="AE121" i="4"/>
  <c r="AF121" i="4"/>
  <c r="Y122" i="4"/>
  <c r="Z122" i="4"/>
  <c r="AA122" i="4"/>
  <c r="AB122" i="4"/>
  <c r="AC122" i="4"/>
  <c r="AD122" i="4"/>
  <c r="AE122" i="4"/>
  <c r="AF122" i="4"/>
  <c r="Y123" i="4"/>
  <c r="Z123" i="4"/>
  <c r="AA123" i="4"/>
  <c r="AB123" i="4"/>
  <c r="AC123" i="4"/>
  <c r="AD123" i="4"/>
  <c r="AE123" i="4"/>
  <c r="AF123" i="4"/>
  <c r="Y124" i="4"/>
  <c r="Z124" i="4"/>
  <c r="AA124" i="4"/>
  <c r="AB124" i="4"/>
  <c r="AC124" i="4"/>
  <c r="AD124" i="4"/>
  <c r="AE124" i="4"/>
  <c r="AF124" i="4"/>
  <c r="Y125" i="4"/>
  <c r="Z125" i="4"/>
  <c r="AA125" i="4"/>
  <c r="AB125" i="4"/>
  <c r="AC125" i="4"/>
  <c r="AD125" i="4"/>
  <c r="AE125" i="4"/>
  <c r="AF125" i="4"/>
  <c r="Y126" i="4"/>
  <c r="Z126" i="4"/>
  <c r="AA126" i="4"/>
  <c r="AB126" i="4"/>
  <c r="AC126" i="4"/>
  <c r="AD126" i="4"/>
  <c r="AE126" i="4"/>
  <c r="AF126" i="4"/>
  <c r="Y127" i="4"/>
  <c r="Z127" i="4"/>
  <c r="AA127" i="4"/>
  <c r="AB127" i="4"/>
  <c r="AC127" i="4"/>
  <c r="AD127" i="4"/>
  <c r="AE127" i="4"/>
  <c r="AF127" i="4"/>
  <c r="Y128" i="4"/>
  <c r="Z128" i="4"/>
  <c r="AA128" i="4"/>
  <c r="AB128" i="4"/>
  <c r="AC128" i="4"/>
  <c r="AD128" i="4"/>
  <c r="AE128" i="4"/>
  <c r="AF128" i="4"/>
  <c r="Y129" i="4"/>
  <c r="Z129" i="4"/>
  <c r="AA129" i="4"/>
  <c r="AB129" i="4"/>
  <c r="AC129" i="4"/>
  <c r="AD129" i="4"/>
  <c r="AE129" i="4"/>
  <c r="AF129" i="4"/>
  <c r="Y130" i="4"/>
  <c r="Z130" i="4"/>
  <c r="AA130" i="4"/>
  <c r="AB130" i="4"/>
  <c r="AC130" i="4"/>
  <c r="AD130" i="4"/>
  <c r="AE130" i="4"/>
  <c r="AF130" i="4"/>
  <c r="Y131" i="4"/>
  <c r="Z131" i="4"/>
  <c r="AA131" i="4"/>
  <c r="AB131" i="4"/>
  <c r="AC131" i="4"/>
  <c r="AD131" i="4"/>
  <c r="AE131" i="4"/>
  <c r="AF131" i="4"/>
  <c r="Y132" i="4"/>
  <c r="Z132" i="4"/>
  <c r="AA132" i="4"/>
  <c r="AB132" i="4"/>
  <c r="AC132" i="4"/>
  <c r="AD132" i="4"/>
  <c r="AE132" i="4"/>
  <c r="AF132" i="4"/>
  <c r="Y133" i="4"/>
  <c r="Z133" i="4"/>
  <c r="AA133" i="4"/>
  <c r="AB133" i="4"/>
  <c r="AC133" i="4"/>
  <c r="AD133" i="4"/>
  <c r="AE133" i="4"/>
  <c r="AF133" i="4"/>
  <c r="Y134" i="4"/>
  <c r="Z134" i="4"/>
  <c r="AA134" i="4"/>
  <c r="AB134" i="4"/>
  <c r="AC134" i="4"/>
  <c r="AD134" i="4"/>
  <c r="AE134" i="4"/>
  <c r="AF134" i="4"/>
  <c r="Y135" i="4"/>
  <c r="Z135" i="4"/>
  <c r="AA135" i="4"/>
  <c r="AB135" i="4"/>
  <c r="AC135" i="4"/>
  <c r="AD135" i="4"/>
  <c r="AE135" i="4"/>
  <c r="AF135" i="4"/>
  <c r="Y136" i="4"/>
  <c r="Z136" i="4"/>
  <c r="AA136" i="4"/>
  <c r="AB136" i="4"/>
  <c r="AC136" i="4"/>
  <c r="AD136" i="4"/>
  <c r="AE136" i="4"/>
  <c r="AF136" i="4"/>
  <c r="Y137" i="4"/>
  <c r="Z137" i="4"/>
  <c r="AA137" i="4"/>
  <c r="AB137" i="4"/>
  <c r="AC137" i="4"/>
  <c r="AD137" i="4"/>
  <c r="AE137" i="4"/>
  <c r="AF137" i="4"/>
  <c r="Y138" i="4"/>
  <c r="Z138" i="4"/>
  <c r="AA138" i="4"/>
  <c r="AB138" i="4"/>
  <c r="AC138" i="4"/>
  <c r="AD138" i="4"/>
  <c r="AE138" i="4"/>
  <c r="AF138" i="4"/>
  <c r="Y139" i="4"/>
  <c r="Z139" i="4"/>
  <c r="AA139" i="4"/>
  <c r="AB139" i="4"/>
  <c r="AC139" i="4"/>
  <c r="AD139" i="4"/>
  <c r="AE139" i="4"/>
  <c r="AF139" i="4"/>
  <c r="Y140" i="4"/>
  <c r="Z140" i="4"/>
  <c r="AA140" i="4"/>
  <c r="AB140" i="4"/>
  <c r="AC140" i="4"/>
  <c r="AD140" i="4"/>
  <c r="AE140" i="4"/>
  <c r="AF140" i="4"/>
  <c r="Y141" i="4"/>
  <c r="Z141" i="4"/>
  <c r="AA141" i="4"/>
  <c r="AB141" i="4"/>
  <c r="AC141" i="4"/>
  <c r="AD141" i="4"/>
  <c r="AE141" i="4"/>
  <c r="AF141" i="4"/>
  <c r="Y142" i="4"/>
  <c r="Z142" i="4"/>
  <c r="AA142" i="4"/>
  <c r="AB142" i="4"/>
  <c r="AC142" i="4"/>
  <c r="AD142" i="4"/>
  <c r="AE142" i="4"/>
  <c r="AF142" i="4"/>
  <c r="Y143" i="4"/>
  <c r="Z143" i="4"/>
  <c r="AA143" i="4"/>
  <c r="AB143" i="4"/>
  <c r="AC143" i="4"/>
  <c r="AD143" i="4"/>
  <c r="AE143" i="4"/>
  <c r="AF143" i="4"/>
  <c r="Y144" i="4"/>
  <c r="Z144" i="4"/>
  <c r="AA144" i="4"/>
  <c r="AB144" i="4"/>
  <c r="AC144" i="4"/>
  <c r="AD144" i="4"/>
  <c r="AE144" i="4"/>
  <c r="AF144" i="4"/>
  <c r="Y145" i="4"/>
  <c r="Z145" i="4"/>
  <c r="AA145" i="4"/>
  <c r="AB145" i="4"/>
  <c r="AC145" i="4"/>
  <c r="AD145" i="4"/>
  <c r="AE145" i="4"/>
  <c r="AF145" i="4"/>
  <c r="Y146" i="4"/>
  <c r="Z146" i="4"/>
  <c r="AA146" i="4"/>
  <c r="AB146" i="4"/>
  <c r="AC146" i="4"/>
  <c r="AD146" i="4"/>
  <c r="AE146" i="4"/>
  <c r="AF146" i="4"/>
  <c r="Y147" i="4"/>
  <c r="Z147" i="4"/>
  <c r="AA147" i="4"/>
  <c r="AB147" i="4"/>
  <c r="AC147" i="4"/>
  <c r="AD147" i="4"/>
  <c r="AE147" i="4"/>
  <c r="AF147" i="4"/>
  <c r="Y148" i="4"/>
  <c r="Z148" i="4"/>
  <c r="AA148" i="4"/>
  <c r="AB148" i="4"/>
  <c r="AC148" i="4"/>
  <c r="AD148" i="4"/>
  <c r="AE148" i="4"/>
  <c r="AF148" i="4"/>
  <c r="Y149" i="4"/>
  <c r="Z149" i="4"/>
  <c r="AA149" i="4"/>
  <c r="AB149" i="4"/>
  <c r="AC149" i="4"/>
  <c r="AD149" i="4"/>
  <c r="AE149" i="4"/>
  <c r="AF149" i="4"/>
  <c r="Y150" i="4"/>
  <c r="Z150" i="4"/>
  <c r="AA150" i="4"/>
  <c r="AB150" i="4"/>
  <c r="AC150" i="4"/>
  <c r="AD150" i="4"/>
  <c r="AE150" i="4"/>
  <c r="AF150" i="4"/>
  <c r="Y151" i="4"/>
  <c r="Z151" i="4"/>
  <c r="AA151" i="4"/>
  <c r="AB151" i="4"/>
  <c r="AC151" i="4"/>
  <c r="AD151" i="4"/>
  <c r="AE151" i="4"/>
  <c r="AF151" i="4"/>
  <c r="Y152" i="4"/>
  <c r="Z152" i="4"/>
  <c r="AA152" i="4"/>
  <c r="AB152" i="4"/>
  <c r="AC152" i="4"/>
  <c r="AD152" i="4"/>
  <c r="AE152" i="4"/>
  <c r="AF152" i="4"/>
  <c r="Y153" i="4"/>
  <c r="Z153" i="4"/>
  <c r="AA153" i="4"/>
  <c r="AB153" i="4"/>
  <c r="AC153" i="4"/>
  <c r="AD153" i="4"/>
  <c r="AE153" i="4"/>
  <c r="AF153" i="4"/>
  <c r="Y154" i="4"/>
  <c r="Z154" i="4"/>
  <c r="AA154" i="4"/>
  <c r="AB154" i="4"/>
  <c r="AC154" i="4"/>
  <c r="AD154" i="4"/>
  <c r="AE154" i="4"/>
  <c r="AF154" i="4"/>
  <c r="Y155" i="4"/>
  <c r="Z155" i="4"/>
  <c r="AA155" i="4"/>
  <c r="AB155" i="4"/>
  <c r="AC155" i="4"/>
  <c r="AD155" i="4"/>
  <c r="AE155" i="4"/>
  <c r="AF155" i="4"/>
  <c r="Y156" i="4"/>
  <c r="Z156" i="4"/>
  <c r="AA156" i="4"/>
  <c r="AB156" i="4"/>
  <c r="AC156" i="4"/>
  <c r="AD156" i="4"/>
  <c r="AE156" i="4"/>
  <c r="AF156" i="4"/>
  <c r="Y157" i="4"/>
  <c r="Z157" i="4"/>
  <c r="AA157" i="4"/>
  <c r="AB157" i="4"/>
  <c r="AC157" i="4"/>
  <c r="AD157" i="4"/>
  <c r="AE157" i="4"/>
  <c r="AF157" i="4"/>
  <c r="Y158" i="4"/>
  <c r="Z158" i="4"/>
  <c r="AA158" i="4"/>
  <c r="AB158" i="4"/>
  <c r="AC158" i="4"/>
  <c r="AD158" i="4"/>
  <c r="AE158" i="4"/>
  <c r="AF158" i="4"/>
  <c r="Y159" i="4"/>
  <c r="Z159" i="4"/>
  <c r="AA159" i="4"/>
  <c r="AB159" i="4"/>
  <c r="AC159" i="4"/>
  <c r="AD159" i="4"/>
  <c r="AE159" i="4"/>
  <c r="AF159" i="4"/>
  <c r="Y160" i="4"/>
  <c r="Z160" i="4"/>
  <c r="AA160" i="4"/>
  <c r="AB160" i="4"/>
  <c r="AC160" i="4"/>
  <c r="AD160" i="4"/>
  <c r="AE160" i="4"/>
  <c r="AF160" i="4"/>
  <c r="Y161" i="4"/>
  <c r="Z161" i="4"/>
  <c r="AA161" i="4"/>
  <c r="AB161" i="4"/>
  <c r="AC161" i="4"/>
  <c r="AD161" i="4"/>
  <c r="AE161" i="4"/>
  <c r="AF161" i="4"/>
  <c r="Y162" i="4"/>
  <c r="Z162" i="4"/>
  <c r="AA162" i="4"/>
  <c r="AB162" i="4"/>
  <c r="AC162" i="4"/>
  <c r="AD162" i="4"/>
  <c r="AE162" i="4"/>
  <c r="AF162" i="4"/>
  <c r="Y163" i="4"/>
  <c r="Z163" i="4"/>
  <c r="AA163" i="4"/>
  <c r="AB163" i="4"/>
  <c r="AC163" i="4"/>
  <c r="AD163" i="4"/>
  <c r="AE163" i="4"/>
  <c r="AF163" i="4"/>
  <c r="Y164" i="4"/>
  <c r="Z164" i="4"/>
  <c r="AA164" i="4"/>
  <c r="AB164" i="4"/>
  <c r="AC164" i="4"/>
  <c r="AD164" i="4"/>
  <c r="AE164" i="4"/>
  <c r="AF164" i="4"/>
  <c r="Y165" i="4"/>
  <c r="Z165" i="4"/>
  <c r="AA165" i="4"/>
  <c r="AB165" i="4"/>
  <c r="AC165" i="4"/>
  <c r="AD165" i="4"/>
  <c r="AE165" i="4"/>
  <c r="AF165" i="4"/>
  <c r="Y166" i="4"/>
  <c r="Z166" i="4"/>
  <c r="AA166" i="4"/>
  <c r="AB166" i="4"/>
  <c r="AC166" i="4"/>
  <c r="AD166" i="4"/>
  <c r="AE166" i="4"/>
  <c r="AF166" i="4"/>
  <c r="Y167" i="4"/>
  <c r="Z167" i="4"/>
  <c r="AA167" i="4"/>
  <c r="AB167" i="4"/>
  <c r="AC167" i="4"/>
  <c r="AD167" i="4"/>
  <c r="AE167" i="4"/>
  <c r="AF167" i="4"/>
  <c r="Y168" i="4"/>
  <c r="Z168" i="4"/>
  <c r="AA168" i="4"/>
  <c r="AB168" i="4"/>
  <c r="AC168" i="4"/>
  <c r="AD168" i="4"/>
  <c r="AE168" i="4"/>
  <c r="AF168" i="4"/>
  <c r="Y169" i="4"/>
  <c r="Z169" i="4"/>
  <c r="AA169" i="4"/>
  <c r="AB169" i="4"/>
  <c r="AC169" i="4"/>
  <c r="AD169" i="4"/>
  <c r="AE169" i="4"/>
  <c r="AF169" i="4"/>
  <c r="Y170" i="4"/>
  <c r="Z170" i="4"/>
  <c r="AA170" i="4"/>
  <c r="AB170" i="4"/>
  <c r="AC170" i="4"/>
  <c r="AD170" i="4"/>
  <c r="AE170" i="4"/>
  <c r="AF170" i="4"/>
  <c r="Y171" i="4"/>
  <c r="Z171" i="4"/>
  <c r="AA171" i="4"/>
  <c r="AB171" i="4"/>
  <c r="AC171" i="4"/>
  <c r="AD171" i="4"/>
  <c r="AE171" i="4"/>
  <c r="AF171" i="4"/>
  <c r="Y172" i="4"/>
  <c r="Z172" i="4"/>
  <c r="AA172" i="4"/>
  <c r="AB172" i="4"/>
  <c r="AC172" i="4"/>
  <c r="AD172" i="4"/>
  <c r="AE172" i="4"/>
  <c r="AF172" i="4"/>
  <c r="Y173" i="4"/>
  <c r="Z173" i="4"/>
  <c r="AA173" i="4"/>
  <c r="AB173" i="4"/>
  <c r="AC173" i="4"/>
  <c r="AD173" i="4"/>
  <c r="AE173" i="4"/>
  <c r="AF173" i="4"/>
  <c r="Y174" i="4"/>
  <c r="Z174" i="4"/>
  <c r="AA174" i="4"/>
  <c r="AB174" i="4"/>
  <c r="AC174" i="4"/>
  <c r="AD174" i="4"/>
  <c r="AE174" i="4"/>
  <c r="AF174" i="4"/>
  <c r="Y175" i="4"/>
  <c r="Z175" i="4"/>
  <c r="AA175" i="4"/>
  <c r="AB175" i="4"/>
  <c r="AC175" i="4"/>
  <c r="AD175" i="4"/>
  <c r="AE175" i="4"/>
  <c r="AF175" i="4"/>
  <c r="Y176" i="4"/>
  <c r="Z176" i="4"/>
  <c r="AA176" i="4"/>
  <c r="AB176" i="4"/>
  <c r="AC176" i="4"/>
  <c r="AD176" i="4"/>
  <c r="AE176" i="4"/>
  <c r="AF176" i="4"/>
  <c r="Y177" i="4"/>
  <c r="Z177" i="4"/>
  <c r="AA177" i="4"/>
  <c r="AB177" i="4"/>
  <c r="AC177" i="4"/>
  <c r="AD177" i="4"/>
  <c r="AE177" i="4"/>
  <c r="AF177" i="4"/>
  <c r="Y178" i="4"/>
  <c r="Z178" i="4"/>
  <c r="AA178" i="4"/>
  <c r="AB178" i="4"/>
  <c r="AC178" i="4"/>
  <c r="AD178" i="4"/>
  <c r="AE178" i="4"/>
  <c r="AF178" i="4"/>
  <c r="Y179" i="4"/>
  <c r="Z179" i="4"/>
  <c r="AA179" i="4"/>
  <c r="AB179" i="4"/>
  <c r="AC179" i="4"/>
  <c r="AD179" i="4"/>
  <c r="AE179" i="4"/>
  <c r="AF179" i="4"/>
  <c r="Y180" i="4"/>
  <c r="Z180" i="4"/>
  <c r="AA180" i="4"/>
  <c r="AB180" i="4"/>
  <c r="AC180" i="4"/>
  <c r="AD180" i="4"/>
  <c r="AE180" i="4"/>
  <c r="AF180" i="4"/>
  <c r="Y181" i="4"/>
  <c r="Z181" i="4"/>
  <c r="AA181" i="4"/>
  <c r="AB181" i="4"/>
  <c r="AC181" i="4"/>
  <c r="AD181" i="4"/>
  <c r="AE181" i="4"/>
  <c r="AF181" i="4"/>
  <c r="Y182" i="4"/>
  <c r="Z182" i="4"/>
  <c r="AA182" i="4"/>
  <c r="AB182" i="4"/>
  <c r="AC182" i="4"/>
  <c r="AD182" i="4"/>
  <c r="AE182" i="4"/>
  <c r="AF182" i="4"/>
  <c r="Y183" i="4"/>
  <c r="Z183" i="4"/>
  <c r="AA183" i="4"/>
  <c r="AB183" i="4"/>
  <c r="AC183" i="4"/>
  <c r="AD183" i="4"/>
  <c r="AE183" i="4"/>
  <c r="AF183" i="4"/>
  <c r="Y184" i="4"/>
  <c r="Z184" i="4"/>
  <c r="AA184" i="4"/>
  <c r="AB184" i="4"/>
  <c r="AC184" i="4"/>
  <c r="AD184" i="4"/>
  <c r="AE184" i="4"/>
  <c r="AF184" i="4"/>
  <c r="Y185" i="4"/>
  <c r="Z185" i="4"/>
  <c r="AA185" i="4"/>
  <c r="AB185" i="4"/>
  <c r="AC185" i="4"/>
  <c r="AD185" i="4"/>
  <c r="AE185" i="4"/>
  <c r="AF185" i="4"/>
  <c r="Y186" i="4"/>
  <c r="Z186" i="4"/>
  <c r="AA186" i="4"/>
  <c r="AB186" i="4"/>
  <c r="AC186" i="4"/>
  <c r="AD186" i="4"/>
  <c r="AE186" i="4"/>
  <c r="AF186" i="4"/>
  <c r="Y187" i="4"/>
  <c r="Z187" i="4"/>
  <c r="AA187" i="4"/>
  <c r="AB187" i="4"/>
  <c r="AC187" i="4"/>
  <c r="AD187" i="4"/>
  <c r="AE187" i="4"/>
  <c r="AF187" i="4"/>
  <c r="Y188" i="4"/>
  <c r="Z188" i="4"/>
  <c r="AA188" i="4"/>
  <c r="AB188" i="4"/>
  <c r="AC188" i="4"/>
  <c r="AD188" i="4"/>
  <c r="AE188" i="4"/>
  <c r="AF188" i="4"/>
  <c r="Y189" i="4"/>
  <c r="Z189" i="4"/>
  <c r="AA189" i="4"/>
  <c r="AB189" i="4"/>
  <c r="AC189" i="4"/>
  <c r="AD189" i="4"/>
  <c r="AE189" i="4"/>
  <c r="AF189" i="4"/>
  <c r="Y190" i="4"/>
  <c r="Z190" i="4"/>
  <c r="AA190" i="4"/>
  <c r="AB190" i="4"/>
  <c r="AC190" i="4"/>
  <c r="AD190" i="4"/>
  <c r="AE190" i="4"/>
  <c r="AF190" i="4"/>
  <c r="Y191" i="4"/>
  <c r="Z191" i="4"/>
  <c r="AA191" i="4"/>
  <c r="AB191" i="4"/>
  <c r="AC191" i="4"/>
  <c r="AD191" i="4"/>
  <c r="AE191" i="4"/>
  <c r="AF191" i="4"/>
  <c r="Y192" i="4"/>
  <c r="Z192" i="4"/>
  <c r="AA192" i="4"/>
  <c r="AB192" i="4"/>
  <c r="AC192" i="4"/>
  <c r="AD192" i="4"/>
  <c r="AE192" i="4"/>
  <c r="AF192" i="4"/>
  <c r="Y193" i="4"/>
  <c r="Z193" i="4"/>
  <c r="AA193" i="4"/>
  <c r="AB193" i="4"/>
  <c r="AC193" i="4"/>
  <c r="AD193" i="4"/>
  <c r="AE193" i="4"/>
  <c r="AF193" i="4"/>
  <c r="Y194" i="4"/>
  <c r="Z194" i="4"/>
  <c r="AA194" i="4"/>
  <c r="AB194" i="4"/>
  <c r="AC194" i="4"/>
  <c r="AD194" i="4"/>
  <c r="AE194" i="4"/>
  <c r="AF194" i="4"/>
  <c r="Y195" i="4"/>
  <c r="Z195" i="4"/>
  <c r="AA195" i="4"/>
  <c r="AB195" i="4"/>
  <c r="AC195" i="4"/>
  <c r="AD195" i="4"/>
  <c r="AE195" i="4"/>
  <c r="AF195" i="4"/>
  <c r="Y196" i="4"/>
  <c r="Z196" i="4"/>
  <c r="AA196" i="4"/>
  <c r="AB196" i="4"/>
  <c r="AC196" i="4"/>
  <c r="AD196" i="4"/>
  <c r="AE196" i="4"/>
  <c r="AF196" i="4"/>
  <c r="Y197" i="4"/>
  <c r="Z197" i="4"/>
  <c r="AA197" i="4"/>
  <c r="AB197" i="4"/>
  <c r="AC197" i="4"/>
  <c r="AD197" i="4"/>
  <c r="AE197" i="4"/>
  <c r="AF197" i="4"/>
  <c r="Y198" i="4"/>
  <c r="Z198" i="4"/>
  <c r="AA198" i="4"/>
  <c r="AB198" i="4"/>
  <c r="AC198" i="4"/>
  <c r="AD198" i="4"/>
  <c r="AE198" i="4"/>
  <c r="AF198" i="4"/>
  <c r="Y199" i="4"/>
  <c r="Z199" i="4"/>
  <c r="AA199" i="4"/>
  <c r="AB199" i="4"/>
  <c r="AC199" i="4"/>
  <c r="AD199" i="4"/>
  <c r="AE199" i="4"/>
  <c r="AF199" i="4"/>
  <c r="Y200" i="4"/>
  <c r="Z200" i="4"/>
  <c r="AA200" i="4"/>
  <c r="AB200" i="4"/>
  <c r="AC200" i="4"/>
  <c r="AD200" i="4"/>
  <c r="AE200" i="4"/>
  <c r="AF200" i="4"/>
  <c r="Y201" i="4"/>
  <c r="Z201" i="4"/>
  <c r="AA201" i="4"/>
  <c r="AB201" i="4"/>
  <c r="AC201" i="4"/>
  <c r="AD201" i="4"/>
  <c r="AE201" i="4"/>
  <c r="AF201" i="4"/>
  <c r="Y202" i="4"/>
  <c r="Z202" i="4"/>
  <c r="AA202" i="4"/>
  <c r="AB202" i="4"/>
  <c r="AC202" i="4"/>
  <c r="AD202" i="4"/>
  <c r="AE202" i="4"/>
  <c r="AF202" i="4"/>
  <c r="Y203" i="4"/>
  <c r="Z203" i="4"/>
  <c r="AA203" i="4"/>
  <c r="AB203" i="4"/>
  <c r="AC203" i="4"/>
  <c r="AD203" i="4"/>
  <c r="AE203" i="4"/>
  <c r="AF203" i="4"/>
  <c r="Y204" i="4"/>
  <c r="Z204" i="4"/>
  <c r="AA204" i="4"/>
  <c r="AB204" i="4"/>
  <c r="AC204" i="4"/>
  <c r="AD204" i="4"/>
  <c r="AE204" i="4"/>
  <c r="AF204" i="4"/>
  <c r="Y205" i="4"/>
  <c r="Z205" i="4"/>
  <c r="AA205" i="4"/>
  <c r="AB205" i="4"/>
  <c r="AC205" i="4"/>
  <c r="AD205" i="4"/>
  <c r="AE205" i="4"/>
  <c r="AF205" i="4"/>
  <c r="Y206" i="4"/>
  <c r="Z206" i="4"/>
  <c r="AA206" i="4"/>
  <c r="AB206" i="4"/>
  <c r="AC206" i="4"/>
  <c r="AD206" i="4"/>
  <c r="AE206" i="4"/>
  <c r="AF206" i="4"/>
  <c r="Y207" i="4"/>
  <c r="Z207" i="4"/>
  <c r="AA207" i="4"/>
  <c r="AB207" i="4"/>
  <c r="AC207" i="4"/>
  <c r="AD207" i="4"/>
  <c r="AE207" i="4"/>
  <c r="AF207" i="4"/>
  <c r="Y208" i="4"/>
  <c r="Z208" i="4"/>
  <c r="AA208" i="4"/>
  <c r="AB208" i="4"/>
  <c r="AC208" i="4"/>
  <c r="AD208" i="4"/>
  <c r="AE208" i="4"/>
  <c r="AF208" i="4"/>
  <c r="Y209" i="4"/>
  <c r="Z209" i="4"/>
  <c r="AA209" i="4"/>
  <c r="AB209" i="4"/>
  <c r="AC209" i="4"/>
  <c r="AD209" i="4"/>
  <c r="AE209" i="4"/>
  <c r="AF209" i="4"/>
  <c r="Y210" i="4"/>
  <c r="Z210" i="4"/>
  <c r="AA210" i="4"/>
  <c r="AB210" i="4"/>
  <c r="AC210" i="4"/>
  <c r="AD210" i="4"/>
  <c r="AE210" i="4"/>
  <c r="AF210" i="4"/>
  <c r="Y211" i="4"/>
  <c r="Z211" i="4"/>
  <c r="AA211" i="4"/>
  <c r="AB211" i="4"/>
  <c r="AC211" i="4"/>
  <c r="AD211" i="4"/>
  <c r="AE211" i="4"/>
  <c r="AF211" i="4"/>
  <c r="Y212" i="4"/>
  <c r="Z212" i="4"/>
  <c r="AA212" i="4"/>
  <c r="AB212" i="4"/>
  <c r="AC212" i="4"/>
  <c r="AD212" i="4"/>
  <c r="AE212" i="4"/>
  <c r="AF212" i="4"/>
  <c r="Y213" i="4"/>
  <c r="Z213" i="4"/>
  <c r="AA213" i="4"/>
  <c r="AB213" i="4"/>
  <c r="AC213" i="4"/>
  <c r="AD213" i="4"/>
  <c r="AE213" i="4"/>
  <c r="AF213" i="4"/>
  <c r="Y214" i="4"/>
  <c r="Z214" i="4"/>
  <c r="AA214" i="4"/>
  <c r="AB214" i="4"/>
  <c r="AC214" i="4"/>
  <c r="AD214" i="4"/>
  <c r="AE214" i="4"/>
  <c r="AF214" i="4"/>
  <c r="Y215" i="4"/>
  <c r="Z215" i="4"/>
  <c r="AA215" i="4"/>
  <c r="AB215" i="4"/>
  <c r="AC215" i="4"/>
  <c r="AD215" i="4"/>
  <c r="AE215" i="4"/>
  <c r="AF215" i="4"/>
  <c r="Y216" i="4"/>
  <c r="Z216" i="4"/>
  <c r="AA216" i="4"/>
  <c r="AB216" i="4"/>
  <c r="AC216" i="4"/>
  <c r="AD216" i="4"/>
  <c r="AE216" i="4"/>
  <c r="AF216" i="4"/>
  <c r="Y217" i="4"/>
  <c r="Z217" i="4"/>
  <c r="AA217" i="4"/>
  <c r="AB217" i="4"/>
  <c r="AC217" i="4"/>
  <c r="AD217" i="4"/>
  <c r="AE217" i="4"/>
  <c r="AF217" i="4"/>
  <c r="Y218" i="4"/>
  <c r="Z218" i="4"/>
  <c r="AA218" i="4"/>
  <c r="AB218" i="4"/>
  <c r="AC218" i="4"/>
  <c r="AD218" i="4"/>
  <c r="AE218" i="4"/>
  <c r="AF218" i="4"/>
  <c r="Y219" i="4"/>
  <c r="Z219" i="4"/>
  <c r="AA219" i="4"/>
  <c r="AB219" i="4"/>
  <c r="AC219" i="4"/>
  <c r="AD219" i="4"/>
  <c r="AE219" i="4"/>
  <c r="AF219" i="4"/>
  <c r="Y220" i="4"/>
  <c r="Z220" i="4"/>
  <c r="AA220" i="4"/>
  <c r="AB220" i="4"/>
  <c r="AC220" i="4"/>
  <c r="AD220" i="4"/>
  <c r="AE220" i="4"/>
  <c r="AF220" i="4"/>
  <c r="Y221" i="4"/>
  <c r="Z221" i="4"/>
  <c r="AA221" i="4"/>
  <c r="AB221" i="4"/>
  <c r="AC221" i="4"/>
  <c r="AD221" i="4"/>
  <c r="AE221" i="4"/>
  <c r="AF221" i="4"/>
  <c r="Y222" i="4"/>
  <c r="Z222" i="4"/>
  <c r="AA222" i="4"/>
  <c r="AB222" i="4"/>
  <c r="AC222" i="4"/>
  <c r="AD222" i="4"/>
  <c r="AE222" i="4"/>
  <c r="AF222" i="4"/>
  <c r="Y223" i="4"/>
  <c r="Z223" i="4"/>
  <c r="AA223" i="4"/>
  <c r="AB223" i="4"/>
  <c r="AC223" i="4"/>
  <c r="AD223" i="4"/>
  <c r="AE223" i="4"/>
  <c r="AF223" i="4"/>
  <c r="Y224" i="4"/>
  <c r="Z224" i="4"/>
  <c r="AA224" i="4"/>
  <c r="AB224" i="4"/>
  <c r="AC224" i="4"/>
  <c r="AD224" i="4"/>
  <c r="AE224" i="4"/>
  <c r="AF224" i="4"/>
  <c r="Y225" i="4"/>
  <c r="Z225" i="4"/>
  <c r="AA225" i="4"/>
  <c r="AB225" i="4"/>
  <c r="AC225" i="4"/>
  <c r="AD225" i="4"/>
  <c r="AE225" i="4"/>
  <c r="AF225" i="4"/>
  <c r="Y226" i="4"/>
  <c r="Z226" i="4"/>
  <c r="AA226" i="4"/>
  <c r="AB226" i="4"/>
  <c r="AC226" i="4"/>
  <c r="AD226" i="4"/>
  <c r="AE226" i="4"/>
  <c r="AF226" i="4"/>
  <c r="Y227" i="4"/>
  <c r="Z227" i="4"/>
  <c r="AA227" i="4"/>
  <c r="AB227" i="4"/>
  <c r="AC227" i="4"/>
  <c r="AD227" i="4"/>
  <c r="AE227" i="4"/>
  <c r="AF227" i="4"/>
  <c r="Y228" i="4"/>
  <c r="Z228" i="4"/>
  <c r="AA228" i="4"/>
  <c r="AB228" i="4"/>
  <c r="AC228" i="4"/>
  <c r="AD228" i="4"/>
  <c r="AE228" i="4"/>
  <c r="AF228" i="4"/>
  <c r="Y229" i="4"/>
  <c r="Z229" i="4"/>
  <c r="AA229" i="4"/>
  <c r="AB229" i="4"/>
  <c r="AC229" i="4"/>
  <c r="AD229" i="4"/>
  <c r="AE229" i="4"/>
  <c r="AF229" i="4"/>
  <c r="Y230" i="4"/>
  <c r="Z230" i="4"/>
  <c r="AA230" i="4"/>
  <c r="AB230" i="4"/>
  <c r="AC230" i="4"/>
  <c r="AD230" i="4"/>
  <c r="AE230" i="4"/>
  <c r="AF230" i="4"/>
  <c r="Y231" i="4"/>
  <c r="Z231" i="4"/>
  <c r="AA231" i="4"/>
  <c r="AB231" i="4"/>
  <c r="AC231" i="4"/>
  <c r="AD231" i="4"/>
  <c r="AE231" i="4"/>
  <c r="AF231" i="4"/>
  <c r="Y232" i="4"/>
  <c r="Z232" i="4"/>
  <c r="AA232" i="4"/>
  <c r="AB232" i="4"/>
  <c r="AC232" i="4"/>
  <c r="AD232" i="4"/>
  <c r="AE232" i="4"/>
  <c r="AF232" i="4"/>
  <c r="Y233" i="4"/>
  <c r="Z233" i="4"/>
  <c r="AA233" i="4"/>
  <c r="AB233" i="4"/>
  <c r="AC233" i="4"/>
  <c r="AD233" i="4"/>
  <c r="AE233" i="4"/>
  <c r="AF233" i="4"/>
  <c r="Y234" i="4"/>
  <c r="Z234" i="4"/>
  <c r="AA234" i="4"/>
  <c r="AB234" i="4"/>
  <c r="AC234" i="4"/>
  <c r="AD234" i="4"/>
  <c r="AE234" i="4"/>
  <c r="AF234" i="4"/>
  <c r="Y235" i="4"/>
  <c r="Z235" i="4"/>
  <c r="AA235" i="4"/>
  <c r="AB235" i="4"/>
  <c r="AC235" i="4"/>
  <c r="AD235" i="4"/>
  <c r="AE235" i="4"/>
  <c r="AF235" i="4"/>
  <c r="Y236" i="4"/>
  <c r="Z236" i="4"/>
  <c r="AA236" i="4"/>
  <c r="AB236" i="4"/>
  <c r="AC236" i="4"/>
  <c r="AD236" i="4"/>
  <c r="AE236" i="4"/>
  <c r="AF236" i="4"/>
  <c r="Y237" i="4"/>
  <c r="Z237" i="4"/>
  <c r="AA237" i="4"/>
  <c r="AB237" i="4"/>
  <c r="AC237" i="4"/>
  <c r="AD237" i="4"/>
  <c r="AE237" i="4"/>
  <c r="AF237" i="4"/>
  <c r="Y238" i="4"/>
  <c r="Z238" i="4"/>
  <c r="AA238" i="4"/>
  <c r="AB238" i="4"/>
  <c r="AC238" i="4"/>
  <c r="AD238" i="4"/>
  <c r="AE238" i="4"/>
  <c r="AF238" i="4"/>
  <c r="Y239" i="4"/>
  <c r="Z239" i="4"/>
  <c r="AA239" i="4"/>
  <c r="AB239" i="4"/>
  <c r="AC239" i="4"/>
  <c r="AD239" i="4"/>
  <c r="AE239" i="4"/>
  <c r="AF239" i="4"/>
  <c r="Y240" i="4"/>
  <c r="Z240" i="4"/>
  <c r="AA240" i="4"/>
  <c r="AB240" i="4"/>
  <c r="AC240" i="4"/>
  <c r="AD240" i="4"/>
  <c r="AE240" i="4"/>
  <c r="AF240" i="4"/>
  <c r="Y241" i="4"/>
  <c r="Z241" i="4"/>
  <c r="AA241" i="4"/>
  <c r="AB241" i="4"/>
  <c r="AC241" i="4"/>
  <c r="AD241" i="4"/>
  <c r="AE241" i="4"/>
  <c r="AF241" i="4"/>
  <c r="Y242" i="4"/>
  <c r="Z242" i="4"/>
  <c r="AA242" i="4"/>
  <c r="AB242" i="4"/>
  <c r="AC242" i="4"/>
  <c r="AD242" i="4"/>
  <c r="AE242" i="4"/>
  <c r="AF242" i="4"/>
  <c r="Y243" i="4"/>
  <c r="Z243" i="4"/>
  <c r="AA243" i="4"/>
  <c r="AB243" i="4"/>
  <c r="AC243" i="4"/>
  <c r="AD243" i="4"/>
  <c r="AE243" i="4"/>
  <c r="AF243" i="4"/>
  <c r="Y244" i="4"/>
  <c r="Z244" i="4"/>
  <c r="AA244" i="4"/>
  <c r="AB244" i="4"/>
  <c r="AC244" i="4"/>
  <c r="AD244" i="4"/>
  <c r="AE244" i="4"/>
  <c r="AF244" i="4"/>
  <c r="Y245" i="4"/>
  <c r="Z245" i="4"/>
  <c r="AA245" i="4"/>
  <c r="AB245" i="4"/>
  <c r="AC245" i="4"/>
  <c r="AD245" i="4"/>
  <c r="AE245" i="4"/>
  <c r="AF245" i="4"/>
  <c r="Y246" i="4"/>
  <c r="Z246" i="4"/>
  <c r="AA246" i="4"/>
  <c r="AB246" i="4"/>
  <c r="AC246" i="4"/>
  <c r="AD246" i="4"/>
  <c r="AE246" i="4"/>
  <c r="AF246" i="4"/>
  <c r="Y247" i="4"/>
  <c r="Z247" i="4"/>
  <c r="AA247" i="4"/>
  <c r="AB247" i="4"/>
  <c r="AC247" i="4"/>
  <c r="AD247" i="4"/>
  <c r="AE247" i="4"/>
  <c r="AF247" i="4"/>
  <c r="Y248" i="4"/>
  <c r="Z248" i="4"/>
  <c r="AA248" i="4"/>
  <c r="AB248" i="4"/>
  <c r="AC248" i="4"/>
  <c r="AD248" i="4"/>
  <c r="AE248" i="4"/>
  <c r="AF248" i="4"/>
  <c r="Y249" i="4"/>
  <c r="Z249" i="4"/>
  <c r="AA249" i="4"/>
  <c r="AB249" i="4"/>
  <c r="AC249" i="4"/>
  <c r="AD249" i="4"/>
  <c r="AE249" i="4"/>
  <c r="AF249" i="4"/>
  <c r="Y250" i="4"/>
  <c r="Z250" i="4"/>
  <c r="AA250" i="4"/>
  <c r="AB250" i="4"/>
  <c r="AC250" i="4"/>
  <c r="AD250" i="4"/>
  <c r="AE250" i="4"/>
  <c r="AF250" i="4"/>
  <c r="Y251" i="4"/>
  <c r="Z251" i="4"/>
  <c r="AA251" i="4"/>
  <c r="AB251" i="4"/>
  <c r="AC251" i="4"/>
  <c r="AD251" i="4"/>
  <c r="AE251" i="4"/>
  <c r="AF251" i="4"/>
  <c r="Y252" i="4"/>
  <c r="Z252" i="4"/>
  <c r="AA252" i="4"/>
  <c r="AB252" i="4"/>
  <c r="AC252" i="4"/>
  <c r="AD252" i="4"/>
  <c r="AE252" i="4"/>
  <c r="AF252" i="4"/>
  <c r="Y253" i="4"/>
  <c r="Z253" i="4"/>
  <c r="AA253" i="4"/>
  <c r="AB253" i="4"/>
  <c r="AC253" i="4"/>
  <c r="AD253" i="4"/>
  <c r="AE253" i="4"/>
  <c r="AF253" i="4"/>
  <c r="Y254" i="4"/>
  <c r="Z254" i="4"/>
  <c r="AA254" i="4"/>
  <c r="AB254" i="4"/>
  <c r="AC254" i="4"/>
  <c r="AD254" i="4"/>
  <c r="AE254" i="4"/>
  <c r="AF254" i="4"/>
  <c r="Y255" i="4"/>
  <c r="Z255" i="4"/>
  <c r="AA255" i="4"/>
  <c r="AB255" i="4"/>
  <c r="AC255" i="4"/>
  <c r="AD255" i="4"/>
  <c r="AE255" i="4"/>
  <c r="AF255" i="4"/>
  <c r="Y256" i="4"/>
  <c r="Z256" i="4"/>
  <c r="AA256" i="4"/>
  <c r="AB256" i="4"/>
  <c r="AC256" i="4"/>
  <c r="AD256" i="4"/>
  <c r="AE256" i="4"/>
  <c r="AF256" i="4"/>
  <c r="Y257" i="4"/>
  <c r="Z257" i="4"/>
  <c r="AA257" i="4"/>
  <c r="AB257" i="4"/>
  <c r="AC257" i="4"/>
  <c r="AD257" i="4"/>
  <c r="AE257" i="4"/>
  <c r="AF257" i="4"/>
  <c r="Y258" i="4"/>
  <c r="Z258" i="4"/>
  <c r="AA258" i="4"/>
  <c r="AB258" i="4"/>
  <c r="AC258" i="4"/>
  <c r="AD258" i="4"/>
  <c r="AE258" i="4"/>
  <c r="AF258" i="4"/>
  <c r="Y259" i="4"/>
  <c r="Z259" i="4"/>
  <c r="AA259" i="4"/>
  <c r="AB259" i="4"/>
  <c r="AC259" i="4"/>
  <c r="AD259" i="4"/>
  <c r="AE259" i="4"/>
  <c r="AF259" i="4"/>
  <c r="Y260" i="4"/>
  <c r="Z260" i="4"/>
  <c r="AA260" i="4"/>
  <c r="AB260" i="4"/>
  <c r="AC260" i="4"/>
  <c r="AD260" i="4"/>
  <c r="AE260" i="4"/>
  <c r="AF260" i="4"/>
  <c r="Y261" i="4"/>
  <c r="Z261" i="4"/>
  <c r="AA261" i="4"/>
  <c r="AB261" i="4"/>
  <c r="AC261" i="4"/>
  <c r="AD261" i="4"/>
  <c r="AE261" i="4"/>
  <c r="AF261" i="4"/>
  <c r="Y262" i="4"/>
  <c r="Z262" i="4"/>
  <c r="AA262" i="4"/>
  <c r="AB262" i="4"/>
  <c r="AC262" i="4"/>
  <c r="AD262" i="4"/>
  <c r="AE262" i="4"/>
  <c r="AF262" i="4"/>
  <c r="Y263" i="4"/>
  <c r="Z263" i="4"/>
  <c r="AA263" i="4"/>
  <c r="AB263" i="4"/>
  <c r="AC263" i="4"/>
  <c r="AD263" i="4"/>
  <c r="AE263" i="4"/>
  <c r="AF263" i="4"/>
  <c r="Y264" i="4"/>
  <c r="Z264" i="4"/>
  <c r="AA264" i="4"/>
  <c r="AB264" i="4"/>
  <c r="AC264" i="4"/>
  <c r="AD264" i="4"/>
  <c r="AE264" i="4"/>
  <c r="AF264" i="4"/>
  <c r="Y265" i="4"/>
  <c r="Z265" i="4"/>
  <c r="AA265" i="4"/>
  <c r="AB265" i="4"/>
  <c r="AC265" i="4"/>
  <c r="AD265" i="4"/>
  <c r="AE265" i="4"/>
  <c r="AF265" i="4"/>
  <c r="Y266" i="4"/>
  <c r="Z266" i="4"/>
  <c r="AA266" i="4"/>
  <c r="AB266" i="4"/>
  <c r="AC266" i="4"/>
  <c r="AD266" i="4"/>
  <c r="AE266" i="4"/>
  <c r="AF266" i="4"/>
  <c r="Y267" i="4"/>
  <c r="Z267" i="4"/>
  <c r="AA267" i="4"/>
  <c r="AB267" i="4"/>
  <c r="AC267" i="4"/>
  <c r="AD267" i="4"/>
  <c r="AE267" i="4"/>
  <c r="AF267" i="4"/>
  <c r="Y268" i="4"/>
  <c r="Z268" i="4"/>
  <c r="AA268" i="4"/>
  <c r="AB268" i="4"/>
  <c r="AC268" i="4"/>
  <c r="AD268" i="4"/>
  <c r="AE268" i="4"/>
  <c r="AF268" i="4"/>
  <c r="Y269" i="4"/>
  <c r="Z269" i="4"/>
  <c r="AA269" i="4"/>
  <c r="AB269" i="4"/>
  <c r="AC269" i="4"/>
  <c r="AD269" i="4"/>
  <c r="AE269" i="4"/>
  <c r="AF269" i="4"/>
  <c r="Y270" i="4"/>
  <c r="Z270" i="4"/>
  <c r="AA270" i="4"/>
  <c r="AB270" i="4"/>
  <c r="AC270" i="4"/>
  <c r="AD270" i="4"/>
  <c r="AE270" i="4"/>
  <c r="AF270" i="4"/>
  <c r="Y271" i="4"/>
  <c r="Z271" i="4"/>
  <c r="AA271" i="4"/>
  <c r="AB271" i="4"/>
  <c r="AC271" i="4"/>
  <c r="AD271" i="4"/>
  <c r="AE271" i="4"/>
  <c r="AF271" i="4"/>
  <c r="Y272" i="4"/>
  <c r="Z272" i="4"/>
  <c r="AA272" i="4"/>
  <c r="AB272" i="4"/>
  <c r="AC272" i="4"/>
  <c r="AD272" i="4"/>
  <c r="AE272" i="4"/>
  <c r="AF272" i="4"/>
  <c r="Y273" i="4"/>
  <c r="Z273" i="4"/>
  <c r="AA273" i="4"/>
  <c r="AB273" i="4"/>
  <c r="AC273" i="4"/>
  <c r="AD273" i="4"/>
  <c r="AE273" i="4"/>
  <c r="AF273" i="4"/>
  <c r="Y274" i="4"/>
  <c r="Z274" i="4"/>
  <c r="AA274" i="4"/>
  <c r="AB274" i="4"/>
  <c r="AC274" i="4"/>
  <c r="AD274" i="4"/>
  <c r="AE274" i="4"/>
  <c r="AF274" i="4"/>
  <c r="Y275" i="4"/>
  <c r="Z275" i="4"/>
  <c r="AA275" i="4"/>
  <c r="AB275" i="4"/>
  <c r="AC275" i="4"/>
  <c r="AD275" i="4"/>
  <c r="AE275" i="4"/>
  <c r="AF275" i="4"/>
  <c r="Y276" i="4"/>
  <c r="Z276" i="4"/>
  <c r="AA276" i="4"/>
  <c r="AB276" i="4"/>
  <c r="AC276" i="4"/>
  <c r="AD276" i="4"/>
  <c r="AE276" i="4"/>
  <c r="AF276" i="4"/>
  <c r="Y277" i="4"/>
  <c r="Z277" i="4"/>
  <c r="AA277" i="4"/>
  <c r="AB277" i="4"/>
  <c r="AC277" i="4"/>
  <c r="AD277" i="4"/>
  <c r="AE277" i="4"/>
  <c r="AF277" i="4"/>
  <c r="Y278" i="4"/>
  <c r="Z278" i="4"/>
  <c r="AA278" i="4"/>
  <c r="AB278" i="4"/>
  <c r="AC278" i="4"/>
  <c r="AD278" i="4"/>
  <c r="AE278" i="4"/>
  <c r="AF278" i="4"/>
  <c r="Y279" i="4"/>
  <c r="Z279" i="4"/>
  <c r="AA279" i="4"/>
  <c r="AB279" i="4"/>
  <c r="AC279" i="4"/>
  <c r="AD279" i="4"/>
  <c r="AE279" i="4"/>
  <c r="AF279" i="4"/>
  <c r="Y280" i="4"/>
  <c r="Z280" i="4"/>
  <c r="AA280" i="4"/>
  <c r="AB280" i="4"/>
  <c r="AC280" i="4"/>
  <c r="AD280" i="4"/>
  <c r="AE280" i="4"/>
  <c r="AF280" i="4"/>
  <c r="Y281" i="4"/>
  <c r="Z281" i="4"/>
  <c r="AA281" i="4"/>
  <c r="AB281" i="4"/>
  <c r="AC281" i="4"/>
  <c r="AD281" i="4"/>
  <c r="AE281" i="4"/>
  <c r="AF281" i="4"/>
  <c r="Y282" i="4"/>
  <c r="Z282" i="4"/>
  <c r="AA282" i="4"/>
  <c r="AB282" i="4"/>
  <c r="AC282" i="4"/>
  <c r="AD282" i="4"/>
  <c r="AE282" i="4"/>
  <c r="AF282" i="4"/>
  <c r="Y283" i="4"/>
  <c r="Z283" i="4"/>
  <c r="AA283" i="4"/>
  <c r="AB283" i="4"/>
  <c r="AC283" i="4"/>
  <c r="AD283" i="4"/>
  <c r="AE283" i="4"/>
  <c r="AF283" i="4"/>
  <c r="Y284" i="4"/>
  <c r="Z284" i="4"/>
  <c r="AA284" i="4"/>
  <c r="AB284" i="4"/>
  <c r="AC284" i="4"/>
  <c r="AD284" i="4"/>
  <c r="AE284" i="4"/>
  <c r="AF284" i="4"/>
  <c r="Y285" i="4"/>
  <c r="Z285" i="4"/>
  <c r="AA285" i="4"/>
  <c r="AB285" i="4"/>
  <c r="AC285" i="4"/>
  <c r="AD285" i="4"/>
  <c r="AE285" i="4"/>
  <c r="AF285" i="4"/>
  <c r="Y286" i="4"/>
  <c r="Z286" i="4"/>
  <c r="AA286" i="4"/>
  <c r="AB286" i="4"/>
  <c r="AC286" i="4"/>
  <c r="AD286" i="4"/>
  <c r="AE286" i="4"/>
  <c r="AF286" i="4"/>
  <c r="Y287" i="4"/>
  <c r="Z287" i="4"/>
  <c r="AA287" i="4"/>
  <c r="AB287" i="4"/>
  <c r="AC287" i="4"/>
  <c r="AD287" i="4"/>
  <c r="AE287" i="4"/>
  <c r="AF287" i="4"/>
  <c r="Y288" i="4"/>
  <c r="Z288" i="4"/>
  <c r="AA288" i="4"/>
  <c r="AB288" i="4"/>
  <c r="AC288" i="4"/>
  <c r="AD288" i="4"/>
  <c r="AE288" i="4"/>
  <c r="AF288" i="4"/>
  <c r="Y289" i="4"/>
  <c r="Z289" i="4"/>
  <c r="AA289" i="4"/>
  <c r="AB289" i="4"/>
  <c r="AC289" i="4"/>
  <c r="AD289" i="4"/>
  <c r="AE289" i="4"/>
  <c r="AF289" i="4"/>
  <c r="Y290" i="4"/>
  <c r="Z290" i="4"/>
  <c r="AA290" i="4"/>
  <c r="AB290" i="4"/>
  <c r="AC290" i="4"/>
  <c r="AD290" i="4"/>
  <c r="AE290" i="4"/>
  <c r="AF290" i="4"/>
  <c r="Y291" i="4"/>
  <c r="Z291" i="4"/>
  <c r="AA291" i="4"/>
  <c r="AB291" i="4"/>
  <c r="AC291" i="4"/>
  <c r="AD291" i="4"/>
  <c r="AE291" i="4"/>
  <c r="AF291" i="4"/>
  <c r="Y292" i="4"/>
  <c r="Z292" i="4"/>
  <c r="AA292" i="4"/>
  <c r="AB292" i="4"/>
  <c r="AC292" i="4"/>
  <c r="AD292" i="4"/>
  <c r="AE292" i="4"/>
  <c r="AF292" i="4"/>
  <c r="Y293" i="4"/>
  <c r="Z293" i="4"/>
  <c r="AA293" i="4"/>
  <c r="AB293" i="4"/>
  <c r="AC293" i="4"/>
  <c r="AD293" i="4"/>
  <c r="AE293" i="4"/>
  <c r="AF293" i="4"/>
  <c r="Y294" i="4"/>
  <c r="Z294" i="4"/>
  <c r="AA294" i="4"/>
  <c r="AB294" i="4"/>
  <c r="AC294" i="4"/>
  <c r="AD294" i="4"/>
  <c r="AE294" i="4"/>
  <c r="AF294" i="4"/>
  <c r="Y295" i="4"/>
  <c r="Z295" i="4"/>
  <c r="AA295" i="4"/>
  <c r="AB295" i="4"/>
  <c r="AC295" i="4"/>
  <c r="AD295" i="4"/>
  <c r="AE295" i="4"/>
  <c r="AF295" i="4"/>
  <c r="Y296" i="4"/>
  <c r="Z296" i="4"/>
  <c r="AA296" i="4"/>
  <c r="AB296" i="4"/>
  <c r="AC296" i="4"/>
  <c r="AD296" i="4"/>
  <c r="AE296" i="4"/>
  <c r="AF296" i="4"/>
  <c r="Y297" i="4"/>
  <c r="Z297" i="4"/>
  <c r="AA297" i="4"/>
  <c r="AB297" i="4"/>
  <c r="AC297" i="4"/>
  <c r="AD297" i="4"/>
  <c r="AE297" i="4"/>
  <c r="AF297" i="4"/>
  <c r="Y298" i="4"/>
  <c r="Z298" i="4"/>
  <c r="AA298" i="4"/>
  <c r="AB298" i="4"/>
  <c r="AC298" i="4"/>
  <c r="AD298" i="4"/>
  <c r="AE298" i="4"/>
  <c r="AF298" i="4"/>
  <c r="Y299" i="4"/>
  <c r="Z299" i="4"/>
  <c r="AA299" i="4"/>
  <c r="AB299" i="4"/>
  <c r="AC299" i="4"/>
  <c r="AD299" i="4"/>
  <c r="AE299" i="4"/>
  <c r="AF299" i="4"/>
  <c r="Y300" i="4"/>
  <c r="Z300" i="4"/>
  <c r="AA300" i="4"/>
  <c r="AB300" i="4"/>
  <c r="AC300" i="4"/>
  <c r="AD300" i="4"/>
  <c r="AE300" i="4"/>
  <c r="AF300" i="4"/>
  <c r="Y301" i="4"/>
  <c r="Z301" i="4"/>
  <c r="AA301" i="4"/>
  <c r="AB301" i="4"/>
  <c r="AC301" i="4"/>
  <c r="AD301" i="4"/>
  <c r="AE301" i="4"/>
  <c r="AF301" i="4"/>
  <c r="Y302" i="4"/>
  <c r="Z302" i="4"/>
  <c r="AA302" i="4"/>
  <c r="AB302" i="4"/>
  <c r="AC302" i="4"/>
  <c r="AD302" i="4"/>
  <c r="AE302" i="4"/>
  <c r="AF302" i="4"/>
  <c r="Y303" i="4"/>
  <c r="Z303" i="4"/>
  <c r="AA303" i="4"/>
  <c r="AB303" i="4"/>
  <c r="AC303" i="4"/>
  <c r="AD303" i="4"/>
  <c r="AE303" i="4"/>
  <c r="AF303" i="4"/>
  <c r="Y304" i="4"/>
  <c r="Z304" i="4"/>
  <c r="AA304" i="4"/>
  <c r="AB304" i="4"/>
  <c r="AC304" i="4"/>
  <c r="AD304" i="4"/>
  <c r="AE304" i="4"/>
  <c r="AF304" i="4"/>
  <c r="Y305" i="4"/>
  <c r="Z305" i="4"/>
  <c r="AA305" i="4"/>
  <c r="AB305" i="4"/>
  <c r="AC305" i="4"/>
  <c r="AD305" i="4"/>
  <c r="AE305" i="4"/>
  <c r="AF305" i="4"/>
  <c r="Y306" i="4"/>
  <c r="Z306" i="4"/>
  <c r="AA306" i="4"/>
  <c r="AB306" i="4"/>
  <c r="AC306" i="4"/>
  <c r="AD306" i="4"/>
  <c r="AE306" i="4"/>
  <c r="AF306" i="4"/>
  <c r="Y307" i="4"/>
  <c r="Z307" i="4"/>
  <c r="AA307" i="4"/>
  <c r="AB307" i="4"/>
  <c r="AC307" i="4"/>
  <c r="AD307" i="4"/>
  <c r="AE307" i="4"/>
  <c r="AF307" i="4"/>
  <c r="Y308" i="4"/>
  <c r="Z308" i="4"/>
  <c r="AA308" i="4"/>
  <c r="AB308" i="4"/>
  <c r="AC308" i="4"/>
  <c r="AD308" i="4"/>
  <c r="AE308" i="4"/>
  <c r="AF308" i="4"/>
  <c r="Y309" i="4"/>
  <c r="Z309" i="4"/>
  <c r="AA309" i="4"/>
  <c r="AB309" i="4"/>
  <c r="AC309" i="4"/>
  <c r="AD309" i="4"/>
  <c r="AE309" i="4"/>
  <c r="AF309" i="4"/>
  <c r="Y310" i="4"/>
  <c r="Z310" i="4"/>
  <c r="AA310" i="4"/>
  <c r="AB310" i="4"/>
  <c r="AC310" i="4"/>
  <c r="AD310" i="4"/>
  <c r="AE310" i="4"/>
  <c r="AF310" i="4"/>
  <c r="Y311" i="4"/>
  <c r="Z311" i="4"/>
  <c r="AA311" i="4"/>
  <c r="AB311" i="4"/>
  <c r="AC311" i="4"/>
  <c r="AD311" i="4"/>
  <c r="AE311" i="4"/>
  <c r="AF311" i="4"/>
  <c r="Y312" i="4"/>
  <c r="Z312" i="4"/>
  <c r="AA312" i="4"/>
  <c r="AB312" i="4"/>
  <c r="AC312" i="4"/>
  <c r="AD312" i="4"/>
  <c r="AE312" i="4"/>
  <c r="AF312" i="4"/>
  <c r="Y313" i="4"/>
  <c r="Z313" i="4"/>
  <c r="AA313" i="4"/>
  <c r="AB313" i="4"/>
  <c r="AC313" i="4"/>
  <c r="AD313" i="4"/>
  <c r="AE313" i="4"/>
  <c r="AF313" i="4"/>
  <c r="Y314" i="4"/>
  <c r="Z314" i="4"/>
  <c r="AA314" i="4"/>
  <c r="AB314" i="4"/>
  <c r="AC314" i="4"/>
  <c r="AD314" i="4"/>
  <c r="AE314" i="4"/>
  <c r="AF314" i="4"/>
  <c r="Y315" i="4"/>
  <c r="Z315" i="4"/>
  <c r="AA315" i="4"/>
  <c r="AB315" i="4"/>
  <c r="AC315" i="4"/>
  <c r="AD315" i="4"/>
  <c r="AE315" i="4"/>
  <c r="AF315" i="4"/>
  <c r="Y316" i="4"/>
  <c r="Z316" i="4"/>
  <c r="AA316" i="4"/>
  <c r="AB316" i="4"/>
  <c r="AC316" i="4"/>
  <c r="AD316" i="4"/>
  <c r="AE316" i="4"/>
  <c r="AF316" i="4"/>
  <c r="Y317" i="4"/>
  <c r="Z317" i="4"/>
  <c r="AA317" i="4"/>
  <c r="AB317" i="4"/>
  <c r="AC317" i="4"/>
  <c r="AD317" i="4"/>
  <c r="AE317" i="4"/>
  <c r="AF317" i="4"/>
  <c r="Y318" i="4"/>
  <c r="Z318" i="4"/>
  <c r="AA318" i="4"/>
  <c r="AB318" i="4"/>
  <c r="AC318" i="4"/>
  <c r="AD318" i="4"/>
  <c r="AE318" i="4"/>
  <c r="AF318" i="4"/>
  <c r="Y319" i="4"/>
  <c r="Z319" i="4"/>
  <c r="AA319" i="4"/>
  <c r="AB319" i="4"/>
  <c r="AC319" i="4"/>
  <c r="AD319" i="4"/>
  <c r="AE319" i="4"/>
  <c r="AF319" i="4"/>
  <c r="Y320" i="4"/>
  <c r="Z320" i="4"/>
  <c r="AA320" i="4"/>
  <c r="AB320" i="4"/>
  <c r="AC320" i="4"/>
  <c r="AD320" i="4"/>
  <c r="AE320" i="4"/>
  <c r="AF320" i="4"/>
  <c r="Y321" i="4"/>
  <c r="Z321" i="4"/>
  <c r="AA321" i="4"/>
  <c r="AB321" i="4"/>
  <c r="AC321" i="4"/>
  <c r="AD321" i="4"/>
  <c r="AE321" i="4"/>
  <c r="AF321" i="4"/>
  <c r="Y322" i="4"/>
  <c r="Z322" i="4"/>
  <c r="AA322" i="4"/>
  <c r="AB322" i="4"/>
  <c r="AC322" i="4"/>
  <c r="AD322" i="4"/>
  <c r="AE322" i="4"/>
  <c r="AF322" i="4"/>
  <c r="Y323" i="4"/>
  <c r="Z323" i="4"/>
  <c r="AA323" i="4"/>
  <c r="AB323" i="4"/>
  <c r="AC323" i="4"/>
  <c r="AD323" i="4"/>
  <c r="AE323" i="4"/>
  <c r="AF323" i="4"/>
  <c r="Y324" i="4"/>
  <c r="Z324" i="4"/>
  <c r="AA324" i="4"/>
  <c r="AB324" i="4"/>
  <c r="AC324" i="4"/>
  <c r="AD324" i="4"/>
  <c r="AE324" i="4"/>
  <c r="AF324" i="4"/>
  <c r="Y325" i="4"/>
  <c r="Z325" i="4"/>
  <c r="AA325" i="4"/>
  <c r="AB325" i="4"/>
  <c r="AC325" i="4"/>
  <c r="AD325" i="4"/>
  <c r="AE325" i="4"/>
  <c r="AF325" i="4"/>
  <c r="Y326" i="4"/>
  <c r="Z326" i="4"/>
  <c r="AA326" i="4"/>
  <c r="AB326" i="4"/>
  <c r="AC326" i="4"/>
  <c r="AD326" i="4"/>
  <c r="AE326" i="4"/>
  <c r="AF326" i="4"/>
  <c r="Y327" i="4"/>
  <c r="Z327" i="4"/>
  <c r="AA327" i="4"/>
  <c r="AB327" i="4"/>
  <c r="AC327" i="4"/>
  <c r="AD327" i="4"/>
  <c r="AE327" i="4"/>
  <c r="AF327" i="4"/>
  <c r="Y328" i="4"/>
  <c r="Z328" i="4"/>
  <c r="AA328" i="4"/>
  <c r="AB328" i="4"/>
  <c r="AC328" i="4"/>
  <c r="AD328" i="4"/>
  <c r="AE328" i="4"/>
  <c r="AF328" i="4"/>
  <c r="Y329" i="4"/>
  <c r="Z329" i="4"/>
  <c r="AA329" i="4"/>
  <c r="AB329" i="4"/>
  <c r="AC329" i="4"/>
  <c r="AD329" i="4"/>
  <c r="AE329" i="4"/>
  <c r="AF329" i="4"/>
  <c r="Y330" i="4"/>
  <c r="Z330" i="4"/>
  <c r="AA330" i="4"/>
  <c r="AB330" i="4"/>
  <c r="AC330" i="4"/>
  <c r="AD330" i="4"/>
  <c r="AE330" i="4"/>
  <c r="AF330" i="4"/>
  <c r="Y331" i="4"/>
  <c r="Z331" i="4"/>
  <c r="AA331" i="4"/>
  <c r="AB331" i="4"/>
  <c r="AC331" i="4"/>
  <c r="AD331" i="4"/>
  <c r="AE331" i="4"/>
  <c r="AF331" i="4"/>
  <c r="Y332" i="4"/>
  <c r="Z332" i="4"/>
  <c r="AA332" i="4"/>
  <c r="AB332" i="4"/>
  <c r="AC332" i="4"/>
  <c r="AD332" i="4"/>
  <c r="AE332" i="4"/>
  <c r="AF332" i="4"/>
  <c r="Y333" i="4"/>
  <c r="Z333" i="4"/>
  <c r="AA333" i="4"/>
  <c r="AB333" i="4"/>
  <c r="AC333" i="4"/>
  <c r="AD333" i="4"/>
  <c r="AE333" i="4"/>
  <c r="AF333" i="4"/>
  <c r="Y334" i="4"/>
  <c r="Z334" i="4"/>
  <c r="AA334" i="4"/>
  <c r="AB334" i="4"/>
  <c r="AC334" i="4"/>
  <c r="AD334" i="4"/>
  <c r="AE334" i="4"/>
  <c r="AF334" i="4"/>
  <c r="Y335" i="4"/>
  <c r="Z335" i="4"/>
  <c r="AA335" i="4"/>
  <c r="AB335" i="4"/>
  <c r="AC335" i="4"/>
  <c r="AD335" i="4"/>
  <c r="AE335" i="4"/>
  <c r="AF335" i="4"/>
  <c r="Y336" i="4"/>
  <c r="Z336" i="4"/>
  <c r="AA336" i="4"/>
  <c r="AB336" i="4"/>
  <c r="AC336" i="4"/>
  <c r="AD336" i="4"/>
  <c r="AE336" i="4"/>
  <c r="AF336" i="4"/>
  <c r="Y337" i="4"/>
  <c r="Z337" i="4"/>
  <c r="AA337" i="4"/>
  <c r="AB337" i="4"/>
  <c r="AC337" i="4"/>
  <c r="AD337" i="4"/>
  <c r="AE337" i="4"/>
  <c r="AF337" i="4"/>
  <c r="Y338" i="4"/>
  <c r="Z338" i="4"/>
  <c r="AA338" i="4"/>
  <c r="AB338" i="4"/>
  <c r="AC338" i="4"/>
  <c r="AD338" i="4"/>
  <c r="AE338" i="4"/>
  <c r="AF338" i="4"/>
  <c r="Y339" i="4"/>
  <c r="Z339" i="4"/>
  <c r="AA339" i="4"/>
  <c r="AB339" i="4"/>
  <c r="AC339" i="4"/>
  <c r="AD339" i="4"/>
  <c r="AE339" i="4"/>
  <c r="AF339" i="4"/>
  <c r="Y340" i="4"/>
  <c r="Z340" i="4"/>
  <c r="AA340" i="4"/>
  <c r="AB340" i="4"/>
  <c r="AC340" i="4"/>
  <c r="AD340" i="4"/>
  <c r="AE340" i="4"/>
  <c r="AF340" i="4"/>
  <c r="Y341" i="4"/>
  <c r="Z341" i="4"/>
  <c r="AA341" i="4"/>
  <c r="AB341" i="4"/>
  <c r="AC341" i="4"/>
  <c r="AD341" i="4"/>
  <c r="AE341" i="4"/>
  <c r="AF341" i="4"/>
  <c r="Y342" i="4"/>
  <c r="Z342" i="4"/>
  <c r="AA342" i="4"/>
  <c r="AB342" i="4"/>
  <c r="AC342" i="4"/>
  <c r="AD342" i="4"/>
  <c r="AE342" i="4"/>
  <c r="AF342" i="4"/>
  <c r="Y343" i="4"/>
  <c r="Z343" i="4"/>
  <c r="AA343" i="4"/>
  <c r="AB343" i="4"/>
  <c r="AC343" i="4"/>
  <c r="AD343" i="4"/>
  <c r="AE343" i="4"/>
  <c r="AF343" i="4"/>
  <c r="Y344" i="4"/>
  <c r="Z344" i="4"/>
  <c r="AA344" i="4"/>
  <c r="AB344" i="4"/>
  <c r="AC344" i="4"/>
  <c r="AD344" i="4"/>
  <c r="AE344" i="4"/>
  <c r="AF344" i="4"/>
  <c r="Y345" i="4"/>
  <c r="Z345" i="4"/>
  <c r="AA345" i="4"/>
  <c r="AB345" i="4"/>
  <c r="AC345" i="4"/>
  <c r="AD345" i="4"/>
  <c r="AE345" i="4"/>
  <c r="AF345" i="4"/>
  <c r="Y346" i="4"/>
  <c r="Z346" i="4"/>
  <c r="AA346" i="4"/>
  <c r="AB346" i="4"/>
  <c r="AC346" i="4"/>
  <c r="AD346" i="4"/>
  <c r="AE346" i="4"/>
  <c r="AF346" i="4"/>
  <c r="Y347" i="4"/>
  <c r="Z347" i="4"/>
  <c r="AA347" i="4"/>
  <c r="AB347" i="4"/>
  <c r="AC347" i="4"/>
  <c r="AD347" i="4"/>
  <c r="AE347" i="4"/>
  <c r="AF347" i="4"/>
  <c r="Y348" i="4"/>
  <c r="Z348" i="4"/>
  <c r="AA348" i="4"/>
  <c r="AB348" i="4"/>
  <c r="AC348" i="4"/>
  <c r="AD348" i="4"/>
  <c r="AE348" i="4"/>
  <c r="AF348" i="4"/>
  <c r="Y349" i="4"/>
  <c r="Z349" i="4"/>
  <c r="AA349" i="4"/>
  <c r="AB349" i="4"/>
  <c r="AC349" i="4"/>
  <c r="AD349" i="4"/>
  <c r="AE349" i="4"/>
  <c r="AF349" i="4"/>
  <c r="Y350" i="4"/>
  <c r="Z350" i="4"/>
  <c r="AA350" i="4"/>
  <c r="AB350" i="4"/>
  <c r="AC350" i="4"/>
  <c r="AD350" i="4"/>
  <c r="AE350" i="4"/>
  <c r="AF350" i="4"/>
  <c r="Y351" i="4"/>
  <c r="Z351" i="4"/>
  <c r="AA351" i="4"/>
  <c r="AB351" i="4"/>
  <c r="AC351" i="4"/>
  <c r="AD351" i="4"/>
  <c r="AE351" i="4"/>
  <c r="AF351" i="4"/>
  <c r="Y352" i="4"/>
  <c r="Z352" i="4"/>
  <c r="AA352" i="4"/>
  <c r="AB352" i="4"/>
  <c r="AC352" i="4"/>
  <c r="AD352" i="4"/>
  <c r="AE352" i="4"/>
  <c r="AF352" i="4"/>
  <c r="Y353" i="4"/>
  <c r="Z353" i="4"/>
  <c r="AA353" i="4"/>
  <c r="AB353" i="4"/>
  <c r="AC353" i="4"/>
  <c r="AD353" i="4"/>
  <c r="AE353" i="4"/>
  <c r="AF353" i="4"/>
  <c r="Y354" i="4"/>
  <c r="Z354" i="4"/>
  <c r="AA354" i="4"/>
  <c r="AB354" i="4"/>
  <c r="AC354" i="4"/>
  <c r="AD354" i="4"/>
  <c r="AE354" i="4"/>
  <c r="AF354" i="4"/>
  <c r="Y355" i="4"/>
  <c r="Z355" i="4"/>
  <c r="AA355" i="4"/>
  <c r="AB355" i="4"/>
  <c r="AC355" i="4"/>
  <c r="AD355" i="4"/>
  <c r="AE355" i="4"/>
  <c r="AF355" i="4"/>
  <c r="Y356" i="4"/>
  <c r="Z356" i="4"/>
  <c r="AA356" i="4"/>
  <c r="AB356" i="4"/>
  <c r="AC356" i="4"/>
  <c r="AD356" i="4"/>
  <c r="AE356" i="4"/>
  <c r="AF356" i="4"/>
  <c r="Y357" i="4"/>
  <c r="Z357" i="4"/>
  <c r="AA357" i="4"/>
  <c r="AB357" i="4"/>
  <c r="AC357" i="4"/>
  <c r="AD357" i="4"/>
  <c r="AE357" i="4"/>
  <c r="AF357" i="4"/>
  <c r="Y358" i="4"/>
  <c r="Z358" i="4"/>
  <c r="AA358" i="4"/>
  <c r="AB358" i="4"/>
  <c r="AC358" i="4"/>
  <c r="AD358" i="4"/>
  <c r="AE358" i="4"/>
  <c r="AF358" i="4"/>
  <c r="Y359" i="4"/>
  <c r="Z359" i="4"/>
  <c r="AA359" i="4"/>
  <c r="AB359" i="4"/>
  <c r="AC359" i="4"/>
  <c r="AD359" i="4"/>
  <c r="AE359" i="4"/>
  <c r="AF359" i="4"/>
  <c r="Y360" i="4"/>
  <c r="Z360" i="4"/>
  <c r="AA360" i="4"/>
  <c r="AB360" i="4"/>
  <c r="AC360" i="4"/>
  <c r="AD360" i="4"/>
  <c r="AE360" i="4"/>
  <c r="AF360" i="4"/>
  <c r="Y361" i="4"/>
  <c r="Z361" i="4"/>
  <c r="AA361" i="4"/>
  <c r="AB361" i="4"/>
  <c r="AC361" i="4"/>
  <c r="AD361" i="4"/>
  <c r="AE361" i="4"/>
  <c r="AF361" i="4"/>
  <c r="Y362" i="4"/>
  <c r="Z362" i="4"/>
  <c r="AA362" i="4"/>
  <c r="AB362" i="4"/>
  <c r="AC362" i="4"/>
  <c r="AD362" i="4"/>
  <c r="AE362" i="4"/>
  <c r="AF362" i="4"/>
  <c r="Y363" i="4"/>
  <c r="Z363" i="4"/>
  <c r="AA363" i="4"/>
  <c r="AB363" i="4"/>
  <c r="AC363" i="4"/>
  <c r="AD363" i="4"/>
  <c r="AE363" i="4"/>
  <c r="AF363" i="4"/>
  <c r="Y364" i="4"/>
  <c r="Z364" i="4"/>
  <c r="AA364" i="4"/>
  <c r="AB364" i="4"/>
  <c r="AC364" i="4"/>
  <c r="AD364" i="4"/>
  <c r="AE364" i="4"/>
  <c r="AF364" i="4"/>
  <c r="Y365" i="4"/>
  <c r="Z365" i="4"/>
  <c r="AA365" i="4"/>
  <c r="AB365" i="4"/>
  <c r="AC365" i="4"/>
  <c r="AD365" i="4"/>
  <c r="AE365" i="4"/>
  <c r="AF365" i="4"/>
  <c r="Y366" i="4"/>
  <c r="Z366" i="4"/>
  <c r="AA366" i="4"/>
  <c r="AB366" i="4"/>
  <c r="AC366" i="4"/>
  <c r="AD366" i="4"/>
  <c r="AE366" i="4"/>
  <c r="AF366" i="4"/>
  <c r="Y367" i="4"/>
  <c r="Z367" i="4"/>
  <c r="AA367" i="4"/>
  <c r="AB367" i="4"/>
  <c r="AC367" i="4"/>
  <c r="AD367" i="4"/>
  <c r="AE367" i="4"/>
  <c r="AF367" i="4"/>
  <c r="Y368" i="4"/>
  <c r="Z368" i="4"/>
  <c r="AA368" i="4"/>
  <c r="AB368" i="4"/>
  <c r="AC368" i="4"/>
  <c r="AD368" i="4"/>
  <c r="AE368" i="4"/>
  <c r="AF368" i="4"/>
  <c r="Y369" i="4"/>
  <c r="Z369" i="4"/>
  <c r="AA369" i="4"/>
  <c r="AB369" i="4"/>
  <c r="AC369" i="4"/>
  <c r="AD369" i="4"/>
  <c r="AE369" i="4"/>
  <c r="AF369" i="4"/>
  <c r="Y370" i="4"/>
  <c r="Z370" i="4"/>
  <c r="AA370" i="4"/>
  <c r="AB370" i="4"/>
  <c r="AC370" i="4"/>
  <c r="AD370" i="4"/>
  <c r="AE370" i="4"/>
  <c r="AF370" i="4"/>
  <c r="Y371" i="4"/>
  <c r="Z371" i="4"/>
  <c r="AA371" i="4"/>
  <c r="AB371" i="4"/>
  <c r="AC371" i="4"/>
  <c r="AD371" i="4"/>
  <c r="AE371" i="4"/>
  <c r="AF371" i="4"/>
  <c r="Y372" i="4"/>
  <c r="Z372" i="4"/>
  <c r="AA372" i="4"/>
  <c r="AB372" i="4"/>
  <c r="AC372" i="4"/>
  <c r="AD372" i="4"/>
  <c r="AE372" i="4"/>
  <c r="AF372" i="4"/>
  <c r="Y373" i="4"/>
  <c r="Z373" i="4"/>
  <c r="AA373" i="4"/>
  <c r="AB373" i="4"/>
  <c r="AC373" i="4"/>
  <c r="AD373" i="4"/>
  <c r="AE373" i="4"/>
  <c r="AF373" i="4"/>
  <c r="Y374" i="4"/>
  <c r="Z374" i="4"/>
  <c r="AA374" i="4"/>
  <c r="AB374" i="4"/>
  <c r="AC374" i="4"/>
  <c r="AD374" i="4"/>
  <c r="AE374" i="4"/>
  <c r="AF374" i="4"/>
  <c r="Y375" i="4"/>
  <c r="Z375" i="4"/>
  <c r="AA375" i="4"/>
  <c r="AB375" i="4"/>
  <c r="AC375" i="4"/>
  <c r="AD375" i="4"/>
  <c r="AE375" i="4"/>
  <c r="AF375" i="4"/>
  <c r="Y376" i="4"/>
  <c r="Z376" i="4"/>
  <c r="AA376" i="4"/>
  <c r="AB376" i="4"/>
  <c r="AC376" i="4"/>
  <c r="AD376" i="4"/>
  <c r="AE376" i="4"/>
  <c r="AF376" i="4"/>
  <c r="Y377" i="4"/>
  <c r="Z377" i="4"/>
  <c r="AA377" i="4"/>
  <c r="AB377" i="4"/>
  <c r="AC377" i="4"/>
  <c r="AD377" i="4"/>
  <c r="AE377" i="4"/>
  <c r="AF377" i="4"/>
  <c r="Y378" i="4"/>
  <c r="Z378" i="4"/>
  <c r="AA378" i="4"/>
  <c r="AB378" i="4"/>
  <c r="AC378" i="4"/>
  <c r="AD378" i="4"/>
  <c r="AE378" i="4"/>
  <c r="AF378" i="4"/>
  <c r="Y379" i="4"/>
  <c r="Z379" i="4"/>
  <c r="AA379" i="4"/>
  <c r="AB379" i="4"/>
  <c r="AC379" i="4"/>
  <c r="AD379" i="4"/>
  <c r="AE379" i="4"/>
  <c r="AF379" i="4"/>
  <c r="Y380" i="4"/>
  <c r="Z380" i="4"/>
  <c r="AA380" i="4"/>
  <c r="AB380" i="4"/>
  <c r="AC380" i="4"/>
  <c r="AD380" i="4"/>
  <c r="AE380" i="4"/>
  <c r="AF380" i="4"/>
  <c r="Y381" i="4"/>
  <c r="Z381" i="4"/>
  <c r="AA381" i="4"/>
  <c r="AB381" i="4"/>
  <c r="AC381" i="4"/>
  <c r="AD381" i="4"/>
  <c r="AE381" i="4"/>
  <c r="AF381" i="4"/>
  <c r="Y382" i="4"/>
  <c r="Z382" i="4"/>
  <c r="AA382" i="4"/>
  <c r="AB382" i="4"/>
  <c r="AC382" i="4"/>
  <c r="AD382" i="4"/>
  <c r="AE382" i="4"/>
  <c r="AF382" i="4"/>
  <c r="Y383" i="4"/>
  <c r="Z383" i="4"/>
  <c r="AA383" i="4"/>
  <c r="AB383" i="4"/>
  <c r="AC383" i="4"/>
  <c r="AD383" i="4"/>
  <c r="AE383" i="4"/>
  <c r="AF383" i="4"/>
  <c r="Y384" i="4"/>
  <c r="Z384" i="4"/>
  <c r="AA384" i="4"/>
  <c r="AB384" i="4"/>
  <c r="AC384" i="4"/>
  <c r="AD384" i="4"/>
  <c r="AE384" i="4"/>
  <c r="AF384" i="4"/>
  <c r="Y385" i="4"/>
  <c r="Z385" i="4"/>
  <c r="AA385" i="4"/>
  <c r="AB385" i="4"/>
  <c r="AC385" i="4"/>
  <c r="AD385" i="4"/>
  <c r="AE385" i="4"/>
  <c r="AF385" i="4"/>
  <c r="Y386" i="4"/>
  <c r="Z386" i="4"/>
  <c r="AA386" i="4"/>
  <c r="AB386" i="4"/>
  <c r="AC386" i="4"/>
  <c r="AD386" i="4"/>
  <c r="AE386" i="4"/>
  <c r="AF386" i="4"/>
  <c r="Y387" i="4"/>
  <c r="Z387" i="4"/>
  <c r="AA387" i="4"/>
  <c r="AB387" i="4"/>
  <c r="AC387" i="4"/>
  <c r="AD387" i="4"/>
  <c r="AE387" i="4"/>
  <c r="AF387" i="4"/>
  <c r="Y388" i="4"/>
  <c r="Z388" i="4"/>
  <c r="AA388" i="4"/>
  <c r="AB388" i="4"/>
  <c r="AC388" i="4"/>
  <c r="AD388" i="4"/>
  <c r="AE388" i="4"/>
  <c r="AF388" i="4"/>
  <c r="Y389" i="4"/>
  <c r="Z389" i="4"/>
  <c r="AA389" i="4"/>
  <c r="AB389" i="4"/>
  <c r="AC389" i="4"/>
  <c r="AD389" i="4"/>
  <c r="AE389" i="4"/>
  <c r="AF389" i="4"/>
  <c r="Y390" i="4"/>
  <c r="Z390" i="4"/>
  <c r="AA390" i="4"/>
  <c r="AB390" i="4"/>
  <c r="AC390" i="4"/>
  <c r="AD390" i="4"/>
  <c r="AE390" i="4"/>
  <c r="AF390" i="4"/>
  <c r="Y391" i="4"/>
  <c r="Z391" i="4"/>
  <c r="AA391" i="4"/>
  <c r="AB391" i="4"/>
  <c r="AC391" i="4"/>
  <c r="AD391" i="4"/>
  <c r="AE391" i="4"/>
  <c r="AF391" i="4"/>
  <c r="Y392" i="4"/>
  <c r="Z392" i="4"/>
  <c r="AA392" i="4"/>
  <c r="AB392" i="4"/>
  <c r="AC392" i="4"/>
  <c r="AD392" i="4"/>
  <c r="AE392" i="4"/>
  <c r="AF392" i="4"/>
  <c r="AB2" i="4"/>
  <c r="AA2" i="4"/>
  <c r="Z2" i="4"/>
  <c r="Y2" i="4"/>
  <c r="Y393" i="4"/>
  <c r="X3" i="3"/>
  <c r="Y3" i="3"/>
  <c r="Z3" i="3"/>
  <c r="AA3" i="3"/>
  <c r="AB3" i="3"/>
  <c r="AC3" i="3"/>
  <c r="AD3" i="3"/>
  <c r="AE3" i="3"/>
  <c r="X4" i="3"/>
  <c r="Y4" i="3"/>
  <c r="Z4" i="3"/>
  <c r="AA4" i="3"/>
  <c r="AB4" i="3"/>
  <c r="AC4" i="3"/>
  <c r="AD4" i="3"/>
  <c r="AE4" i="3"/>
  <c r="X5" i="3"/>
  <c r="Y5" i="3"/>
  <c r="Z5" i="3"/>
  <c r="AA5" i="3"/>
  <c r="AB5" i="3"/>
  <c r="AC5" i="3"/>
  <c r="AD5" i="3"/>
  <c r="AE5" i="3"/>
  <c r="X6" i="3"/>
  <c r="Y6" i="3"/>
  <c r="Z6" i="3"/>
  <c r="AA6" i="3"/>
  <c r="AB6" i="3"/>
  <c r="AC6" i="3"/>
  <c r="AD6" i="3"/>
  <c r="AE6" i="3"/>
  <c r="X7" i="3"/>
  <c r="Y7" i="3"/>
  <c r="Z7" i="3"/>
  <c r="AA7" i="3"/>
  <c r="AB7" i="3"/>
  <c r="AC7" i="3"/>
  <c r="AD7" i="3"/>
  <c r="AE7" i="3"/>
  <c r="X8" i="3"/>
  <c r="Y8" i="3"/>
  <c r="Z8" i="3"/>
  <c r="AA8" i="3"/>
  <c r="AB8" i="3"/>
  <c r="AC8" i="3"/>
  <c r="AD8" i="3"/>
  <c r="AE8" i="3"/>
  <c r="X9" i="3"/>
  <c r="Y9" i="3"/>
  <c r="Z9" i="3"/>
  <c r="AA9" i="3"/>
  <c r="AB9" i="3"/>
  <c r="AC9" i="3"/>
  <c r="AD9" i="3"/>
  <c r="AE9" i="3"/>
  <c r="X10" i="3"/>
  <c r="Y10" i="3"/>
  <c r="Z10" i="3"/>
  <c r="AA10" i="3"/>
  <c r="AB10" i="3"/>
  <c r="AC10" i="3"/>
  <c r="AD10" i="3"/>
  <c r="AE10" i="3"/>
  <c r="X11" i="3"/>
  <c r="Y11" i="3"/>
  <c r="Z11" i="3"/>
  <c r="AA11" i="3"/>
  <c r="AB11" i="3"/>
  <c r="AC11" i="3"/>
  <c r="AD11" i="3"/>
  <c r="AE11" i="3"/>
  <c r="X12" i="3"/>
  <c r="Y12" i="3"/>
  <c r="Z12" i="3"/>
  <c r="AA12" i="3"/>
  <c r="AB12" i="3"/>
  <c r="AC12" i="3"/>
  <c r="AD12" i="3"/>
  <c r="AE12" i="3"/>
  <c r="X13" i="3"/>
  <c r="Y13" i="3"/>
  <c r="Z13" i="3"/>
  <c r="AA13" i="3"/>
  <c r="AB13" i="3"/>
  <c r="AC13" i="3"/>
  <c r="AD13" i="3"/>
  <c r="AE13" i="3"/>
  <c r="X14" i="3"/>
  <c r="Y14" i="3"/>
  <c r="Z14" i="3"/>
  <c r="AA14" i="3"/>
  <c r="AB14" i="3"/>
  <c r="AC14" i="3"/>
  <c r="AD14" i="3"/>
  <c r="AE14" i="3"/>
  <c r="X15" i="3"/>
  <c r="Y15" i="3"/>
  <c r="Z15" i="3"/>
  <c r="AA15" i="3"/>
  <c r="AB15" i="3"/>
  <c r="AC15" i="3"/>
  <c r="AD15" i="3"/>
  <c r="AE15" i="3"/>
  <c r="X16" i="3"/>
  <c r="Y16" i="3"/>
  <c r="Z16" i="3"/>
  <c r="AA16" i="3"/>
  <c r="AB16" i="3"/>
  <c r="AC16" i="3"/>
  <c r="AD16" i="3"/>
  <c r="AE16" i="3"/>
  <c r="X17" i="3"/>
  <c r="Y17" i="3"/>
  <c r="Z17" i="3"/>
  <c r="AA17" i="3"/>
  <c r="AB17" i="3"/>
  <c r="AC17" i="3"/>
  <c r="AD17" i="3"/>
  <c r="AE17" i="3"/>
  <c r="X18" i="3"/>
  <c r="Y18" i="3"/>
  <c r="Z18" i="3"/>
  <c r="AA18" i="3"/>
  <c r="AB18" i="3"/>
  <c r="AC18" i="3"/>
  <c r="AD18" i="3"/>
  <c r="AE18" i="3"/>
  <c r="X19" i="3"/>
  <c r="Y19" i="3"/>
  <c r="Z19" i="3"/>
  <c r="AA19" i="3"/>
  <c r="AB19" i="3"/>
  <c r="AC19" i="3"/>
  <c r="AD19" i="3"/>
  <c r="AE19" i="3"/>
  <c r="X20" i="3"/>
  <c r="Y20" i="3"/>
  <c r="Z20" i="3"/>
  <c r="AA20" i="3"/>
  <c r="AB20" i="3"/>
  <c r="AC20" i="3"/>
  <c r="AD20" i="3"/>
  <c r="AE20" i="3"/>
  <c r="X21" i="3"/>
  <c r="Y21" i="3"/>
  <c r="Z21" i="3"/>
  <c r="AA21" i="3"/>
  <c r="AB21" i="3"/>
  <c r="AC21" i="3"/>
  <c r="AD21" i="3"/>
  <c r="AE21" i="3"/>
  <c r="X22" i="3"/>
  <c r="Y22" i="3"/>
  <c r="Z22" i="3"/>
  <c r="AA22" i="3"/>
  <c r="AB22" i="3"/>
  <c r="AC22" i="3"/>
  <c r="AD22" i="3"/>
  <c r="AE22" i="3"/>
  <c r="X23" i="3"/>
  <c r="Y23" i="3"/>
  <c r="Z23" i="3"/>
  <c r="AA23" i="3"/>
  <c r="AB23" i="3"/>
  <c r="AC23" i="3"/>
  <c r="AD23" i="3"/>
  <c r="AE23" i="3"/>
  <c r="X24" i="3"/>
  <c r="Y24" i="3"/>
  <c r="Z24" i="3"/>
  <c r="AA24" i="3"/>
  <c r="AB24" i="3"/>
  <c r="AC24" i="3"/>
  <c r="AD24" i="3"/>
  <c r="AE24" i="3"/>
  <c r="X25" i="3"/>
  <c r="Y25" i="3"/>
  <c r="Z25" i="3"/>
  <c r="AA25" i="3"/>
  <c r="AB25" i="3"/>
  <c r="AC25" i="3"/>
  <c r="AD25" i="3"/>
  <c r="AE25" i="3"/>
  <c r="X26" i="3"/>
  <c r="Y26" i="3"/>
  <c r="Z26" i="3"/>
  <c r="AA26" i="3"/>
  <c r="AB26" i="3"/>
  <c r="AC26" i="3"/>
  <c r="AD26" i="3"/>
  <c r="AE26" i="3"/>
  <c r="X27" i="3"/>
  <c r="Y27" i="3"/>
  <c r="Z27" i="3"/>
  <c r="AA27" i="3"/>
  <c r="AB27" i="3"/>
  <c r="AC27" i="3"/>
  <c r="AD27" i="3"/>
  <c r="AE27" i="3"/>
  <c r="X28" i="3"/>
  <c r="Y28" i="3"/>
  <c r="Z28" i="3"/>
  <c r="AA28" i="3"/>
  <c r="AB28" i="3"/>
  <c r="AC28" i="3"/>
  <c r="AD28" i="3"/>
  <c r="AE28" i="3"/>
  <c r="X29" i="3"/>
  <c r="Y29" i="3"/>
  <c r="Z29" i="3"/>
  <c r="AA29" i="3"/>
  <c r="AB29" i="3"/>
  <c r="AC29" i="3"/>
  <c r="AD29" i="3"/>
  <c r="AE29" i="3"/>
  <c r="X30" i="3"/>
  <c r="Y30" i="3"/>
  <c r="Z30" i="3"/>
  <c r="AA30" i="3"/>
  <c r="AB30" i="3"/>
  <c r="AC30" i="3"/>
  <c r="AD30" i="3"/>
  <c r="AE30" i="3"/>
  <c r="X31" i="3"/>
  <c r="Y31" i="3"/>
  <c r="Z31" i="3"/>
  <c r="AA31" i="3"/>
  <c r="AB31" i="3"/>
  <c r="AC31" i="3"/>
  <c r="AD31" i="3"/>
  <c r="AE31" i="3"/>
  <c r="X32" i="3"/>
  <c r="Y32" i="3"/>
  <c r="Z32" i="3"/>
  <c r="AA32" i="3"/>
  <c r="AB32" i="3"/>
  <c r="AC32" i="3"/>
  <c r="AD32" i="3"/>
  <c r="AE32" i="3"/>
  <c r="X33" i="3"/>
  <c r="Y33" i="3"/>
  <c r="Z33" i="3"/>
  <c r="AA33" i="3"/>
  <c r="AB33" i="3"/>
  <c r="AC33" i="3"/>
  <c r="AD33" i="3"/>
  <c r="AE33" i="3"/>
  <c r="X34" i="3"/>
  <c r="Y34" i="3"/>
  <c r="Z34" i="3"/>
  <c r="AA34" i="3"/>
  <c r="AB34" i="3"/>
  <c r="AC34" i="3"/>
  <c r="AD34" i="3"/>
  <c r="AE34" i="3"/>
  <c r="X35" i="3"/>
  <c r="Y35" i="3"/>
  <c r="Z35" i="3"/>
  <c r="AA35" i="3"/>
  <c r="AB35" i="3"/>
  <c r="AC35" i="3"/>
  <c r="AD35" i="3"/>
  <c r="AE35" i="3"/>
  <c r="X36" i="3"/>
  <c r="Y36" i="3"/>
  <c r="Z36" i="3"/>
  <c r="AA36" i="3"/>
  <c r="AB36" i="3"/>
  <c r="AC36" i="3"/>
  <c r="AD36" i="3"/>
  <c r="AE36" i="3"/>
  <c r="X37" i="3"/>
  <c r="Y37" i="3"/>
  <c r="Z37" i="3"/>
  <c r="AA37" i="3"/>
  <c r="AB37" i="3"/>
  <c r="AC37" i="3"/>
  <c r="AD37" i="3"/>
  <c r="AE37" i="3"/>
  <c r="X38" i="3"/>
  <c r="Y38" i="3"/>
  <c r="Z38" i="3"/>
  <c r="AA38" i="3"/>
  <c r="AB38" i="3"/>
  <c r="AC38" i="3"/>
  <c r="AD38" i="3"/>
  <c r="AE38" i="3"/>
  <c r="X39" i="3"/>
  <c r="Y39" i="3"/>
  <c r="Z39" i="3"/>
  <c r="AA39" i="3"/>
  <c r="AB39" i="3"/>
  <c r="AC39" i="3"/>
  <c r="AD39" i="3"/>
  <c r="AE39" i="3"/>
  <c r="X40" i="3"/>
  <c r="Y40" i="3"/>
  <c r="Z40" i="3"/>
  <c r="AA40" i="3"/>
  <c r="AB40" i="3"/>
  <c r="AC40" i="3"/>
  <c r="AD40" i="3"/>
  <c r="AE40" i="3"/>
  <c r="X41" i="3"/>
  <c r="Y41" i="3"/>
  <c r="Z41" i="3"/>
  <c r="AA41" i="3"/>
  <c r="AB41" i="3"/>
  <c r="AC41" i="3"/>
  <c r="AD41" i="3"/>
  <c r="AE41" i="3"/>
  <c r="X42" i="3"/>
  <c r="Y42" i="3"/>
  <c r="Z42" i="3"/>
  <c r="AA42" i="3"/>
  <c r="AB42" i="3"/>
  <c r="AC42" i="3"/>
  <c r="AD42" i="3"/>
  <c r="AE42" i="3"/>
  <c r="X43" i="3"/>
  <c r="Y43" i="3"/>
  <c r="Z43" i="3"/>
  <c r="AA43" i="3"/>
  <c r="AB43" i="3"/>
  <c r="AC43" i="3"/>
  <c r="AD43" i="3"/>
  <c r="AE43" i="3"/>
  <c r="X44" i="3"/>
  <c r="Y44" i="3"/>
  <c r="Z44" i="3"/>
  <c r="AA44" i="3"/>
  <c r="AB44" i="3"/>
  <c r="AC44" i="3"/>
  <c r="AD44" i="3"/>
  <c r="AE44" i="3"/>
  <c r="X45" i="3"/>
  <c r="Y45" i="3"/>
  <c r="Z45" i="3"/>
  <c r="AA45" i="3"/>
  <c r="AB45" i="3"/>
  <c r="AC45" i="3"/>
  <c r="AD45" i="3"/>
  <c r="AE45" i="3"/>
  <c r="X46" i="3"/>
  <c r="Y46" i="3"/>
  <c r="Z46" i="3"/>
  <c r="AA46" i="3"/>
  <c r="AB46" i="3"/>
  <c r="AC46" i="3"/>
  <c r="AD46" i="3"/>
  <c r="AE46" i="3"/>
  <c r="X47" i="3"/>
  <c r="Y47" i="3"/>
  <c r="Z47" i="3"/>
  <c r="AA47" i="3"/>
  <c r="AB47" i="3"/>
  <c r="AC47" i="3"/>
  <c r="AD47" i="3"/>
  <c r="AE47" i="3"/>
  <c r="X48" i="3"/>
  <c r="Y48" i="3"/>
  <c r="Z48" i="3"/>
  <c r="AA48" i="3"/>
  <c r="AB48" i="3"/>
  <c r="AC48" i="3"/>
  <c r="AD48" i="3"/>
  <c r="AE48" i="3"/>
  <c r="X49" i="3"/>
  <c r="Y49" i="3"/>
  <c r="Z49" i="3"/>
  <c r="AA49" i="3"/>
  <c r="AB49" i="3"/>
  <c r="AC49" i="3"/>
  <c r="AD49" i="3"/>
  <c r="AE49" i="3"/>
  <c r="X50" i="3"/>
  <c r="Y50" i="3"/>
  <c r="Z50" i="3"/>
  <c r="AA50" i="3"/>
  <c r="AB50" i="3"/>
  <c r="AC50" i="3"/>
  <c r="AD50" i="3"/>
  <c r="AE50" i="3"/>
  <c r="X51" i="3"/>
  <c r="Y51" i="3"/>
  <c r="Z51" i="3"/>
  <c r="AA51" i="3"/>
  <c r="AB51" i="3"/>
  <c r="AC51" i="3"/>
  <c r="AD51" i="3"/>
  <c r="AE51" i="3"/>
  <c r="X52" i="3"/>
  <c r="Y52" i="3"/>
  <c r="Z52" i="3"/>
  <c r="AA52" i="3"/>
  <c r="AB52" i="3"/>
  <c r="AC52" i="3"/>
  <c r="AD52" i="3"/>
  <c r="AE52" i="3"/>
  <c r="X53" i="3"/>
  <c r="Y53" i="3"/>
  <c r="Z53" i="3"/>
  <c r="AA53" i="3"/>
  <c r="AB53" i="3"/>
  <c r="AC53" i="3"/>
  <c r="AD53" i="3"/>
  <c r="AE53" i="3"/>
  <c r="X54" i="3"/>
  <c r="Y54" i="3"/>
  <c r="Z54" i="3"/>
  <c r="AA54" i="3"/>
  <c r="AB54" i="3"/>
  <c r="AC54" i="3"/>
  <c r="AD54" i="3"/>
  <c r="AE54" i="3"/>
  <c r="X55" i="3"/>
  <c r="Y55" i="3"/>
  <c r="Z55" i="3"/>
  <c r="AA55" i="3"/>
  <c r="AB55" i="3"/>
  <c r="AC55" i="3"/>
  <c r="AD55" i="3"/>
  <c r="AE55" i="3"/>
  <c r="X56" i="3"/>
  <c r="Y56" i="3"/>
  <c r="Z56" i="3"/>
  <c r="AA56" i="3"/>
  <c r="AB56" i="3"/>
  <c r="AC56" i="3"/>
  <c r="AD56" i="3"/>
  <c r="AE56" i="3"/>
  <c r="X57" i="3"/>
  <c r="Y57" i="3"/>
  <c r="Z57" i="3"/>
  <c r="AA57" i="3"/>
  <c r="AB57" i="3"/>
  <c r="AC57" i="3"/>
  <c r="AD57" i="3"/>
  <c r="AE57" i="3"/>
  <c r="X58" i="3"/>
  <c r="Y58" i="3"/>
  <c r="Z58" i="3"/>
  <c r="AA58" i="3"/>
  <c r="AB58" i="3"/>
  <c r="AC58" i="3"/>
  <c r="AD58" i="3"/>
  <c r="AE58" i="3"/>
  <c r="X59" i="3"/>
  <c r="Y59" i="3"/>
  <c r="Z59" i="3"/>
  <c r="AA59" i="3"/>
  <c r="AB59" i="3"/>
  <c r="AC59" i="3"/>
  <c r="AD59" i="3"/>
  <c r="AE59" i="3"/>
  <c r="X60" i="3"/>
  <c r="Y60" i="3"/>
  <c r="Z60" i="3"/>
  <c r="AA60" i="3"/>
  <c r="AB60" i="3"/>
  <c r="AC60" i="3"/>
  <c r="AD60" i="3"/>
  <c r="AE60" i="3"/>
  <c r="X61" i="3"/>
  <c r="Y61" i="3"/>
  <c r="Z61" i="3"/>
  <c r="AA61" i="3"/>
  <c r="AB61" i="3"/>
  <c r="AC61" i="3"/>
  <c r="AD61" i="3"/>
  <c r="AE61" i="3"/>
  <c r="X62" i="3"/>
  <c r="Y62" i="3"/>
  <c r="Z62" i="3"/>
  <c r="AA62" i="3"/>
  <c r="AB62" i="3"/>
  <c r="AC62" i="3"/>
  <c r="AD62" i="3"/>
  <c r="AE62" i="3"/>
  <c r="X63" i="3"/>
  <c r="Y63" i="3"/>
  <c r="Z63" i="3"/>
  <c r="AA63" i="3"/>
  <c r="AB63" i="3"/>
  <c r="AC63" i="3"/>
  <c r="AD63" i="3"/>
  <c r="AE63" i="3"/>
  <c r="X64" i="3"/>
  <c r="Y64" i="3"/>
  <c r="Z64" i="3"/>
  <c r="AA64" i="3"/>
  <c r="AB64" i="3"/>
  <c r="AC64" i="3"/>
  <c r="AD64" i="3"/>
  <c r="AE64" i="3"/>
  <c r="X65" i="3"/>
  <c r="Y65" i="3"/>
  <c r="Z65" i="3"/>
  <c r="AA65" i="3"/>
  <c r="AB65" i="3"/>
  <c r="AC65" i="3"/>
  <c r="AD65" i="3"/>
  <c r="AE65" i="3"/>
  <c r="X66" i="3"/>
  <c r="Y66" i="3"/>
  <c r="Z66" i="3"/>
  <c r="AA66" i="3"/>
  <c r="AB66" i="3"/>
  <c r="AC66" i="3"/>
  <c r="AD66" i="3"/>
  <c r="AE66" i="3"/>
  <c r="X67" i="3"/>
  <c r="Y67" i="3"/>
  <c r="Z67" i="3"/>
  <c r="AA67" i="3"/>
  <c r="AB67" i="3"/>
  <c r="AC67" i="3"/>
  <c r="AD67" i="3"/>
  <c r="AE67" i="3"/>
  <c r="X68" i="3"/>
  <c r="Y68" i="3"/>
  <c r="Z68" i="3"/>
  <c r="AA68" i="3"/>
  <c r="AB68" i="3"/>
  <c r="AC68" i="3"/>
  <c r="AD68" i="3"/>
  <c r="AE68" i="3"/>
  <c r="X69" i="3"/>
  <c r="Y69" i="3"/>
  <c r="Z69" i="3"/>
  <c r="AA69" i="3"/>
  <c r="AB69" i="3"/>
  <c r="AC69" i="3"/>
  <c r="AD69" i="3"/>
  <c r="AE69" i="3"/>
  <c r="X70" i="3"/>
  <c r="Y70" i="3"/>
  <c r="Z70" i="3"/>
  <c r="AA70" i="3"/>
  <c r="AB70" i="3"/>
  <c r="AC70" i="3"/>
  <c r="AD70" i="3"/>
  <c r="AE70" i="3"/>
  <c r="X71" i="3"/>
  <c r="Y71" i="3"/>
  <c r="Z71" i="3"/>
  <c r="AA71" i="3"/>
  <c r="AB71" i="3"/>
  <c r="AC71" i="3"/>
  <c r="AD71" i="3"/>
  <c r="AE71" i="3"/>
  <c r="X72" i="3"/>
  <c r="Y72" i="3"/>
  <c r="Z72" i="3"/>
  <c r="AA72" i="3"/>
  <c r="AB72" i="3"/>
  <c r="AC72" i="3"/>
  <c r="AD72" i="3"/>
  <c r="AE72" i="3"/>
  <c r="X73" i="3"/>
  <c r="Y73" i="3"/>
  <c r="Z73" i="3"/>
  <c r="AA73" i="3"/>
  <c r="AB73" i="3"/>
  <c r="AC73" i="3"/>
  <c r="AD73" i="3"/>
  <c r="AE73" i="3"/>
  <c r="X74" i="3"/>
  <c r="Y74" i="3"/>
  <c r="Z74" i="3"/>
  <c r="AA74" i="3"/>
  <c r="AB74" i="3"/>
  <c r="AC74" i="3"/>
  <c r="AD74" i="3"/>
  <c r="AE74" i="3"/>
  <c r="X75" i="3"/>
  <c r="Y75" i="3"/>
  <c r="Z75" i="3"/>
  <c r="AA75" i="3"/>
  <c r="AB75" i="3"/>
  <c r="AC75" i="3"/>
  <c r="AD75" i="3"/>
  <c r="AE75" i="3"/>
  <c r="X76" i="3"/>
  <c r="Y76" i="3"/>
  <c r="Z76" i="3"/>
  <c r="AA76" i="3"/>
  <c r="AB76" i="3"/>
  <c r="AC76" i="3"/>
  <c r="AD76" i="3"/>
  <c r="AE76" i="3"/>
  <c r="X77" i="3"/>
  <c r="Y77" i="3"/>
  <c r="Z77" i="3"/>
  <c r="AA77" i="3"/>
  <c r="AB77" i="3"/>
  <c r="AC77" i="3"/>
  <c r="AD77" i="3"/>
  <c r="AE77" i="3"/>
  <c r="X78" i="3"/>
  <c r="Y78" i="3"/>
  <c r="Z78" i="3"/>
  <c r="AA78" i="3"/>
  <c r="AB78" i="3"/>
  <c r="AC78" i="3"/>
  <c r="AD78" i="3"/>
  <c r="AE78" i="3"/>
  <c r="X79" i="3"/>
  <c r="Y79" i="3"/>
  <c r="Z79" i="3"/>
  <c r="AA79" i="3"/>
  <c r="AB79" i="3"/>
  <c r="AC79" i="3"/>
  <c r="AD79" i="3"/>
  <c r="AE79" i="3"/>
  <c r="X80" i="3"/>
  <c r="Y80" i="3"/>
  <c r="Z80" i="3"/>
  <c r="AA80" i="3"/>
  <c r="AB80" i="3"/>
  <c r="AC80" i="3"/>
  <c r="AD80" i="3"/>
  <c r="AE80" i="3"/>
  <c r="X81" i="3"/>
  <c r="Y81" i="3"/>
  <c r="Z81" i="3"/>
  <c r="AA81" i="3"/>
  <c r="AB81" i="3"/>
  <c r="AC81" i="3"/>
  <c r="AD81" i="3"/>
  <c r="AE81" i="3"/>
  <c r="X82" i="3"/>
  <c r="Y82" i="3"/>
  <c r="Z82" i="3"/>
  <c r="AA82" i="3"/>
  <c r="AB82" i="3"/>
  <c r="AC82" i="3"/>
  <c r="AD82" i="3"/>
  <c r="AE82" i="3"/>
  <c r="X83" i="3"/>
  <c r="Y83" i="3"/>
  <c r="Z83" i="3"/>
  <c r="AA83" i="3"/>
  <c r="AB83" i="3"/>
  <c r="AC83" i="3"/>
  <c r="AD83" i="3"/>
  <c r="AE83" i="3"/>
  <c r="X84" i="3"/>
  <c r="Y84" i="3"/>
  <c r="Z84" i="3"/>
  <c r="AA84" i="3"/>
  <c r="AB84" i="3"/>
  <c r="AC84" i="3"/>
  <c r="AD84" i="3"/>
  <c r="AE84" i="3"/>
  <c r="X85" i="3"/>
  <c r="Y85" i="3"/>
  <c r="Z85" i="3"/>
  <c r="AA85" i="3"/>
  <c r="AB85" i="3"/>
  <c r="AC85" i="3"/>
  <c r="AD85" i="3"/>
  <c r="AE85" i="3"/>
  <c r="X86" i="3"/>
  <c r="Y86" i="3"/>
  <c r="Z86" i="3"/>
  <c r="AA86" i="3"/>
  <c r="AB86" i="3"/>
  <c r="AC86" i="3"/>
  <c r="AD86" i="3"/>
  <c r="AE86" i="3"/>
  <c r="X87" i="3"/>
  <c r="Y87" i="3"/>
  <c r="Z87" i="3"/>
  <c r="AA87" i="3"/>
  <c r="AB87" i="3"/>
  <c r="AC87" i="3"/>
  <c r="AD87" i="3"/>
  <c r="AE87" i="3"/>
  <c r="X88" i="3"/>
  <c r="Y88" i="3"/>
  <c r="Z88" i="3"/>
  <c r="AA88" i="3"/>
  <c r="AB88" i="3"/>
  <c r="AC88" i="3"/>
  <c r="AD88" i="3"/>
  <c r="AE88" i="3"/>
  <c r="X89" i="3"/>
  <c r="Y89" i="3"/>
  <c r="Z89" i="3"/>
  <c r="AA89" i="3"/>
  <c r="AB89" i="3"/>
  <c r="AC89" i="3"/>
  <c r="AD89" i="3"/>
  <c r="AE89" i="3"/>
  <c r="X90" i="3"/>
  <c r="Y90" i="3"/>
  <c r="Z90" i="3"/>
  <c r="AA90" i="3"/>
  <c r="AB90" i="3"/>
  <c r="AC90" i="3"/>
  <c r="AD90" i="3"/>
  <c r="AE90" i="3"/>
  <c r="X91" i="3"/>
  <c r="Y91" i="3"/>
  <c r="Z91" i="3"/>
  <c r="AA91" i="3"/>
  <c r="AB91" i="3"/>
  <c r="AC91" i="3"/>
  <c r="AD91" i="3"/>
  <c r="AE91" i="3"/>
  <c r="X92" i="3"/>
  <c r="Y92" i="3"/>
  <c r="Z92" i="3"/>
  <c r="AA92" i="3"/>
  <c r="AB92" i="3"/>
  <c r="AC92" i="3"/>
  <c r="AD92" i="3"/>
  <c r="AE92" i="3"/>
  <c r="X93" i="3"/>
  <c r="Y93" i="3"/>
  <c r="Z93" i="3"/>
  <c r="AA93" i="3"/>
  <c r="AB93" i="3"/>
  <c r="AC93" i="3"/>
  <c r="AD93" i="3"/>
  <c r="AE93" i="3"/>
  <c r="X94" i="3"/>
  <c r="Y94" i="3"/>
  <c r="Z94" i="3"/>
  <c r="AA94" i="3"/>
  <c r="AB94" i="3"/>
  <c r="AC94" i="3"/>
  <c r="AD94" i="3"/>
  <c r="AE94" i="3"/>
  <c r="X95" i="3"/>
  <c r="Y95" i="3"/>
  <c r="Z95" i="3"/>
  <c r="AA95" i="3"/>
  <c r="AB95" i="3"/>
  <c r="AC95" i="3"/>
  <c r="AD95" i="3"/>
  <c r="AE95" i="3"/>
  <c r="X96" i="3"/>
  <c r="Y96" i="3"/>
  <c r="Z96" i="3"/>
  <c r="AA96" i="3"/>
  <c r="AB96" i="3"/>
  <c r="AC96" i="3"/>
  <c r="AD96" i="3"/>
  <c r="AE96" i="3"/>
  <c r="X97" i="3"/>
  <c r="Y97" i="3"/>
  <c r="Z97" i="3"/>
  <c r="AA97" i="3"/>
  <c r="AB97" i="3"/>
  <c r="AC97" i="3"/>
  <c r="AD97" i="3"/>
  <c r="AE97" i="3"/>
  <c r="X98" i="3"/>
  <c r="Y98" i="3"/>
  <c r="Z98" i="3"/>
  <c r="AA98" i="3"/>
  <c r="AB98" i="3"/>
  <c r="AC98" i="3"/>
  <c r="AD98" i="3"/>
  <c r="AE98" i="3"/>
  <c r="X99" i="3"/>
  <c r="Y99" i="3"/>
  <c r="Z99" i="3"/>
  <c r="AA99" i="3"/>
  <c r="AB99" i="3"/>
  <c r="AC99" i="3"/>
  <c r="AD99" i="3"/>
  <c r="AE99" i="3"/>
  <c r="X100" i="3"/>
  <c r="Y100" i="3"/>
  <c r="Z100" i="3"/>
  <c r="AA100" i="3"/>
  <c r="AB100" i="3"/>
  <c r="AC100" i="3"/>
  <c r="AD100" i="3"/>
  <c r="AE100" i="3"/>
  <c r="X101" i="3"/>
  <c r="Y101" i="3"/>
  <c r="Z101" i="3"/>
  <c r="AA101" i="3"/>
  <c r="AB101" i="3"/>
  <c r="AC101" i="3"/>
  <c r="AD101" i="3"/>
  <c r="AE101" i="3"/>
  <c r="X102" i="3"/>
  <c r="Y102" i="3"/>
  <c r="Z102" i="3"/>
  <c r="AA102" i="3"/>
  <c r="AB102" i="3"/>
  <c r="AC102" i="3"/>
  <c r="AD102" i="3"/>
  <c r="AE102" i="3"/>
  <c r="X103" i="3"/>
  <c r="Y103" i="3"/>
  <c r="Z103" i="3"/>
  <c r="AA103" i="3"/>
  <c r="AB103" i="3"/>
  <c r="AC103" i="3"/>
  <c r="AD103" i="3"/>
  <c r="AE103" i="3"/>
  <c r="X104" i="3"/>
  <c r="Y104" i="3"/>
  <c r="Z104" i="3"/>
  <c r="AA104" i="3"/>
  <c r="AB104" i="3"/>
  <c r="AC104" i="3"/>
  <c r="AD104" i="3"/>
  <c r="AE104" i="3"/>
  <c r="X105" i="3"/>
  <c r="Y105" i="3"/>
  <c r="Z105" i="3"/>
  <c r="AA105" i="3"/>
  <c r="AB105" i="3"/>
  <c r="AC105" i="3"/>
  <c r="AD105" i="3"/>
  <c r="AE105" i="3"/>
  <c r="X106" i="3"/>
  <c r="Y106" i="3"/>
  <c r="Z106" i="3"/>
  <c r="AA106" i="3"/>
  <c r="AB106" i="3"/>
  <c r="AC106" i="3"/>
  <c r="AD106" i="3"/>
  <c r="AE106" i="3"/>
  <c r="X107" i="3"/>
  <c r="Y107" i="3"/>
  <c r="Z107" i="3"/>
  <c r="AA107" i="3"/>
  <c r="AB107" i="3"/>
  <c r="AC107" i="3"/>
  <c r="AD107" i="3"/>
  <c r="AE107" i="3"/>
  <c r="X108" i="3"/>
  <c r="Y108" i="3"/>
  <c r="Z108" i="3"/>
  <c r="AA108" i="3"/>
  <c r="AB108" i="3"/>
  <c r="AC108" i="3"/>
  <c r="AD108" i="3"/>
  <c r="AE108" i="3"/>
  <c r="X109" i="3"/>
  <c r="Y109" i="3"/>
  <c r="Z109" i="3"/>
  <c r="AA109" i="3"/>
  <c r="AB109" i="3"/>
  <c r="AC109" i="3"/>
  <c r="AD109" i="3"/>
  <c r="AE109" i="3"/>
  <c r="X110" i="3"/>
  <c r="Y110" i="3"/>
  <c r="Z110" i="3"/>
  <c r="AA110" i="3"/>
  <c r="AB110" i="3"/>
  <c r="AC110" i="3"/>
  <c r="AD110" i="3"/>
  <c r="AE110" i="3"/>
  <c r="X111" i="3"/>
  <c r="Y111" i="3"/>
  <c r="Z111" i="3"/>
  <c r="AA111" i="3"/>
  <c r="AB111" i="3"/>
  <c r="AC111" i="3"/>
  <c r="AD111" i="3"/>
  <c r="AE111" i="3"/>
  <c r="X112" i="3"/>
  <c r="Y112" i="3"/>
  <c r="Z112" i="3"/>
  <c r="AA112" i="3"/>
  <c r="AB112" i="3"/>
  <c r="AC112" i="3"/>
  <c r="AD112" i="3"/>
  <c r="AE112" i="3"/>
  <c r="X113" i="3"/>
  <c r="Y113" i="3"/>
  <c r="Z113" i="3"/>
  <c r="AA113" i="3"/>
  <c r="AB113" i="3"/>
  <c r="AC113" i="3"/>
  <c r="AD113" i="3"/>
  <c r="AE113" i="3"/>
  <c r="X114" i="3"/>
  <c r="Y114" i="3"/>
  <c r="Z114" i="3"/>
  <c r="AA114" i="3"/>
  <c r="AB114" i="3"/>
  <c r="AC114" i="3"/>
  <c r="AD114" i="3"/>
  <c r="AE114" i="3"/>
  <c r="X115" i="3"/>
  <c r="Y115" i="3"/>
  <c r="Z115" i="3"/>
  <c r="AA115" i="3"/>
  <c r="AB115" i="3"/>
  <c r="AC115" i="3"/>
  <c r="AD115" i="3"/>
  <c r="AE115" i="3"/>
  <c r="X116" i="3"/>
  <c r="Y116" i="3"/>
  <c r="Z116" i="3"/>
  <c r="AA116" i="3"/>
  <c r="AB116" i="3"/>
  <c r="AC116" i="3"/>
  <c r="AD116" i="3"/>
  <c r="AE116" i="3"/>
  <c r="X117" i="3"/>
  <c r="Y117" i="3"/>
  <c r="Z117" i="3"/>
  <c r="AA117" i="3"/>
  <c r="AB117" i="3"/>
  <c r="AC117" i="3"/>
  <c r="AD117" i="3"/>
  <c r="AE117" i="3"/>
  <c r="X118" i="3"/>
  <c r="Y118" i="3"/>
  <c r="Z118" i="3"/>
  <c r="AA118" i="3"/>
  <c r="AB118" i="3"/>
  <c r="AC118" i="3"/>
  <c r="AD118" i="3"/>
  <c r="AE118" i="3"/>
  <c r="X119" i="3"/>
  <c r="Y119" i="3"/>
  <c r="Z119" i="3"/>
  <c r="AA119" i="3"/>
  <c r="AB119" i="3"/>
  <c r="AC119" i="3"/>
  <c r="AD119" i="3"/>
  <c r="AE119" i="3"/>
  <c r="X120" i="3"/>
  <c r="Y120" i="3"/>
  <c r="Z120" i="3"/>
  <c r="AA120" i="3"/>
  <c r="AB120" i="3"/>
  <c r="AC120" i="3"/>
  <c r="AD120" i="3"/>
  <c r="AE120" i="3"/>
  <c r="X121" i="3"/>
  <c r="Y121" i="3"/>
  <c r="Z121" i="3"/>
  <c r="AA121" i="3"/>
  <c r="AB121" i="3"/>
  <c r="AC121" i="3"/>
  <c r="AD121" i="3"/>
  <c r="AE121" i="3"/>
  <c r="X122" i="3"/>
  <c r="Y122" i="3"/>
  <c r="Z122" i="3"/>
  <c r="AA122" i="3"/>
  <c r="AB122" i="3"/>
  <c r="AC122" i="3"/>
  <c r="AD122" i="3"/>
  <c r="AE122" i="3"/>
  <c r="X123" i="3"/>
  <c r="Y123" i="3"/>
  <c r="Z123" i="3"/>
  <c r="AA123" i="3"/>
  <c r="AB123" i="3"/>
  <c r="AC123" i="3"/>
  <c r="AD123" i="3"/>
  <c r="AE123" i="3"/>
  <c r="X124" i="3"/>
  <c r="Y124" i="3"/>
  <c r="Z124" i="3"/>
  <c r="AA124" i="3"/>
  <c r="AB124" i="3"/>
  <c r="AC124" i="3"/>
  <c r="AD124" i="3"/>
  <c r="AE124" i="3"/>
  <c r="X125" i="3"/>
  <c r="Y125" i="3"/>
  <c r="Z125" i="3"/>
  <c r="AA125" i="3"/>
  <c r="AB125" i="3"/>
  <c r="AC125" i="3"/>
  <c r="AD125" i="3"/>
  <c r="AE125" i="3"/>
  <c r="X126" i="3"/>
  <c r="Y126" i="3"/>
  <c r="Z126" i="3"/>
  <c r="AA126" i="3"/>
  <c r="AB126" i="3"/>
  <c r="AC126" i="3"/>
  <c r="AD126" i="3"/>
  <c r="AE126" i="3"/>
  <c r="X127" i="3"/>
  <c r="Y127" i="3"/>
  <c r="Z127" i="3"/>
  <c r="AA127" i="3"/>
  <c r="AB127" i="3"/>
  <c r="AC127" i="3"/>
  <c r="AD127" i="3"/>
  <c r="AE127" i="3"/>
  <c r="X128" i="3"/>
  <c r="Y128" i="3"/>
  <c r="Z128" i="3"/>
  <c r="AA128" i="3"/>
  <c r="AB128" i="3"/>
  <c r="AC128" i="3"/>
  <c r="AD128" i="3"/>
  <c r="AE128" i="3"/>
  <c r="X129" i="3"/>
  <c r="Y129" i="3"/>
  <c r="Z129" i="3"/>
  <c r="AA129" i="3"/>
  <c r="AB129" i="3"/>
  <c r="AC129" i="3"/>
  <c r="AD129" i="3"/>
  <c r="AE129" i="3"/>
  <c r="X130" i="3"/>
  <c r="Y130" i="3"/>
  <c r="Z130" i="3"/>
  <c r="AA130" i="3"/>
  <c r="AB130" i="3"/>
  <c r="AC130" i="3"/>
  <c r="AD130" i="3"/>
  <c r="AE130" i="3"/>
  <c r="X131" i="3"/>
  <c r="Y131" i="3"/>
  <c r="Z131" i="3"/>
  <c r="AA131" i="3"/>
  <c r="AB131" i="3"/>
  <c r="AC131" i="3"/>
  <c r="AD131" i="3"/>
  <c r="AE131" i="3"/>
  <c r="X132" i="3"/>
  <c r="Y132" i="3"/>
  <c r="Z132" i="3"/>
  <c r="AA132" i="3"/>
  <c r="AB132" i="3"/>
  <c r="AC132" i="3"/>
  <c r="AD132" i="3"/>
  <c r="AE132" i="3"/>
  <c r="X133" i="3"/>
  <c r="Y133" i="3"/>
  <c r="Z133" i="3"/>
  <c r="AA133" i="3"/>
  <c r="AB133" i="3"/>
  <c r="AC133" i="3"/>
  <c r="AD133" i="3"/>
  <c r="AE133" i="3"/>
  <c r="X134" i="3"/>
  <c r="Y134" i="3"/>
  <c r="Z134" i="3"/>
  <c r="AA134" i="3"/>
  <c r="AB134" i="3"/>
  <c r="AC134" i="3"/>
  <c r="AD134" i="3"/>
  <c r="AE134" i="3"/>
  <c r="X135" i="3"/>
  <c r="Y135" i="3"/>
  <c r="Z135" i="3"/>
  <c r="AA135" i="3"/>
  <c r="AB135" i="3"/>
  <c r="AC135" i="3"/>
  <c r="AD135" i="3"/>
  <c r="AE135" i="3"/>
  <c r="X136" i="3"/>
  <c r="Y136" i="3"/>
  <c r="Z136" i="3"/>
  <c r="AA136" i="3"/>
  <c r="AB136" i="3"/>
  <c r="AC136" i="3"/>
  <c r="AD136" i="3"/>
  <c r="AE136" i="3"/>
  <c r="X137" i="3"/>
  <c r="Y137" i="3"/>
  <c r="Z137" i="3"/>
  <c r="AA137" i="3"/>
  <c r="AB137" i="3"/>
  <c r="AC137" i="3"/>
  <c r="AD137" i="3"/>
  <c r="AE137" i="3"/>
  <c r="X138" i="3"/>
  <c r="Y138" i="3"/>
  <c r="Z138" i="3"/>
  <c r="AA138" i="3"/>
  <c r="AB138" i="3"/>
  <c r="AC138" i="3"/>
  <c r="AD138" i="3"/>
  <c r="AE138" i="3"/>
  <c r="X139" i="3"/>
  <c r="Y139" i="3"/>
  <c r="Z139" i="3"/>
  <c r="AA139" i="3"/>
  <c r="AB139" i="3"/>
  <c r="AC139" i="3"/>
  <c r="AD139" i="3"/>
  <c r="AE139" i="3"/>
  <c r="X140" i="3"/>
  <c r="Y140" i="3"/>
  <c r="Z140" i="3"/>
  <c r="AA140" i="3"/>
  <c r="AB140" i="3"/>
  <c r="AC140" i="3"/>
  <c r="AD140" i="3"/>
  <c r="AE140" i="3"/>
  <c r="X141" i="3"/>
  <c r="Y141" i="3"/>
  <c r="Z141" i="3"/>
  <c r="AA141" i="3"/>
  <c r="AB141" i="3"/>
  <c r="AC141" i="3"/>
  <c r="AD141" i="3"/>
  <c r="AE141" i="3"/>
  <c r="X142" i="3"/>
  <c r="Y142" i="3"/>
  <c r="Z142" i="3"/>
  <c r="AA142" i="3"/>
  <c r="AB142" i="3"/>
  <c r="AC142" i="3"/>
  <c r="AD142" i="3"/>
  <c r="AE142" i="3"/>
  <c r="X143" i="3"/>
  <c r="Y143" i="3"/>
  <c r="Z143" i="3"/>
  <c r="AA143" i="3"/>
  <c r="AB143" i="3"/>
  <c r="AC143" i="3"/>
  <c r="AD143" i="3"/>
  <c r="AE143" i="3"/>
  <c r="X144" i="3"/>
  <c r="Y144" i="3"/>
  <c r="Z144" i="3"/>
  <c r="AA144" i="3"/>
  <c r="AB144" i="3"/>
  <c r="AC144" i="3"/>
  <c r="AD144" i="3"/>
  <c r="AE144" i="3"/>
  <c r="X145" i="3"/>
  <c r="Y145" i="3"/>
  <c r="Z145" i="3"/>
  <c r="AA145" i="3"/>
  <c r="AB145" i="3"/>
  <c r="AC145" i="3"/>
  <c r="AD145" i="3"/>
  <c r="AE145" i="3"/>
  <c r="X146" i="3"/>
  <c r="Y146" i="3"/>
  <c r="Z146" i="3"/>
  <c r="AA146" i="3"/>
  <c r="AB146" i="3"/>
  <c r="AC146" i="3"/>
  <c r="AD146" i="3"/>
  <c r="AE146" i="3"/>
  <c r="X147" i="3"/>
  <c r="Y147" i="3"/>
  <c r="Z147" i="3"/>
  <c r="AA147" i="3"/>
  <c r="AB147" i="3"/>
  <c r="AC147" i="3"/>
  <c r="AD147" i="3"/>
  <c r="AE147" i="3"/>
  <c r="X148" i="3"/>
  <c r="Y148" i="3"/>
  <c r="Z148" i="3"/>
  <c r="AA148" i="3"/>
  <c r="AB148" i="3"/>
  <c r="AC148" i="3"/>
  <c r="AD148" i="3"/>
  <c r="AE148" i="3"/>
  <c r="X149" i="3"/>
  <c r="Y149" i="3"/>
  <c r="Z149" i="3"/>
  <c r="AA149" i="3"/>
  <c r="AB149" i="3"/>
  <c r="AC149" i="3"/>
  <c r="AD149" i="3"/>
  <c r="AE149" i="3"/>
  <c r="X150" i="3"/>
  <c r="Y150" i="3"/>
  <c r="Z150" i="3"/>
  <c r="AA150" i="3"/>
  <c r="AB150" i="3"/>
  <c r="AC150" i="3"/>
  <c r="AD150" i="3"/>
  <c r="AE150" i="3"/>
  <c r="X151" i="3"/>
  <c r="Y151" i="3"/>
  <c r="Z151" i="3"/>
  <c r="AA151" i="3"/>
  <c r="AB151" i="3"/>
  <c r="AC151" i="3"/>
  <c r="AD151" i="3"/>
  <c r="AE151" i="3"/>
  <c r="X152" i="3"/>
  <c r="Y152" i="3"/>
  <c r="Z152" i="3"/>
  <c r="AA152" i="3"/>
  <c r="AB152" i="3"/>
  <c r="AC152" i="3"/>
  <c r="AD152" i="3"/>
  <c r="AE152" i="3"/>
  <c r="X153" i="3"/>
  <c r="Y153" i="3"/>
  <c r="Z153" i="3"/>
  <c r="AA153" i="3"/>
  <c r="AB153" i="3"/>
  <c r="AC153" i="3"/>
  <c r="AD153" i="3"/>
  <c r="AE153" i="3"/>
  <c r="X154" i="3"/>
  <c r="Y154" i="3"/>
  <c r="Z154" i="3"/>
  <c r="AA154" i="3"/>
  <c r="AB154" i="3"/>
  <c r="AC154" i="3"/>
  <c r="AD154" i="3"/>
  <c r="AE154" i="3"/>
  <c r="X155" i="3"/>
  <c r="Y155" i="3"/>
  <c r="Z155" i="3"/>
  <c r="AA155" i="3"/>
  <c r="AB155" i="3"/>
  <c r="AC155" i="3"/>
  <c r="AD155" i="3"/>
  <c r="AE155" i="3"/>
  <c r="X156" i="3"/>
  <c r="Y156" i="3"/>
  <c r="Z156" i="3"/>
  <c r="AA156" i="3"/>
  <c r="AB156" i="3"/>
  <c r="AC156" i="3"/>
  <c r="AD156" i="3"/>
  <c r="AE156" i="3"/>
  <c r="X157" i="3"/>
  <c r="Y157" i="3"/>
  <c r="Z157" i="3"/>
  <c r="AA157" i="3"/>
  <c r="AB157" i="3"/>
  <c r="AC157" i="3"/>
  <c r="AD157" i="3"/>
  <c r="AE157" i="3"/>
  <c r="X158" i="3"/>
  <c r="Y158" i="3"/>
  <c r="Z158" i="3"/>
  <c r="AA158" i="3"/>
  <c r="AB158" i="3"/>
  <c r="AC158" i="3"/>
  <c r="AD158" i="3"/>
  <c r="AE158" i="3"/>
  <c r="X159" i="3"/>
  <c r="Y159" i="3"/>
  <c r="Z159" i="3"/>
  <c r="AA159" i="3"/>
  <c r="AB159" i="3"/>
  <c r="AC159" i="3"/>
  <c r="AD159" i="3"/>
  <c r="AE159" i="3"/>
  <c r="X160" i="3"/>
  <c r="Y160" i="3"/>
  <c r="Z160" i="3"/>
  <c r="AA160" i="3"/>
  <c r="AB160" i="3"/>
  <c r="AC160" i="3"/>
  <c r="AD160" i="3"/>
  <c r="AE160" i="3"/>
  <c r="X161" i="3"/>
  <c r="Y161" i="3"/>
  <c r="Z161" i="3"/>
  <c r="AA161" i="3"/>
  <c r="AB161" i="3"/>
  <c r="AC161" i="3"/>
  <c r="AD161" i="3"/>
  <c r="AE161" i="3"/>
  <c r="X162" i="3"/>
  <c r="Y162" i="3"/>
  <c r="Z162" i="3"/>
  <c r="AA162" i="3"/>
  <c r="AB162" i="3"/>
  <c r="AC162" i="3"/>
  <c r="AD162" i="3"/>
  <c r="AE162" i="3"/>
  <c r="X163" i="3"/>
  <c r="Y163" i="3"/>
  <c r="Z163" i="3"/>
  <c r="AA163" i="3"/>
  <c r="AB163" i="3"/>
  <c r="AC163" i="3"/>
  <c r="AD163" i="3"/>
  <c r="AE163" i="3"/>
  <c r="X164" i="3"/>
  <c r="Y164" i="3"/>
  <c r="Z164" i="3"/>
  <c r="AA164" i="3"/>
  <c r="AB164" i="3"/>
  <c r="AC164" i="3"/>
  <c r="AD164" i="3"/>
  <c r="AE164" i="3"/>
  <c r="X165" i="3"/>
  <c r="Y165" i="3"/>
  <c r="Z165" i="3"/>
  <c r="AA165" i="3"/>
  <c r="AB165" i="3"/>
  <c r="AC165" i="3"/>
  <c r="AD165" i="3"/>
  <c r="AE165" i="3"/>
  <c r="X166" i="3"/>
  <c r="Y166" i="3"/>
  <c r="Z166" i="3"/>
  <c r="AA166" i="3"/>
  <c r="AB166" i="3"/>
  <c r="AC166" i="3"/>
  <c r="AD166" i="3"/>
  <c r="AE166" i="3"/>
  <c r="X167" i="3"/>
  <c r="Y167" i="3"/>
  <c r="Z167" i="3"/>
  <c r="AA167" i="3"/>
  <c r="AB167" i="3"/>
  <c r="AC167" i="3"/>
  <c r="AD167" i="3"/>
  <c r="AE167" i="3"/>
  <c r="X168" i="3"/>
  <c r="Y168" i="3"/>
  <c r="Z168" i="3"/>
  <c r="AA168" i="3"/>
  <c r="AB168" i="3"/>
  <c r="AC168" i="3"/>
  <c r="AD168" i="3"/>
  <c r="AE168" i="3"/>
  <c r="X169" i="3"/>
  <c r="Y169" i="3"/>
  <c r="Z169" i="3"/>
  <c r="AA169" i="3"/>
  <c r="AB169" i="3"/>
  <c r="AC169" i="3"/>
  <c r="AD169" i="3"/>
  <c r="AE169" i="3"/>
  <c r="X170" i="3"/>
  <c r="Y170" i="3"/>
  <c r="Z170" i="3"/>
  <c r="AA170" i="3"/>
  <c r="AB170" i="3"/>
  <c r="AC170" i="3"/>
  <c r="AD170" i="3"/>
  <c r="AE170" i="3"/>
  <c r="X171" i="3"/>
  <c r="Y171" i="3"/>
  <c r="Z171" i="3"/>
  <c r="AA171" i="3"/>
  <c r="AB171" i="3"/>
  <c r="AC171" i="3"/>
  <c r="AD171" i="3"/>
  <c r="AE171" i="3"/>
  <c r="X172" i="3"/>
  <c r="Y172" i="3"/>
  <c r="Z172" i="3"/>
  <c r="AA172" i="3"/>
  <c r="AB172" i="3"/>
  <c r="AC172" i="3"/>
  <c r="AD172" i="3"/>
  <c r="AE172" i="3"/>
  <c r="X173" i="3"/>
  <c r="Y173" i="3"/>
  <c r="Z173" i="3"/>
  <c r="AA173" i="3"/>
  <c r="AB173" i="3"/>
  <c r="AC173" i="3"/>
  <c r="AD173" i="3"/>
  <c r="AE173" i="3"/>
  <c r="X174" i="3"/>
  <c r="Y174" i="3"/>
  <c r="Z174" i="3"/>
  <c r="AA174" i="3"/>
  <c r="AB174" i="3"/>
  <c r="AC174" i="3"/>
  <c r="AD174" i="3"/>
  <c r="AE174" i="3"/>
  <c r="X175" i="3"/>
  <c r="Y175" i="3"/>
  <c r="Z175" i="3"/>
  <c r="AA175" i="3"/>
  <c r="AB175" i="3"/>
  <c r="AC175" i="3"/>
  <c r="AD175" i="3"/>
  <c r="AE175" i="3"/>
  <c r="X176" i="3"/>
  <c r="Y176" i="3"/>
  <c r="Z176" i="3"/>
  <c r="AA176" i="3"/>
  <c r="AB176" i="3"/>
  <c r="AC176" i="3"/>
  <c r="AD176" i="3"/>
  <c r="AE176" i="3"/>
  <c r="X177" i="3"/>
  <c r="Y177" i="3"/>
  <c r="Z177" i="3"/>
  <c r="AA177" i="3"/>
  <c r="AB177" i="3"/>
  <c r="AC177" i="3"/>
  <c r="AD177" i="3"/>
  <c r="AE177" i="3"/>
  <c r="X178" i="3"/>
  <c r="Y178" i="3"/>
  <c r="Z178" i="3"/>
  <c r="AA178" i="3"/>
  <c r="AB178" i="3"/>
  <c r="AC178" i="3"/>
  <c r="AD178" i="3"/>
  <c r="AE178" i="3"/>
  <c r="X179" i="3"/>
  <c r="Y179" i="3"/>
  <c r="Z179" i="3"/>
  <c r="AA179" i="3"/>
  <c r="AB179" i="3"/>
  <c r="AC179" i="3"/>
  <c r="AD179" i="3"/>
  <c r="AE179" i="3"/>
  <c r="X180" i="3"/>
  <c r="Y180" i="3"/>
  <c r="Z180" i="3"/>
  <c r="AA180" i="3"/>
  <c r="AB180" i="3"/>
  <c r="AC180" i="3"/>
  <c r="AD180" i="3"/>
  <c r="AE180" i="3"/>
  <c r="X181" i="3"/>
  <c r="Y181" i="3"/>
  <c r="Z181" i="3"/>
  <c r="AA181" i="3"/>
  <c r="AB181" i="3"/>
  <c r="AC181" i="3"/>
  <c r="AD181" i="3"/>
  <c r="AE181" i="3"/>
  <c r="X182" i="3"/>
  <c r="Y182" i="3"/>
  <c r="Z182" i="3"/>
  <c r="AA182" i="3"/>
  <c r="AB182" i="3"/>
  <c r="AC182" i="3"/>
  <c r="AD182" i="3"/>
  <c r="AE182" i="3"/>
  <c r="X183" i="3"/>
  <c r="Y183" i="3"/>
  <c r="Z183" i="3"/>
  <c r="AA183" i="3"/>
  <c r="AB183" i="3"/>
  <c r="AC183" i="3"/>
  <c r="AD183" i="3"/>
  <c r="AE183" i="3"/>
  <c r="X184" i="3"/>
  <c r="Y184" i="3"/>
  <c r="Z184" i="3"/>
  <c r="AA184" i="3"/>
  <c r="AB184" i="3"/>
  <c r="AC184" i="3"/>
  <c r="AD184" i="3"/>
  <c r="AE184" i="3"/>
  <c r="X185" i="3"/>
  <c r="Y185" i="3"/>
  <c r="Z185" i="3"/>
  <c r="AA185" i="3"/>
  <c r="AB185" i="3"/>
  <c r="AC185" i="3"/>
  <c r="AD185" i="3"/>
  <c r="AE185" i="3"/>
  <c r="X186" i="3"/>
  <c r="Y186" i="3"/>
  <c r="Z186" i="3"/>
  <c r="AA186" i="3"/>
  <c r="AB186" i="3"/>
  <c r="AC186" i="3"/>
  <c r="AD186" i="3"/>
  <c r="AE186" i="3"/>
  <c r="X187" i="3"/>
  <c r="Y187" i="3"/>
  <c r="Z187" i="3"/>
  <c r="AA187" i="3"/>
  <c r="AB187" i="3"/>
  <c r="AC187" i="3"/>
  <c r="AD187" i="3"/>
  <c r="AE187" i="3"/>
  <c r="X188" i="3"/>
  <c r="Y188" i="3"/>
  <c r="Z188" i="3"/>
  <c r="AA188" i="3"/>
  <c r="AB188" i="3"/>
  <c r="AC188" i="3"/>
  <c r="AD188" i="3"/>
  <c r="AE188" i="3"/>
  <c r="X189" i="3"/>
  <c r="Y189" i="3"/>
  <c r="Z189" i="3"/>
  <c r="AA189" i="3"/>
  <c r="AB189" i="3"/>
  <c r="AC189" i="3"/>
  <c r="AD189" i="3"/>
  <c r="AE189" i="3"/>
  <c r="X190" i="3"/>
  <c r="Y190" i="3"/>
  <c r="Z190" i="3"/>
  <c r="AA190" i="3"/>
  <c r="AB190" i="3"/>
  <c r="AC190" i="3"/>
  <c r="AD190" i="3"/>
  <c r="AE190" i="3"/>
  <c r="X191" i="3"/>
  <c r="Y191" i="3"/>
  <c r="Z191" i="3"/>
  <c r="AA191" i="3"/>
  <c r="AB191" i="3"/>
  <c r="AC191" i="3"/>
  <c r="AD191" i="3"/>
  <c r="AE191" i="3"/>
  <c r="X192" i="3"/>
  <c r="Y192" i="3"/>
  <c r="Z192" i="3"/>
  <c r="AA192" i="3"/>
  <c r="AB192" i="3"/>
  <c r="AC192" i="3"/>
  <c r="AD192" i="3"/>
  <c r="AE192" i="3"/>
  <c r="X193" i="3"/>
  <c r="Y193" i="3"/>
  <c r="Z193" i="3"/>
  <c r="AA193" i="3"/>
  <c r="AB193" i="3"/>
  <c r="AC193" i="3"/>
  <c r="AD193" i="3"/>
  <c r="AE193" i="3"/>
  <c r="X194" i="3"/>
  <c r="Y194" i="3"/>
  <c r="Z194" i="3"/>
  <c r="AA194" i="3"/>
  <c r="AB194" i="3"/>
  <c r="AC194" i="3"/>
  <c r="AD194" i="3"/>
  <c r="AE194" i="3"/>
  <c r="X195" i="3"/>
  <c r="Y195" i="3"/>
  <c r="Z195" i="3"/>
  <c r="AA195" i="3"/>
  <c r="AB195" i="3"/>
  <c r="AC195" i="3"/>
  <c r="AD195" i="3"/>
  <c r="AE195" i="3"/>
  <c r="X196" i="3"/>
  <c r="Y196" i="3"/>
  <c r="Z196" i="3"/>
  <c r="AA196" i="3"/>
  <c r="AB196" i="3"/>
  <c r="AC196" i="3"/>
  <c r="AD196" i="3"/>
  <c r="AE196" i="3"/>
  <c r="X197" i="3"/>
  <c r="Y197" i="3"/>
  <c r="Z197" i="3"/>
  <c r="AA197" i="3"/>
  <c r="AB197" i="3"/>
  <c r="AC197" i="3"/>
  <c r="AD197" i="3"/>
  <c r="AE197" i="3"/>
  <c r="X198" i="3"/>
  <c r="Y198" i="3"/>
  <c r="Z198" i="3"/>
  <c r="AA198" i="3"/>
  <c r="AB198" i="3"/>
  <c r="AC198" i="3"/>
  <c r="AD198" i="3"/>
  <c r="AE198" i="3"/>
  <c r="X199" i="3"/>
  <c r="Y199" i="3"/>
  <c r="Z199" i="3"/>
  <c r="AA199" i="3"/>
  <c r="AB199" i="3"/>
  <c r="AC199" i="3"/>
  <c r="AD199" i="3"/>
  <c r="AE199" i="3"/>
  <c r="X200" i="3"/>
  <c r="Y200" i="3"/>
  <c r="Z200" i="3"/>
  <c r="AA200" i="3"/>
  <c r="AB200" i="3"/>
  <c r="AC200" i="3"/>
  <c r="AD200" i="3"/>
  <c r="AE200" i="3"/>
  <c r="X201" i="3"/>
  <c r="Y201" i="3"/>
  <c r="Z201" i="3"/>
  <c r="AA201" i="3"/>
  <c r="AB201" i="3"/>
  <c r="AC201" i="3"/>
  <c r="AD201" i="3"/>
  <c r="AE201" i="3"/>
  <c r="X202" i="3"/>
  <c r="Y202" i="3"/>
  <c r="Z202" i="3"/>
  <c r="AA202" i="3"/>
  <c r="AB202" i="3"/>
  <c r="AC202" i="3"/>
  <c r="AD202" i="3"/>
  <c r="AE202" i="3"/>
  <c r="X203" i="3"/>
  <c r="Y203" i="3"/>
  <c r="Z203" i="3"/>
  <c r="AA203" i="3"/>
  <c r="AB203" i="3"/>
  <c r="AC203" i="3"/>
  <c r="AD203" i="3"/>
  <c r="AE203" i="3"/>
  <c r="X204" i="3"/>
  <c r="Y204" i="3"/>
  <c r="Z204" i="3"/>
  <c r="AA204" i="3"/>
  <c r="AB204" i="3"/>
  <c r="AC204" i="3"/>
  <c r="AD204" i="3"/>
  <c r="AE204" i="3"/>
  <c r="X205" i="3"/>
  <c r="Y205" i="3"/>
  <c r="Z205" i="3"/>
  <c r="AA205" i="3"/>
  <c r="AB205" i="3"/>
  <c r="AC205" i="3"/>
  <c r="AD205" i="3"/>
  <c r="AE205" i="3"/>
  <c r="X206" i="3"/>
  <c r="Y206" i="3"/>
  <c r="Z206" i="3"/>
  <c r="AA206" i="3"/>
  <c r="AB206" i="3"/>
  <c r="AC206" i="3"/>
  <c r="AD206" i="3"/>
  <c r="AE206" i="3"/>
  <c r="X207" i="3"/>
  <c r="Y207" i="3"/>
  <c r="Z207" i="3"/>
  <c r="AA207" i="3"/>
  <c r="AB207" i="3"/>
  <c r="AC207" i="3"/>
  <c r="AD207" i="3"/>
  <c r="AE207" i="3"/>
  <c r="X208" i="3"/>
  <c r="Y208" i="3"/>
  <c r="Z208" i="3"/>
  <c r="AA208" i="3"/>
  <c r="AB208" i="3"/>
  <c r="AC208" i="3"/>
  <c r="AD208" i="3"/>
  <c r="AE208" i="3"/>
  <c r="X209" i="3"/>
  <c r="Y209" i="3"/>
  <c r="Z209" i="3"/>
  <c r="AA209" i="3"/>
  <c r="AB209" i="3"/>
  <c r="AC209" i="3"/>
  <c r="AD209" i="3"/>
  <c r="AE209" i="3"/>
  <c r="X210" i="3"/>
  <c r="Y210" i="3"/>
  <c r="Z210" i="3"/>
  <c r="AA210" i="3"/>
  <c r="AB210" i="3"/>
  <c r="AC210" i="3"/>
  <c r="AD210" i="3"/>
  <c r="AE210" i="3"/>
  <c r="X211" i="3"/>
  <c r="Y211" i="3"/>
  <c r="Z211" i="3"/>
  <c r="AA211" i="3"/>
  <c r="AB211" i="3"/>
  <c r="AC211" i="3"/>
  <c r="AD211" i="3"/>
  <c r="AE211" i="3"/>
  <c r="X212" i="3"/>
  <c r="Y212" i="3"/>
  <c r="Z212" i="3"/>
  <c r="AA212" i="3"/>
  <c r="AB212" i="3"/>
  <c r="AC212" i="3"/>
  <c r="AD212" i="3"/>
  <c r="AE212" i="3"/>
  <c r="X213" i="3"/>
  <c r="Y213" i="3"/>
  <c r="Z213" i="3"/>
  <c r="AA213" i="3"/>
  <c r="AB213" i="3"/>
  <c r="AC213" i="3"/>
  <c r="AD213" i="3"/>
  <c r="AE213" i="3"/>
  <c r="X214" i="3"/>
  <c r="Y214" i="3"/>
  <c r="Z214" i="3"/>
  <c r="AA214" i="3"/>
  <c r="AB214" i="3"/>
  <c r="AC214" i="3"/>
  <c r="AD214" i="3"/>
  <c r="AE214" i="3"/>
  <c r="X215" i="3"/>
  <c r="Y215" i="3"/>
  <c r="Z215" i="3"/>
  <c r="AA215" i="3"/>
  <c r="AB215" i="3"/>
  <c r="AC215" i="3"/>
  <c r="AD215" i="3"/>
  <c r="AE215" i="3"/>
  <c r="X216" i="3"/>
  <c r="Y216" i="3"/>
  <c r="Z216" i="3"/>
  <c r="AA216" i="3"/>
  <c r="AB216" i="3"/>
  <c r="AC216" i="3"/>
  <c r="AD216" i="3"/>
  <c r="AE216" i="3"/>
  <c r="X217" i="3"/>
  <c r="Y217" i="3"/>
  <c r="Z217" i="3"/>
  <c r="AA217" i="3"/>
  <c r="AB217" i="3"/>
  <c r="AC217" i="3"/>
  <c r="AD217" i="3"/>
  <c r="AE217" i="3"/>
  <c r="X218" i="3"/>
  <c r="Y218" i="3"/>
  <c r="Z218" i="3"/>
  <c r="AA218" i="3"/>
  <c r="AB218" i="3"/>
  <c r="AC218" i="3"/>
  <c r="AD218" i="3"/>
  <c r="AE218" i="3"/>
  <c r="X219" i="3"/>
  <c r="Y219" i="3"/>
  <c r="Z219" i="3"/>
  <c r="AA219" i="3"/>
  <c r="AB219" i="3"/>
  <c r="AC219" i="3"/>
  <c r="AD219" i="3"/>
  <c r="AE219" i="3"/>
  <c r="X220" i="3"/>
  <c r="Y220" i="3"/>
  <c r="Z220" i="3"/>
  <c r="AA220" i="3"/>
  <c r="AB220" i="3"/>
  <c r="AC220" i="3"/>
  <c r="AD220" i="3"/>
  <c r="AE220" i="3"/>
  <c r="X221" i="3"/>
  <c r="Y221" i="3"/>
  <c r="Z221" i="3"/>
  <c r="AA221" i="3"/>
  <c r="AB221" i="3"/>
  <c r="AC221" i="3"/>
  <c r="AD221" i="3"/>
  <c r="AE221" i="3"/>
  <c r="X222" i="3"/>
  <c r="Y222" i="3"/>
  <c r="Z222" i="3"/>
  <c r="AA222" i="3"/>
  <c r="AB222" i="3"/>
  <c r="AC222" i="3"/>
  <c r="AD222" i="3"/>
  <c r="AE222" i="3"/>
  <c r="X223" i="3"/>
  <c r="Y223" i="3"/>
  <c r="Z223" i="3"/>
  <c r="AA223" i="3"/>
  <c r="AB223" i="3"/>
  <c r="AC223" i="3"/>
  <c r="AD223" i="3"/>
  <c r="AE223" i="3"/>
  <c r="X224" i="3"/>
  <c r="Y224" i="3"/>
  <c r="Z224" i="3"/>
  <c r="AA224" i="3"/>
  <c r="AB224" i="3"/>
  <c r="AC224" i="3"/>
  <c r="AD224" i="3"/>
  <c r="AE224" i="3"/>
  <c r="X225" i="3"/>
  <c r="Y225" i="3"/>
  <c r="Z225" i="3"/>
  <c r="AA225" i="3"/>
  <c r="AB225" i="3"/>
  <c r="AC225" i="3"/>
  <c r="AD225" i="3"/>
  <c r="AE225" i="3"/>
  <c r="X226" i="3"/>
  <c r="Y226" i="3"/>
  <c r="Z226" i="3"/>
  <c r="AA226" i="3"/>
  <c r="AB226" i="3"/>
  <c r="AC226" i="3"/>
  <c r="AD226" i="3"/>
  <c r="AE226" i="3"/>
  <c r="X227" i="3"/>
  <c r="Y227" i="3"/>
  <c r="Z227" i="3"/>
  <c r="AA227" i="3"/>
  <c r="AB227" i="3"/>
  <c r="AC227" i="3"/>
  <c r="AD227" i="3"/>
  <c r="AE227" i="3"/>
  <c r="X228" i="3"/>
  <c r="Y228" i="3"/>
  <c r="Z228" i="3"/>
  <c r="AA228" i="3"/>
  <c r="AB228" i="3"/>
  <c r="AC228" i="3"/>
  <c r="AD228" i="3"/>
  <c r="AE228" i="3"/>
  <c r="X229" i="3"/>
  <c r="Y229" i="3"/>
  <c r="Z229" i="3"/>
  <c r="AA229" i="3"/>
  <c r="AB229" i="3"/>
  <c r="AC229" i="3"/>
  <c r="AD229" i="3"/>
  <c r="AE229" i="3"/>
  <c r="X230" i="3"/>
  <c r="Y230" i="3"/>
  <c r="Z230" i="3"/>
  <c r="AA230" i="3"/>
  <c r="AB230" i="3"/>
  <c r="AC230" i="3"/>
  <c r="AD230" i="3"/>
  <c r="AE230" i="3"/>
  <c r="X231" i="3"/>
  <c r="Y231" i="3"/>
  <c r="Z231" i="3"/>
  <c r="AA231" i="3"/>
  <c r="AB231" i="3"/>
  <c r="AC231" i="3"/>
  <c r="AD231" i="3"/>
  <c r="AE231" i="3"/>
  <c r="X232" i="3"/>
  <c r="Y232" i="3"/>
  <c r="Z232" i="3"/>
  <c r="AA232" i="3"/>
  <c r="AB232" i="3"/>
  <c r="AC232" i="3"/>
  <c r="AD232" i="3"/>
  <c r="AE232" i="3"/>
  <c r="X233" i="3"/>
  <c r="Y233" i="3"/>
  <c r="Z233" i="3"/>
  <c r="AA233" i="3"/>
  <c r="AB233" i="3"/>
  <c r="AC233" i="3"/>
  <c r="AD233" i="3"/>
  <c r="AE233" i="3"/>
  <c r="X234" i="3"/>
  <c r="Y234" i="3"/>
  <c r="Z234" i="3"/>
  <c r="AA234" i="3"/>
  <c r="AB234" i="3"/>
  <c r="AC234" i="3"/>
  <c r="AD234" i="3"/>
  <c r="AE234" i="3"/>
  <c r="X235" i="3"/>
  <c r="Y235" i="3"/>
  <c r="Z235" i="3"/>
  <c r="AA235" i="3"/>
  <c r="AB235" i="3"/>
  <c r="AC235" i="3"/>
  <c r="AD235" i="3"/>
  <c r="AE235" i="3"/>
  <c r="X236" i="3"/>
  <c r="Y236" i="3"/>
  <c r="Z236" i="3"/>
  <c r="AA236" i="3"/>
  <c r="AB236" i="3"/>
  <c r="AC236" i="3"/>
  <c r="AD236" i="3"/>
  <c r="AE236" i="3"/>
  <c r="X237" i="3"/>
  <c r="Y237" i="3"/>
  <c r="Z237" i="3"/>
  <c r="AA237" i="3"/>
  <c r="AB237" i="3"/>
  <c r="AC237" i="3"/>
  <c r="AD237" i="3"/>
  <c r="AE237" i="3"/>
  <c r="X238" i="3"/>
  <c r="Y238" i="3"/>
  <c r="Z238" i="3"/>
  <c r="AA238" i="3"/>
  <c r="AB238" i="3"/>
  <c r="AC238" i="3"/>
  <c r="AD238" i="3"/>
  <c r="AE238" i="3"/>
  <c r="X239" i="3"/>
  <c r="Y239" i="3"/>
  <c r="Z239" i="3"/>
  <c r="AA239" i="3"/>
  <c r="AB239" i="3"/>
  <c r="AC239" i="3"/>
  <c r="AD239" i="3"/>
  <c r="AE239" i="3"/>
  <c r="X240" i="3"/>
  <c r="Y240" i="3"/>
  <c r="Z240" i="3"/>
  <c r="AA240" i="3"/>
  <c r="AB240" i="3"/>
  <c r="AC240" i="3"/>
  <c r="AD240" i="3"/>
  <c r="AE240" i="3"/>
  <c r="X241" i="3"/>
  <c r="Y241" i="3"/>
  <c r="Z241" i="3"/>
  <c r="AA241" i="3"/>
  <c r="AB241" i="3"/>
  <c r="AC241" i="3"/>
  <c r="AD241" i="3"/>
  <c r="AE241" i="3"/>
  <c r="X242" i="3"/>
  <c r="Y242" i="3"/>
  <c r="Z242" i="3"/>
  <c r="AA242" i="3"/>
  <c r="AB242" i="3"/>
  <c r="AC242" i="3"/>
  <c r="AD242" i="3"/>
  <c r="AE242" i="3"/>
  <c r="X243" i="3"/>
  <c r="Y243" i="3"/>
  <c r="Z243" i="3"/>
  <c r="AA243" i="3"/>
  <c r="AB243" i="3"/>
  <c r="AC243" i="3"/>
  <c r="AD243" i="3"/>
  <c r="AE243" i="3"/>
  <c r="X244" i="3"/>
  <c r="Y244" i="3"/>
  <c r="Z244" i="3"/>
  <c r="AA244" i="3"/>
  <c r="AB244" i="3"/>
  <c r="AC244" i="3"/>
  <c r="AD244" i="3"/>
  <c r="AE244" i="3"/>
  <c r="X245" i="3"/>
  <c r="Y245" i="3"/>
  <c r="Z245" i="3"/>
  <c r="AA245" i="3"/>
  <c r="AB245" i="3"/>
  <c r="AC245" i="3"/>
  <c r="AD245" i="3"/>
  <c r="AE245" i="3"/>
  <c r="X246" i="3"/>
  <c r="Y246" i="3"/>
  <c r="Z246" i="3"/>
  <c r="AA246" i="3"/>
  <c r="AB246" i="3"/>
  <c r="AC246" i="3"/>
  <c r="AD246" i="3"/>
  <c r="AE246" i="3"/>
  <c r="X247" i="3"/>
  <c r="Y247" i="3"/>
  <c r="Z247" i="3"/>
  <c r="AA247" i="3"/>
  <c r="AB247" i="3"/>
  <c r="AC247" i="3"/>
  <c r="AD247" i="3"/>
  <c r="AE247" i="3"/>
  <c r="X248" i="3"/>
  <c r="Y248" i="3"/>
  <c r="Z248" i="3"/>
  <c r="AA248" i="3"/>
  <c r="AB248" i="3"/>
  <c r="AC248" i="3"/>
  <c r="AD248" i="3"/>
  <c r="AE248" i="3"/>
  <c r="X249" i="3"/>
  <c r="Y249" i="3"/>
  <c r="Z249" i="3"/>
  <c r="AA249" i="3"/>
  <c r="AB249" i="3"/>
  <c r="AC249" i="3"/>
  <c r="AD249" i="3"/>
  <c r="AE249" i="3"/>
  <c r="X250" i="3"/>
  <c r="Y250" i="3"/>
  <c r="Z250" i="3"/>
  <c r="AA250" i="3"/>
  <c r="AB250" i="3"/>
  <c r="AC250" i="3"/>
  <c r="AD250" i="3"/>
  <c r="AE250" i="3"/>
  <c r="X251" i="3"/>
  <c r="Y251" i="3"/>
  <c r="Z251" i="3"/>
  <c r="AA251" i="3"/>
  <c r="AB251" i="3"/>
  <c r="AC251" i="3"/>
  <c r="AD251" i="3"/>
  <c r="AE251" i="3"/>
  <c r="X252" i="3"/>
  <c r="Y252" i="3"/>
  <c r="Z252" i="3"/>
  <c r="AA252" i="3"/>
  <c r="AB252" i="3"/>
  <c r="AC252" i="3"/>
  <c r="AD252" i="3"/>
  <c r="AE252" i="3"/>
  <c r="X253" i="3"/>
  <c r="Y253" i="3"/>
  <c r="Z253" i="3"/>
  <c r="AA253" i="3"/>
  <c r="AB253" i="3"/>
  <c r="AC253" i="3"/>
  <c r="AD253" i="3"/>
  <c r="AE253" i="3"/>
  <c r="X254" i="3"/>
  <c r="Y254" i="3"/>
  <c r="Z254" i="3"/>
  <c r="AA254" i="3"/>
  <c r="AB254" i="3"/>
  <c r="AC254" i="3"/>
  <c r="AD254" i="3"/>
  <c r="AE254" i="3"/>
  <c r="X255" i="3"/>
  <c r="Y255" i="3"/>
  <c r="Z255" i="3"/>
  <c r="AA255" i="3"/>
  <c r="AB255" i="3"/>
  <c r="AC255" i="3"/>
  <c r="AD255" i="3"/>
  <c r="AE255" i="3"/>
  <c r="X256" i="3"/>
  <c r="Y256" i="3"/>
  <c r="Z256" i="3"/>
  <c r="AA256" i="3"/>
  <c r="AB256" i="3"/>
  <c r="AC256" i="3"/>
  <c r="AD256" i="3"/>
  <c r="AE256" i="3"/>
  <c r="X257" i="3"/>
  <c r="Y257" i="3"/>
  <c r="Z257" i="3"/>
  <c r="AA257" i="3"/>
  <c r="AB257" i="3"/>
  <c r="AC257" i="3"/>
  <c r="AD257" i="3"/>
  <c r="AE257" i="3"/>
  <c r="X258" i="3"/>
  <c r="Y258" i="3"/>
  <c r="Z258" i="3"/>
  <c r="AA258" i="3"/>
  <c r="AB258" i="3"/>
  <c r="AC258" i="3"/>
  <c r="AD258" i="3"/>
  <c r="AE258" i="3"/>
  <c r="X259" i="3"/>
  <c r="Y259" i="3"/>
  <c r="Z259" i="3"/>
  <c r="AA259" i="3"/>
  <c r="AB259" i="3"/>
  <c r="AC259" i="3"/>
  <c r="AD259" i="3"/>
  <c r="AE259" i="3"/>
  <c r="X260" i="3"/>
  <c r="Y260" i="3"/>
  <c r="Z260" i="3"/>
  <c r="AA260" i="3"/>
  <c r="AB260" i="3"/>
  <c r="AC260" i="3"/>
  <c r="AD260" i="3"/>
  <c r="AE260" i="3"/>
  <c r="X261" i="3"/>
  <c r="Y261" i="3"/>
  <c r="Z261" i="3"/>
  <c r="AA261" i="3"/>
  <c r="AB261" i="3"/>
  <c r="AC261" i="3"/>
  <c r="AD261" i="3"/>
  <c r="AE261" i="3"/>
  <c r="X262" i="3"/>
  <c r="Y262" i="3"/>
  <c r="Z262" i="3"/>
  <c r="AA262" i="3"/>
  <c r="AB262" i="3"/>
  <c r="AC262" i="3"/>
  <c r="AD262" i="3"/>
  <c r="AE262" i="3"/>
  <c r="X263" i="3"/>
  <c r="Y263" i="3"/>
  <c r="Z263" i="3"/>
  <c r="AA263" i="3"/>
  <c r="AB263" i="3"/>
  <c r="AC263" i="3"/>
  <c r="AD263" i="3"/>
  <c r="AE263" i="3"/>
  <c r="X264" i="3"/>
  <c r="Y264" i="3"/>
  <c r="Z264" i="3"/>
  <c r="AA264" i="3"/>
  <c r="AB264" i="3"/>
  <c r="AC264" i="3"/>
  <c r="AD264" i="3"/>
  <c r="AE264" i="3"/>
  <c r="X265" i="3"/>
  <c r="Y265" i="3"/>
  <c r="Z265" i="3"/>
  <c r="AA265" i="3"/>
  <c r="AB265" i="3"/>
  <c r="AC265" i="3"/>
  <c r="AD265" i="3"/>
  <c r="AE265" i="3"/>
  <c r="X266" i="3"/>
  <c r="Y266" i="3"/>
  <c r="Z266" i="3"/>
  <c r="AA266" i="3"/>
  <c r="AB266" i="3"/>
  <c r="AC266" i="3"/>
  <c r="AD266" i="3"/>
  <c r="AE266" i="3"/>
  <c r="X267" i="3"/>
  <c r="Y267" i="3"/>
  <c r="Z267" i="3"/>
  <c r="AA267" i="3"/>
  <c r="AB267" i="3"/>
  <c r="AC267" i="3"/>
  <c r="AD267" i="3"/>
  <c r="AE267" i="3"/>
  <c r="X268" i="3"/>
  <c r="Y268" i="3"/>
  <c r="Z268" i="3"/>
  <c r="AA268" i="3"/>
  <c r="AB268" i="3"/>
  <c r="AC268" i="3"/>
  <c r="AD268" i="3"/>
  <c r="AE268" i="3"/>
  <c r="X269" i="3"/>
  <c r="Y269" i="3"/>
  <c r="Z269" i="3"/>
  <c r="AA269" i="3"/>
  <c r="AB269" i="3"/>
  <c r="AC269" i="3"/>
  <c r="AD269" i="3"/>
  <c r="AE269" i="3"/>
  <c r="X270" i="3"/>
  <c r="Y270" i="3"/>
  <c r="Z270" i="3"/>
  <c r="AA270" i="3"/>
  <c r="AB270" i="3"/>
  <c r="AC270" i="3"/>
  <c r="AD270" i="3"/>
  <c r="AE270" i="3"/>
  <c r="X271" i="3"/>
  <c r="Y271" i="3"/>
  <c r="Z271" i="3"/>
  <c r="AA271" i="3"/>
  <c r="AB271" i="3"/>
  <c r="AC271" i="3"/>
  <c r="AD271" i="3"/>
  <c r="AE271" i="3"/>
  <c r="X272" i="3"/>
  <c r="Y272" i="3"/>
  <c r="Z272" i="3"/>
  <c r="AA272" i="3"/>
  <c r="AB272" i="3"/>
  <c r="AC272" i="3"/>
  <c r="AD272" i="3"/>
  <c r="AE272" i="3"/>
  <c r="X273" i="3"/>
  <c r="Y273" i="3"/>
  <c r="Z273" i="3"/>
  <c r="AA273" i="3"/>
  <c r="AB273" i="3"/>
  <c r="AC273" i="3"/>
  <c r="AD273" i="3"/>
  <c r="AE273" i="3"/>
  <c r="X274" i="3"/>
  <c r="Y274" i="3"/>
  <c r="Z274" i="3"/>
  <c r="AA274" i="3"/>
  <c r="AB274" i="3"/>
  <c r="AC274" i="3"/>
  <c r="AD274" i="3"/>
  <c r="AE274" i="3"/>
  <c r="X275" i="3"/>
  <c r="Y275" i="3"/>
  <c r="Z275" i="3"/>
  <c r="AA275" i="3"/>
  <c r="AB275" i="3"/>
  <c r="AC275" i="3"/>
  <c r="AD275" i="3"/>
  <c r="AE275" i="3"/>
  <c r="X276" i="3"/>
  <c r="Y276" i="3"/>
  <c r="Z276" i="3"/>
  <c r="AA276" i="3"/>
  <c r="AB276" i="3"/>
  <c r="AC276" i="3"/>
  <c r="AD276" i="3"/>
  <c r="AE276" i="3"/>
  <c r="X277" i="3"/>
  <c r="Y277" i="3"/>
  <c r="Z277" i="3"/>
  <c r="AA277" i="3"/>
  <c r="AB277" i="3"/>
  <c r="AC277" i="3"/>
  <c r="AD277" i="3"/>
  <c r="AE277" i="3"/>
  <c r="X278" i="3"/>
  <c r="Y278" i="3"/>
  <c r="Z278" i="3"/>
  <c r="AA278" i="3"/>
  <c r="AB278" i="3"/>
  <c r="AC278" i="3"/>
  <c r="AD278" i="3"/>
  <c r="AE278" i="3"/>
  <c r="X279" i="3"/>
  <c r="Y279" i="3"/>
  <c r="Z279" i="3"/>
  <c r="AA279" i="3"/>
  <c r="AB279" i="3"/>
  <c r="AC279" i="3"/>
  <c r="AD279" i="3"/>
  <c r="AE279" i="3"/>
  <c r="X280" i="3"/>
  <c r="Y280" i="3"/>
  <c r="Z280" i="3"/>
  <c r="AA280" i="3"/>
  <c r="AB280" i="3"/>
  <c r="AC280" i="3"/>
  <c r="AD280" i="3"/>
  <c r="AE280" i="3"/>
  <c r="X281" i="3"/>
  <c r="Y281" i="3"/>
  <c r="Z281" i="3"/>
  <c r="AA281" i="3"/>
  <c r="AB281" i="3"/>
  <c r="AC281" i="3"/>
  <c r="AD281" i="3"/>
  <c r="AE281" i="3"/>
  <c r="X282" i="3"/>
  <c r="Y282" i="3"/>
  <c r="Z282" i="3"/>
  <c r="AA282" i="3"/>
  <c r="AB282" i="3"/>
  <c r="AC282" i="3"/>
  <c r="AD282" i="3"/>
  <c r="AE282" i="3"/>
  <c r="X283" i="3"/>
  <c r="Y283" i="3"/>
  <c r="Z283" i="3"/>
  <c r="AA283" i="3"/>
  <c r="AB283" i="3"/>
  <c r="AC283" i="3"/>
  <c r="AD283" i="3"/>
  <c r="AE283" i="3"/>
  <c r="X284" i="3"/>
  <c r="Y284" i="3"/>
  <c r="Z284" i="3"/>
  <c r="AA284" i="3"/>
  <c r="AB284" i="3"/>
  <c r="AC284" i="3"/>
  <c r="AD284" i="3"/>
  <c r="AE284" i="3"/>
  <c r="X285" i="3"/>
  <c r="Y285" i="3"/>
  <c r="Z285" i="3"/>
  <c r="AA285" i="3"/>
  <c r="AB285" i="3"/>
  <c r="AC285" i="3"/>
  <c r="AD285" i="3"/>
  <c r="AE285" i="3"/>
  <c r="X286" i="3"/>
  <c r="Y286" i="3"/>
  <c r="Z286" i="3"/>
  <c r="AA286" i="3"/>
  <c r="AB286" i="3"/>
  <c r="AC286" i="3"/>
  <c r="AD286" i="3"/>
  <c r="AE286" i="3"/>
  <c r="X287" i="3"/>
  <c r="Y287" i="3"/>
  <c r="Z287" i="3"/>
  <c r="AA287" i="3"/>
  <c r="AB287" i="3"/>
  <c r="AC287" i="3"/>
  <c r="AD287" i="3"/>
  <c r="AE287" i="3"/>
  <c r="X288" i="3"/>
  <c r="Y288" i="3"/>
  <c r="Z288" i="3"/>
  <c r="AA288" i="3"/>
  <c r="AB288" i="3"/>
  <c r="AC288" i="3"/>
  <c r="AD288" i="3"/>
  <c r="AE288" i="3"/>
  <c r="X289" i="3"/>
  <c r="Y289" i="3"/>
  <c r="Z289" i="3"/>
  <c r="AA289" i="3"/>
  <c r="AB289" i="3"/>
  <c r="AC289" i="3"/>
  <c r="AD289" i="3"/>
  <c r="AE289" i="3"/>
  <c r="X290" i="3"/>
  <c r="Y290" i="3"/>
  <c r="Z290" i="3"/>
  <c r="AA290" i="3"/>
  <c r="AB290" i="3"/>
  <c r="AC290" i="3"/>
  <c r="AD290" i="3"/>
  <c r="AE290" i="3"/>
  <c r="X291" i="3"/>
  <c r="Y291" i="3"/>
  <c r="Z291" i="3"/>
  <c r="AA291" i="3"/>
  <c r="AB291" i="3"/>
  <c r="AC291" i="3"/>
  <c r="AD291" i="3"/>
  <c r="AE291" i="3"/>
  <c r="X292" i="3"/>
  <c r="Y292" i="3"/>
  <c r="Z292" i="3"/>
  <c r="AA292" i="3"/>
  <c r="AB292" i="3"/>
  <c r="AC292" i="3"/>
  <c r="AD292" i="3"/>
  <c r="AE292" i="3"/>
  <c r="X293" i="3"/>
  <c r="Y293" i="3"/>
  <c r="Z293" i="3"/>
  <c r="AA293" i="3"/>
  <c r="AB293" i="3"/>
  <c r="AC293" i="3"/>
  <c r="AD293" i="3"/>
  <c r="AE293" i="3"/>
  <c r="X294" i="3"/>
  <c r="Y294" i="3"/>
  <c r="Z294" i="3"/>
  <c r="AA294" i="3"/>
  <c r="AB294" i="3"/>
  <c r="AC294" i="3"/>
  <c r="AD294" i="3"/>
  <c r="AE294" i="3"/>
  <c r="X295" i="3"/>
  <c r="Y295" i="3"/>
  <c r="Z295" i="3"/>
  <c r="AA295" i="3"/>
  <c r="AB295" i="3"/>
  <c r="AC295" i="3"/>
  <c r="AD295" i="3"/>
  <c r="AE295" i="3"/>
  <c r="X296" i="3"/>
  <c r="Y296" i="3"/>
  <c r="Z296" i="3"/>
  <c r="AA296" i="3"/>
  <c r="AB296" i="3"/>
  <c r="AC296" i="3"/>
  <c r="AD296" i="3"/>
  <c r="AE296" i="3"/>
  <c r="X297" i="3"/>
  <c r="Y297" i="3"/>
  <c r="Z297" i="3"/>
  <c r="AA297" i="3"/>
  <c r="AB297" i="3"/>
  <c r="AC297" i="3"/>
  <c r="AD297" i="3"/>
  <c r="AE297" i="3"/>
  <c r="X298" i="3"/>
  <c r="Y298" i="3"/>
  <c r="Z298" i="3"/>
  <c r="AA298" i="3"/>
  <c r="AB298" i="3"/>
  <c r="AC298" i="3"/>
  <c r="AD298" i="3"/>
  <c r="AE298" i="3"/>
  <c r="X299" i="3"/>
  <c r="Y299" i="3"/>
  <c r="Z299" i="3"/>
  <c r="AA299" i="3"/>
  <c r="AB299" i="3"/>
  <c r="AC299" i="3"/>
  <c r="AD299" i="3"/>
  <c r="AE299" i="3"/>
  <c r="X300" i="3"/>
  <c r="Y300" i="3"/>
  <c r="Z300" i="3"/>
  <c r="AA300" i="3"/>
  <c r="AB300" i="3"/>
  <c r="AC300" i="3"/>
  <c r="AD300" i="3"/>
  <c r="AE300" i="3"/>
  <c r="X301" i="3"/>
  <c r="Y301" i="3"/>
  <c r="Z301" i="3"/>
  <c r="AA301" i="3"/>
  <c r="AB301" i="3"/>
  <c r="AC301" i="3"/>
  <c r="AD301" i="3"/>
  <c r="AE301" i="3"/>
  <c r="X302" i="3"/>
  <c r="Y302" i="3"/>
  <c r="Z302" i="3"/>
  <c r="AA302" i="3"/>
  <c r="AB302" i="3"/>
  <c r="AC302" i="3"/>
  <c r="AD302" i="3"/>
  <c r="AE302" i="3"/>
  <c r="X303" i="3"/>
  <c r="Y303" i="3"/>
  <c r="Z303" i="3"/>
  <c r="AA303" i="3"/>
  <c r="AB303" i="3"/>
  <c r="AC303" i="3"/>
  <c r="AD303" i="3"/>
  <c r="AE303" i="3"/>
  <c r="X304" i="3"/>
  <c r="Y304" i="3"/>
  <c r="Z304" i="3"/>
  <c r="AA304" i="3"/>
  <c r="AB304" i="3"/>
  <c r="AC304" i="3"/>
  <c r="AD304" i="3"/>
  <c r="AE304" i="3"/>
  <c r="X305" i="3"/>
  <c r="Y305" i="3"/>
  <c r="Z305" i="3"/>
  <c r="AA305" i="3"/>
  <c r="AB305" i="3"/>
  <c r="AC305" i="3"/>
  <c r="AD305" i="3"/>
  <c r="AE305" i="3"/>
  <c r="X306" i="3"/>
  <c r="Y306" i="3"/>
  <c r="Z306" i="3"/>
  <c r="AA306" i="3"/>
  <c r="AB306" i="3"/>
  <c r="AC306" i="3"/>
  <c r="AD306" i="3"/>
  <c r="AE306" i="3"/>
  <c r="X307" i="3"/>
  <c r="Y307" i="3"/>
  <c r="Z307" i="3"/>
  <c r="AA307" i="3"/>
  <c r="AB307" i="3"/>
  <c r="AC307" i="3"/>
  <c r="AD307" i="3"/>
  <c r="AE307" i="3"/>
  <c r="X308" i="3"/>
  <c r="Y308" i="3"/>
  <c r="Z308" i="3"/>
  <c r="AA308" i="3"/>
  <c r="AB308" i="3"/>
  <c r="AC308" i="3"/>
  <c r="AD308" i="3"/>
  <c r="AE308" i="3"/>
  <c r="X309" i="3"/>
  <c r="Y309" i="3"/>
  <c r="Z309" i="3"/>
  <c r="AA309" i="3"/>
  <c r="AB309" i="3"/>
  <c r="AC309" i="3"/>
  <c r="AD309" i="3"/>
  <c r="AE309" i="3"/>
  <c r="X310" i="3"/>
  <c r="Y310" i="3"/>
  <c r="Z310" i="3"/>
  <c r="AA310" i="3"/>
  <c r="AB310" i="3"/>
  <c r="AC310" i="3"/>
  <c r="AD310" i="3"/>
  <c r="AE310" i="3"/>
  <c r="X311" i="3"/>
  <c r="Y311" i="3"/>
  <c r="Z311" i="3"/>
  <c r="AA311" i="3"/>
  <c r="AB311" i="3"/>
  <c r="AC311" i="3"/>
  <c r="AD311" i="3"/>
  <c r="AE311" i="3"/>
  <c r="X312" i="3"/>
  <c r="Y312" i="3"/>
  <c r="Z312" i="3"/>
  <c r="AA312" i="3"/>
  <c r="AB312" i="3"/>
  <c r="AC312" i="3"/>
  <c r="AD312" i="3"/>
  <c r="AE312" i="3"/>
  <c r="X313" i="3"/>
  <c r="Y313" i="3"/>
  <c r="Z313" i="3"/>
  <c r="AA313" i="3"/>
  <c r="AB313" i="3"/>
  <c r="AC313" i="3"/>
  <c r="AD313" i="3"/>
  <c r="AE313" i="3"/>
  <c r="X314" i="3"/>
  <c r="Y314" i="3"/>
  <c r="Z314" i="3"/>
  <c r="AA314" i="3"/>
  <c r="AB314" i="3"/>
  <c r="AC314" i="3"/>
  <c r="AD314" i="3"/>
  <c r="AE314" i="3"/>
  <c r="X315" i="3"/>
  <c r="Y315" i="3"/>
  <c r="Z315" i="3"/>
  <c r="AA315" i="3"/>
  <c r="AB315" i="3"/>
  <c r="AC315" i="3"/>
  <c r="AD315" i="3"/>
  <c r="AE315" i="3"/>
  <c r="X316" i="3"/>
  <c r="Y316" i="3"/>
  <c r="Z316" i="3"/>
  <c r="AA316" i="3"/>
  <c r="AB316" i="3"/>
  <c r="AC316" i="3"/>
  <c r="AD316" i="3"/>
  <c r="AE316" i="3"/>
  <c r="X317" i="3"/>
  <c r="Y317" i="3"/>
  <c r="Z317" i="3"/>
  <c r="AA317" i="3"/>
  <c r="AB317" i="3"/>
  <c r="AC317" i="3"/>
  <c r="AD317" i="3"/>
  <c r="AE317" i="3"/>
  <c r="X318" i="3"/>
  <c r="Y318" i="3"/>
  <c r="Z318" i="3"/>
  <c r="AA318" i="3"/>
  <c r="AB318" i="3"/>
  <c r="AC318" i="3"/>
  <c r="AD318" i="3"/>
  <c r="AE318" i="3"/>
  <c r="X319" i="3"/>
  <c r="Y319" i="3"/>
  <c r="Z319" i="3"/>
  <c r="AA319" i="3"/>
  <c r="AB319" i="3"/>
  <c r="AC319" i="3"/>
  <c r="AD319" i="3"/>
  <c r="AE319" i="3"/>
  <c r="X320" i="3"/>
  <c r="Y320" i="3"/>
  <c r="Z320" i="3"/>
  <c r="AA320" i="3"/>
  <c r="AB320" i="3"/>
  <c r="AC320" i="3"/>
  <c r="AD320" i="3"/>
  <c r="AE320" i="3"/>
  <c r="X321" i="3"/>
  <c r="Y321" i="3"/>
  <c r="Z321" i="3"/>
  <c r="AA321" i="3"/>
  <c r="AB321" i="3"/>
  <c r="AC321" i="3"/>
  <c r="AD321" i="3"/>
  <c r="AE321" i="3"/>
  <c r="X322" i="3"/>
  <c r="Y322" i="3"/>
  <c r="Z322" i="3"/>
  <c r="AA322" i="3"/>
  <c r="AB322" i="3"/>
  <c r="AC322" i="3"/>
  <c r="AD322" i="3"/>
  <c r="AE322" i="3"/>
  <c r="X323" i="3"/>
  <c r="Y323" i="3"/>
  <c r="Z323" i="3"/>
  <c r="AA323" i="3"/>
  <c r="AB323" i="3"/>
  <c r="AC323" i="3"/>
  <c r="AD323" i="3"/>
  <c r="AE323" i="3"/>
  <c r="X324" i="3"/>
  <c r="Y324" i="3"/>
  <c r="Z324" i="3"/>
  <c r="AA324" i="3"/>
  <c r="AB324" i="3"/>
  <c r="AC324" i="3"/>
  <c r="AD324" i="3"/>
  <c r="AE324" i="3"/>
  <c r="X325" i="3"/>
  <c r="Y325" i="3"/>
  <c r="Z325" i="3"/>
  <c r="AA325" i="3"/>
  <c r="AB325" i="3"/>
  <c r="AC325" i="3"/>
  <c r="AD325" i="3"/>
  <c r="AE325" i="3"/>
  <c r="X326" i="3"/>
  <c r="Y326" i="3"/>
  <c r="Z326" i="3"/>
  <c r="AA326" i="3"/>
  <c r="AB326" i="3"/>
  <c r="AC326" i="3"/>
  <c r="AD326" i="3"/>
  <c r="AE326" i="3"/>
  <c r="X327" i="3"/>
  <c r="Y327" i="3"/>
  <c r="Z327" i="3"/>
  <c r="AA327" i="3"/>
  <c r="AB327" i="3"/>
  <c r="AC327" i="3"/>
  <c r="AD327" i="3"/>
  <c r="AE327" i="3"/>
  <c r="X328" i="3"/>
  <c r="Y328" i="3"/>
  <c r="Z328" i="3"/>
  <c r="AA328" i="3"/>
  <c r="AB328" i="3"/>
  <c r="AC328" i="3"/>
  <c r="AD328" i="3"/>
  <c r="AE328" i="3"/>
  <c r="X329" i="3"/>
  <c r="Y329" i="3"/>
  <c r="Z329" i="3"/>
  <c r="AA329" i="3"/>
  <c r="AB329" i="3"/>
  <c r="AC329" i="3"/>
  <c r="AD329" i="3"/>
  <c r="AE329" i="3"/>
  <c r="X330" i="3"/>
  <c r="Y330" i="3"/>
  <c r="Z330" i="3"/>
  <c r="AA330" i="3"/>
  <c r="AB330" i="3"/>
  <c r="AC330" i="3"/>
  <c r="AD330" i="3"/>
  <c r="AE330" i="3"/>
  <c r="X331" i="3"/>
  <c r="Y331" i="3"/>
  <c r="Z331" i="3"/>
  <c r="AA331" i="3"/>
  <c r="AB331" i="3"/>
  <c r="AC331" i="3"/>
  <c r="AD331" i="3"/>
  <c r="AE331" i="3"/>
  <c r="X332" i="3"/>
  <c r="Y332" i="3"/>
  <c r="Z332" i="3"/>
  <c r="AA332" i="3"/>
  <c r="AB332" i="3"/>
  <c r="AC332" i="3"/>
  <c r="AD332" i="3"/>
  <c r="AE332" i="3"/>
  <c r="X333" i="3"/>
  <c r="Y333" i="3"/>
  <c r="Z333" i="3"/>
  <c r="AA333" i="3"/>
  <c r="AB333" i="3"/>
  <c r="AC333" i="3"/>
  <c r="AD333" i="3"/>
  <c r="AE333" i="3"/>
  <c r="X334" i="3"/>
  <c r="Y334" i="3"/>
  <c r="Z334" i="3"/>
  <c r="AA334" i="3"/>
  <c r="AB334" i="3"/>
  <c r="AC334" i="3"/>
  <c r="AD334" i="3"/>
  <c r="AE334" i="3"/>
  <c r="X335" i="3"/>
  <c r="Y335" i="3"/>
  <c r="Z335" i="3"/>
  <c r="AA335" i="3"/>
  <c r="AB335" i="3"/>
  <c r="AC335" i="3"/>
  <c r="AD335" i="3"/>
  <c r="AE335" i="3"/>
  <c r="X336" i="3"/>
  <c r="Y336" i="3"/>
  <c r="Z336" i="3"/>
  <c r="AA336" i="3"/>
  <c r="AB336" i="3"/>
  <c r="AC336" i="3"/>
  <c r="AD336" i="3"/>
  <c r="AE336" i="3"/>
  <c r="X337" i="3"/>
  <c r="Y337" i="3"/>
  <c r="Z337" i="3"/>
  <c r="AA337" i="3"/>
  <c r="AB337" i="3"/>
  <c r="AC337" i="3"/>
  <c r="AD337" i="3"/>
  <c r="AE337" i="3"/>
  <c r="X338" i="3"/>
  <c r="Y338" i="3"/>
  <c r="Z338" i="3"/>
  <c r="AA338" i="3"/>
  <c r="AB338" i="3"/>
  <c r="AC338" i="3"/>
  <c r="AD338" i="3"/>
  <c r="AE338" i="3"/>
  <c r="X339" i="3"/>
  <c r="Y339" i="3"/>
  <c r="Z339" i="3"/>
  <c r="AA339" i="3"/>
  <c r="AB339" i="3"/>
  <c r="AC339" i="3"/>
  <c r="AD339" i="3"/>
  <c r="AE339" i="3"/>
  <c r="X340" i="3"/>
  <c r="Y340" i="3"/>
  <c r="Z340" i="3"/>
  <c r="AA340" i="3"/>
  <c r="AB340" i="3"/>
  <c r="AC340" i="3"/>
  <c r="AD340" i="3"/>
  <c r="AE340" i="3"/>
  <c r="X341" i="3"/>
  <c r="Y341" i="3"/>
  <c r="Z341" i="3"/>
  <c r="AA341" i="3"/>
  <c r="AB341" i="3"/>
  <c r="AC341" i="3"/>
  <c r="AD341" i="3"/>
  <c r="AE341" i="3"/>
  <c r="X342" i="3"/>
  <c r="Y342" i="3"/>
  <c r="Z342" i="3"/>
  <c r="AA342" i="3"/>
  <c r="AB342" i="3"/>
  <c r="AC342" i="3"/>
  <c r="AD342" i="3"/>
  <c r="AE342" i="3"/>
  <c r="X343" i="3"/>
  <c r="Y343" i="3"/>
  <c r="Z343" i="3"/>
  <c r="AA343" i="3"/>
  <c r="AB343" i="3"/>
  <c r="AC343" i="3"/>
  <c r="AD343" i="3"/>
  <c r="AE343" i="3"/>
  <c r="X344" i="3"/>
  <c r="Y344" i="3"/>
  <c r="Z344" i="3"/>
  <c r="AA344" i="3"/>
  <c r="AB344" i="3"/>
  <c r="AC344" i="3"/>
  <c r="AD344" i="3"/>
  <c r="AE344" i="3"/>
  <c r="X345" i="3"/>
  <c r="Y345" i="3"/>
  <c r="Z345" i="3"/>
  <c r="AA345" i="3"/>
  <c r="AB345" i="3"/>
  <c r="AC345" i="3"/>
  <c r="AD345" i="3"/>
  <c r="AE345" i="3"/>
  <c r="X346" i="3"/>
  <c r="Y346" i="3"/>
  <c r="Z346" i="3"/>
  <c r="AA346" i="3"/>
  <c r="AB346" i="3"/>
  <c r="AC346" i="3"/>
  <c r="AD346" i="3"/>
  <c r="AE346" i="3"/>
  <c r="X347" i="3"/>
  <c r="Y347" i="3"/>
  <c r="Z347" i="3"/>
  <c r="AA347" i="3"/>
  <c r="AB347" i="3"/>
  <c r="AC347" i="3"/>
  <c r="AD347" i="3"/>
  <c r="AE347" i="3"/>
  <c r="X348" i="3"/>
  <c r="Y348" i="3"/>
  <c r="Z348" i="3"/>
  <c r="AA348" i="3"/>
  <c r="AB348" i="3"/>
  <c r="AC348" i="3"/>
  <c r="AD348" i="3"/>
  <c r="AE348" i="3"/>
  <c r="X349" i="3"/>
  <c r="Y349" i="3"/>
  <c r="Z349" i="3"/>
  <c r="AA349" i="3"/>
  <c r="AB349" i="3"/>
  <c r="AC349" i="3"/>
  <c r="AD349" i="3"/>
  <c r="AE349" i="3"/>
  <c r="X350" i="3"/>
  <c r="Y350" i="3"/>
  <c r="Z350" i="3"/>
  <c r="AA350" i="3"/>
  <c r="AB350" i="3"/>
  <c r="AC350" i="3"/>
  <c r="AD350" i="3"/>
  <c r="AE350" i="3"/>
  <c r="X351" i="3"/>
  <c r="Y351" i="3"/>
  <c r="Z351" i="3"/>
  <c r="AA351" i="3"/>
  <c r="AB351" i="3"/>
  <c r="AC351" i="3"/>
  <c r="AD351" i="3"/>
  <c r="AE351" i="3"/>
  <c r="X352" i="3"/>
  <c r="Y352" i="3"/>
  <c r="Z352" i="3"/>
  <c r="AA352" i="3"/>
  <c r="AB352" i="3"/>
  <c r="AC352" i="3"/>
  <c r="AD352" i="3"/>
  <c r="AE352" i="3"/>
  <c r="X353" i="3"/>
  <c r="Y353" i="3"/>
  <c r="Z353" i="3"/>
  <c r="AA353" i="3"/>
  <c r="AB353" i="3"/>
  <c r="AC353" i="3"/>
  <c r="AD353" i="3"/>
  <c r="AE353" i="3"/>
  <c r="X354" i="3"/>
  <c r="Y354" i="3"/>
  <c r="Z354" i="3"/>
  <c r="AA354" i="3"/>
  <c r="AB354" i="3"/>
  <c r="AC354" i="3"/>
  <c r="AD354" i="3"/>
  <c r="AE354" i="3"/>
  <c r="X355" i="3"/>
  <c r="Y355" i="3"/>
  <c r="Z355" i="3"/>
  <c r="AA355" i="3"/>
  <c r="AB355" i="3"/>
  <c r="AC355" i="3"/>
  <c r="AD355" i="3"/>
  <c r="AE355" i="3"/>
  <c r="X356" i="3"/>
  <c r="Y356" i="3"/>
  <c r="Z356" i="3"/>
  <c r="AA356" i="3"/>
  <c r="AB356" i="3"/>
  <c r="AC356" i="3"/>
  <c r="AD356" i="3"/>
  <c r="AE356" i="3"/>
  <c r="X357" i="3"/>
  <c r="Y357" i="3"/>
  <c r="Z357" i="3"/>
  <c r="AA357" i="3"/>
  <c r="AB357" i="3"/>
  <c r="AC357" i="3"/>
  <c r="AD357" i="3"/>
  <c r="AE357" i="3"/>
  <c r="X358" i="3"/>
  <c r="Y358" i="3"/>
  <c r="Z358" i="3"/>
  <c r="AA358" i="3"/>
  <c r="AB358" i="3"/>
  <c r="AC358" i="3"/>
  <c r="AD358" i="3"/>
  <c r="AE358" i="3"/>
  <c r="X359" i="3"/>
  <c r="Y359" i="3"/>
  <c r="Z359" i="3"/>
  <c r="AA359" i="3"/>
  <c r="AB359" i="3"/>
  <c r="AC359" i="3"/>
  <c r="AD359" i="3"/>
  <c r="AE359" i="3"/>
  <c r="X360" i="3"/>
  <c r="Y360" i="3"/>
  <c r="Z360" i="3"/>
  <c r="AA360" i="3"/>
  <c r="AB360" i="3"/>
  <c r="AC360" i="3"/>
  <c r="AD360" i="3"/>
  <c r="AE360" i="3"/>
  <c r="X361" i="3"/>
  <c r="Y361" i="3"/>
  <c r="Z361" i="3"/>
  <c r="AA361" i="3"/>
  <c r="AB361" i="3"/>
  <c r="AC361" i="3"/>
  <c r="AD361" i="3"/>
  <c r="AE361" i="3"/>
  <c r="X362" i="3"/>
  <c r="Y362" i="3"/>
  <c r="Z362" i="3"/>
  <c r="AA362" i="3"/>
  <c r="AB362" i="3"/>
  <c r="AC362" i="3"/>
  <c r="AD362" i="3"/>
  <c r="AE362" i="3"/>
  <c r="X363" i="3"/>
  <c r="Y363" i="3"/>
  <c r="Z363" i="3"/>
  <c r="AA363" i="3"/>
  <c r="AB363" i="3"/>
  <c r="AC363" i="3"/>
  <c r="AD363" i="3"/>
  <c r="AE363" i="3"/>
  <c r="X364" i="3"/>
  <c r="Y364" i="3"/>
  <c r="Z364" i="3"/>
  <c r="AA364" i="3"/>
  <c r="AB364" i="3"/>
  <c r="AC364" i="3"/>
  <c r="AD364" i="3"/>
  <c r="AE364" i="3"/>
  <c r="X365" i="3"/>
  <c r="Y365" i="3"/>
  <c r="Z365" i="3"/>
  <c r="AA365" i="3"/>
  <c r="AB365" i="3"/>
  <c r="AC365" i="3"/>
  <c r="AD365" i="3"/>
  <c r="AE365" i="3"/>
  <c r="X366" i="3"/>
  <c r="Y366" i="3"/>
  <c r="Z366" i="3"/>
  <c r="AA366" i="3"/>
  <c r="AB366" i="3"/>
  <c r="AC366" i="3"/>
  <c r="AD366" i="3"/>
  <c r="AE366" i="3"/>
  <c r="X367" i="3"/>
  <c r="Y367" i="3"/>
  <c r="Z367" i="3"/>
  <c r="AA367" i="3"/>
  <c r="AB367" i="3"/>
  <c r="AC367" i="3"/>
  <c r="AD367" i="3"/>
  <c r="AE367" i="3"/>
  <c r="X368" i="3"/>
  <c r="Y368" i="3"/>
  <c r="Z368" i="3"/>
  <c r="AA368" i="3"/>
  <c r="AB368" i="3"/>
  <c r="AC368" i="3"/>
  <c r="AD368" i="3"/>
  <c r="AE368" i="3"/>
  <c r="X369" i="3"/>
  <c r="Y369" i="3"/>
  <c r="Z369" i="3"/>
  <c r="AA369" i="3"/>
  <c r="AB369" i="3"/>
  <c r="AC369" i="3"/>
  <c r="AD369" i="3"/>
  <c r="AE369" i="3"/>
  <c r="X370" i="3"/>
  <c r="Y370" i="3"/>
  <c r="Z370" i="3"/>
  <c r="AA370" i="3"/>
  <c r="AB370" i="3"/>
  <c r="AC370" i="3"/>
  <c r="AD370" i="3"/>
  <c r="AE370" i="3"/>
  <c r="X371" i="3"/>
  <c r="Y371" i="3"/>
  <c r="Z371" i="3"/>
  <c r="AA371" i="3"/>
  <c r="AB371" i="3"/>
  <c r="AC371" i="3"/>
  <c r="AD371" i="3"/>
  <c r="AE371" i="3"/>
  <c r="X372" i="3"/>
  <c r="Y372" i="3"/>
  <c r="Z372" i="3"/>
  <c r="AA372" i="3"/>
  <c r="AB372" i="3"/>
  <c r="AC372" i="3"/>
  <c r="AD372" i="3"/>
  <c r="AE372" i="3"/>
  <c r="X373" i="3"/>
  <c r="Y373" i="3"/>
  <c r="Z373" i="3"/>
  <c r="AA373" i="3"/>
  <c r="AB373" i="3"/>
  <c r="AC373" i="3"/>
  <c r="AD373" i="3"/>
  <c r="AE373" i="3"/>
  <c r="X374" i="3"/>
  <c r="Y374" i="3"/>
  <c r="Z374" i="3"/>
  <c r="AA374" i="3"/>
  <c r="AB374" i="3"/>
  <c r="AC374" i="3"/>
  <c r="AD374" i="3"/>
  <c r="AE374" i="3"/>
  <c r="X375" i="3"/>
  <c r="Y375" i="3"/>
  <c r="Z375" i="3"/>
  <c r="AA375" i="3"/>
  <c r="AB375" i="3"/>
  <c r="AC375" i="3"/>
  <c r="AD375" i="3"/>
  <c r="AE375" i="3"/>
  <c r="X376" i="3"/>
  <c r="Y376" i="3"/>
  <c r="Z376" i="3"/>
  <c r="AA376" i="3"/>
  <c r="AB376" i="3"/>
  <c r="AC376" i="3"/>
  <c r="AD376" i="3"/>
  <c r="AE376" i="3"/>
  <c r="X377" i="3"/>
  <c r="Y377" i="3"/>
  <c r="Z377" i="3"/>
  <c r="AA377" i="3"/>
  <c r="AB377" i="3"/>
  <c r="AC377" i="3"/>
  <c r="AD377" i="3"/>
  <c r="AE377" i="3"/>
  <c r="X378" i="3"/>
  <c r="Y378" i="3"/>
  <c r="Z378" i="3"/>
  <c r="AA378" i="3"/>
  <c r="AB378" i="3"/>
  <c r="AC378" i="3"/>
  <c r="AD378" i="3"/>
  <c r="AE378" i="3"/>
  <c r="X379" i="3"/>
  <c r="Y379" i="3"/>
  <c r="Z379" i="3"/>
  <c r="AA379" i="3"/>
  <c r="AB379" i="3"/>
  <c r="AC379" i="3"/>
  <c r="AD379" i="3"/>
  <c r="AE379" i="3"/>
  <c r="X380" i="3"/>
  <c r="Y380" i="3"/>
  <c r="Z380" i="3"/>
  <c r="AA380" i="3"/>
  <c r="AB380" i="3"/>
  <c r="AC380" i="3"/>
  <c r="AD380" i="3"/>
  <c r="AE380" i="3"/>
  <c r="X381" i="3"/>
  <c r="Y381" i="3"/>
  <c r="Z381" i="3"/>
  <c r="AA381" i="3"/>
  <c r="AB381" i="3"/>
  <c r="AC381" i="3"/>
  <c r="AD381" i="3"/>
  <c r="AE381" i="3"/>
  <c r="X382" i="3"/>
  <c r="Y382" i="3"/>
  <c r="Z382" i="3"/>
  <c r="AA382" i="3"/>
  <c r="AB382" i="3"/>
  <c r="AC382" i="3"/>
  <c r="AD382" i="3"/>
  <c r="AE382" i="3"/>
  <c r="X383" i="3"/>
  <c r="Y383" i="3"/>
  <c r="Z383" i="3"/>
  <c r="AA383" i="3"/>
  <c r="AB383" i="3"/>
  <c r="AC383" i="3"/>
  <c r="AD383" i="3"/>
  <c r="AE383" i="3"/>
  <c r="X384" i="3"/>
  <c r="Y384" i="3"/>
  <c r="Z384" i="3"/>
  <c r="AA384" i="3"/>
  <c r="AB384" i="3"/>
  <c r="AC384" i="3"/>
  <c r="AD384" i="3"/>
  <c r="AE384" i="3"/>
  <c r="X385" i="3"/>
  <c r="Y385" i="3"/>
  <c r="Z385" i="3"/>
  <c r="AA385" i="3"/>
  <c r="AB385" i="3"/>
  <c r="AC385" i="3"/>
  <c r="AD385" i="3"/>
  <c r="AE385" i="3"/>
  <c r="X386" i="3"/>
  <c r="Y386" i="3"/>
  <c r="Z386" i="3"/>
  <c r="AA386" i="3"/>
  <c r="AB386" i="3"/>
  <c r="AC386" i="3"/>
  <c r="AD386" i="3"/>
  <c r="AE386" i="3"/>
  <c r="X387" i="3"/>
  <c r="Y387" i="3"/>
  <c r="Z387" i="3"/>
  <c r="AA387" i="3"/>
  <c r="AB387" i="3"/>
  <c r="AC387" i="3"/>
  <c r="AD387" i="3"/>
  <c r="AE387" i="3"/>
  <c r="X388" i="3"/>
  <c r="Y388" i="3"/>
  <c r="Z388" i="3"/>
  <c r="AA388" i="3"/>
  <c r="AB388" i="3"/>
  <c r="AC388" i="3"/>
  <c r="AD388" i="3"/>
  <c r="AE388" i="3"/>
  <c r="X389" i="3"/>
  <c r="Y389" i="3"/>
  <c r="Z389" i="3"/>
  <c r="AA389" i="3"/>
  <c r="AB389" i="3"/>
  <c r="AC389" i="3"/>
  <c r="AD389" i="3"/>
  <c r="AE389" i="3"/>
  <c r="X390" i="3"/>
  <c r="Y390" i="3"/>
  <c r="Z390" i="3"/>
  <c r="AA390" i="3"/>
  <c r="AB390" i="3"/>
  <c r="AC390" i="3"/>
  <c r="AD390" i="3"/>
  <c r="AE390" i="3"/>
  <c r="L368" i="4"/>
  <c r="L365" i="4"/>
  <c r="L364" i="4"/>
  <c r="L363" i="4"/>
  <c r="L340" i="4"/>
  <c r="K362" i="4"/>
  <c r="K361" i="4"/>
  <c r="C11" i="4" l="1"/>
  <c r="D11" i="4"/>
  <c r="E11" i="4"/>
  <c r="F11" i="4"/>
  <c r="G11" i="4"/>
  <c r="H11" i="4"/>
  <c r="I11" i="4"/>
  <c r="K11" i="4" s="1"/>
  <c r="J11" i="4"/>
  <c r="N11" i="4"/>
  <c r="O11" i="4"/>
  <c r="P11" i="4"/>
  <c r="C12" i="4"/>
  <c r="D12" i="4"/>
  <c r="E12" i="4"/>
  <c r="F12" i="4"/>
  <c r="G12" i="4"/>
  <c r="H12" i="4"/>
  <c r="I12" i="4"/>
  <c r="K12" i="4" s="1"/>
  <c r="J12" i="4"/>
  <c r="N12" i="4"/>
  <c r="O12" i="4"/>
  <c r="P12" i="4"/>
  <c r="C13" i="4"/>
  <c r="D13" i="4"/>
  <c r="E13" i="4"/>
  <c r="F13" i="4"/>
  <c r="G13" i="4"/>
  <c r="H13" i="4"/>
  <c r="I13" i="4"/>
  <c r="K13" i="4" s="1"/>
  <c r="J13" i="4"/>
  <c r="N13" i="4"/>
  <c r="O13" i="4"/>
  <c r="P13" i="4"/>
  <c r="C14" i="4"/>
  <c r="D14" i="4"/>
  <c r="E14" i="4"/>
  <c r="F14" i="4"/>
  <c r="G14" i="4"/>
  <c r="H14" i="4"/>
  <c r="I14" i="4"/>
  <c r="K14" i="4" s="1"/>
  <c r="J14" i="4"/>
  <c r="N14" i="4"/>
  <c r="O14" i="4"/>
  <c r="P14" i="4"/>
  <c r="C15" i="4"/>
  <c r="D15" i="4"/>
  <c r="E15" i="4"/>
  <c r="F15" i="4"/>
  <c r="G15" i="4"/>
  <c r="H15" i="4"/>
  <c r="I15" i="4"/>
  <c r="K15" i="4" s="1"/>
  <c r="J15" i="4"/>
  <c r="N15" i="4"/>
  <c r="O15" i="4"/>
  <c r="P15" i="4"/>
  <c r="C16" i="4"/>
  <c r="D16" i="4"/>
  <c r="E16" i="4"/>
  <c r="F16" i="4"/>
  <c r="G16" i="4"/>
  <c r="H16" i="4"/>
  <c r="I16" i="4"/>
  <c r="K16" i="4" s="1"/>
  <c r="J16" i="4"/>
  <c r="N16" i="4"/>
  <c r="O16" i="4"/>
  <c r="P16" i="4"/>
  <c r="C17" i="4"/>
  <c r="D17" i="4"/>
  <c r="E17" i="4"/>
  <c r="F17" i="4"/>
  <c r="G17" i="4"/>
  <c r="H17" i="4"/>
  <c r="I17" i="4"/>
  <c r="K17" i="4" s="1"/>
  <c r="J17" i="4"/>
  <c r="N17" i="4"/>
  <c r="O17" i="4"/>
  <c r="P17" i="4"/>
  <c r="C18" i="4"/>
  <c r="D18" i="4"/>
  <c r="E18" i="4"/>
  <c r="F18" i="4"/>
  <c r="G18" i="4"/>
  <c r="H18" i="4"/>
  <c r="I18" i="4"/>
  <c r="K18" i="4" s="1"/>
  <c r="J18" i="4"/>
  <c r="N18" i="4"/>
  <c r="O18" i="4"/>
  <c r="P18" i="4"/>
  <c r="C19" i="4"/>
  <c r="D19" i="4"/>
  <c r="E19" i="4"/>
  <c r="F19" i="4"/>
  <c r="G19" i="4"/>
  <c r="H19" i="4"/>
  <c r="I19" i="4"/>
  <c r="K19" i="4" s="1"/>
  <c r="J19" i="4"/>
  <c r="N19" i="4"/>
  <c r="O19" i="4"/>
  <c r="P19" i="4"/>
  <c r="C20" i="4"/>
  <c r="D20" i="4"/>
  <c r="E20" i="4"/>
  <c r="F20" i="4"/>
  <c r="G20" i="4"/>
  <c r="H20" i="4"/>
  <c r="I20" i="4"/>
  <c r="K20" i="4" s="1"/>
  <c r="J20" i="4"/>
  <c r="N20" i="4"/>
  <c r="O20" i="4"/>
  <c r="P20" i="4"/>
  <c r="C21" i="4"/>
  <c r="D21" i="4"/>
  <c r="E21" i="4"/>
  <c r="F21" i="4"/>
  <c r="G21" i="4"/>
  <c r="H21" i="4"/>
  <c r="I21" i="4"/>
  <c r="K21" i="4" s="1"/>
  <c r="J21" i="4"/>
  <c r="N21" i="4"/>
  <c r="O21" i="4"/>
  <c r="P21" i="4"/>
  <c r="C22" i="4"/>
  <c r="D22" i="4"/>
  <c r="E22" i="4"/>
  <c r="F22" i="4"/>
  <c r="G22" i="4"/>
  <c r="H22" i="4"/>
  <c r="I22" i="4"/>
  <c r="K22" i="4" s="1"/>
  <c r="J22" i="4"/>
  <c r="N22" i="4"/>
  <c r="O22" i="4"/>
  <c r="P22" i="4"/>
  <c r="C23" i="4"/>
  <c r="D23" i="4"/>
  <c r="E23" i="4"/>
  <c r="F23" i="4"/>
  <c r="G23" i="4"/>
  <c r="H23" i="4"/>
  <c r="I23" i="4"/>
  <c r="K23" i="4" s="1"/>
  <c r="J23" i="4"/>
  <c r="N23" i="4"/>
  <c r="O23" i="4"/>
  <c r="P23" i="4"/>
  <c r="C132" i="4"/>
  <c r="D132" i="4"/>
  <c r="E132" i="4"/>
  <c r="F132" i="4"/>
  <c r="G132" i="4"/>
  <c r="H132" i="4"/>
  <c r="I132" i="4"/>
  <c r="K132" i="4" s="1"/>
  <c r="J132" i="4"/>
  <c r="N132" i="4"/>
  <c r="O132" i="4"/>
  <c r="P132" i="4"/>
  <c r="C133" i="4"/>
  <c r="D133" i="4"/>
  <c r="E133" i="4"/>
  <c r="F133" i="4"/>
  <c r="G133" i="4"/>
  <c r="H133" i="4"/>
  <c r="I133" i="4"/>
  <c r="K133" i="4" s="1"/>
  <c r="J133" i="4"/>
  <c r="N133" i="4"/>
  <c r="O133" i="4"/>
  <c r="P133" i="4"/>
  <c r="C134" i="4"/>
  <c r="D134" i="4"/>
  <c r="E134" i="4"/>
  <c r="F134" i="4"/>
  <c r="G134" i="4"/>
  <c r="H134" i="4"/>
  <c r="I134" i="4"/>
  <c r="K134" i="4" s="1"/>
  <c r="J134" i="4"/>
  <c r="N134" i="4"/>
  <c r="O134" i="4"/>
  <c r="P134" i="4"/>
  <c r="C135" i="4"/>
  <c r="D135" i="4"/>
  <c r="E135" i="4"/>
  <c r="F135" i="4"/>
  <c r="G135" i="4"/>
  <c r="H135" i="4"/>
  <c r="I135" i="4"/>
  <c r="K135" i="4" s="1"/>
  <c r="J135" i="4"/>
  <c r="N135" i="4"/>
  <c r="O135" i="4"/>
  <c r="P135" i="4"/>
  <c r="C186" i="4"/>
  <c r="D186" i="4"/>
  <c r="E186" i="4"/>
  <c r="F186" i="4"/>
  <c r="G186" i="4"/>
  <c r="H186" i="4"/>
  <c r="I186" i="4"/>
  <c r="K186" i="4" s="1"/>
  <c r="J186" i="4"/>
  <c r="N186" i="4"/>
  <c r="O186" i="4"/>
  <c r="P186" i="4"/>
  <c r="C315" i="4"/>
  <c r="D315" i="4"/>
  <c r="E315" i="4"/>
  <c r="F315" i="4"/>
  <c r="G315" i="4"/>
  <c r="H315" i="4"/>
  <c r="I315" i="4"/>
  <c r="K315" i="4" s="1"/>
  <c r="J315" i="4"/>
  <c r="N315" i="4"/>
  <c r="O315" i="4"/>
  <c r="P315" i="4"/>
  <c r="C316" i="4"/>
  <c r="D316" i="4"/>
  <c r="E316" i="4"/>
  <c r="F316" i="4"/>
  <c r="G316" i="4"/>
  <c r="H316" i="4"/>
  <c r="I316" i="4"/>
  <c r="K316" i="4" s="1"/>
  <c r="J316" i="4"/>
  <c r="N316" i="4"/>
  <c r="O316" i="4"/>
  <c r="P316" i="4"/>
  <c r="C317" i="4"/>
  <c r="D317" i="4"/>
  <c r="E317" i="4"/>
  <c r="F317" i="4"/>
  <c r="G317" i="4"/>
  <c r="H317" i="4"/>
  <c r="I317" i="4"/>
  <c r="K317" i="4" s="1"/>
  <c r="J317" i="4"/>
  <c r="N317" i="4"/>
  <c r="O317" i="4"/>
  <c r="P317" i="4"/>
  <c r="C318" i="4"/>
  <c r="D318" i="4"/>
  <c r="E318" i="4"/>
  <c r="F318" i="4"/>
  <c r="G318" i="4"/>
  <c r="H318" i="4"/>
  <c r="I318" i="4"/>
  <c r="K318" i="4" s="1"/>
  <c r="J318" i="4"/>
  <c r="N318" i="4"/>
  <c r="O318" i="4"/>
  <c r="P318" i="4"/>
  <c r="C319" i="4"/>
  <c r="D319" i="4"/>
  <c r="E319" i="4"/>
  <c r="F319" i="4"/>
  <c r="G319" i="4"/>
  <c r="H319" i="4"/>
  <c r="I319" i="4"/>
  <c r="K319" i="4" s="1"/>
  <c r="J319" i="4"/>
  <c r="N319" i="4"/>
  <c r="O319" i="4"/>
  <c r="P319" i="4"/>
  <c r="C320" i="4"/>
  <c r="D320" i="4"/>
  <c r="E320" i="4"/>
  <c r="F320" i="4"/>
  <c r="G320" i="4"/>
  <c r="H320" i="4"/>
  <c r="I320" i="4"/>
  <c r="K320" i="4" s="1"/>
  <c r="J320" i="4"/>
  <c r="N320" i="4"/>
  <c r="O320" i="4"/>
  <c r="P320" i="4"/>
  <c r="C321" i="4"/>
  <c r="D321" i="4"/>
  <c r="E321" i="4"/>
  <c r="F321" i="4"/>
  <c r="G321" i="4"/>
  <c r="H321" i="4"/>
  <c r="I321" i="4"/>
  <c r="K321" i="4" s="1"/>
  <c r="J321" i="4"/>
  <c r="N321" i="4"/>
  <c r="O321" i="4"/>
  <c r="P321" i="4"/>
  <c r="C322" i="4"/>
  <c r="D322" i="4"/>
  <c r="E322" i="4"/>
  <c r="F322" i="4"/>
  <c r="G322" i="4"/>
  <c r="H322" i="4"/>
  <c r="I322" i="4"/>
  <c r="K322" i="4" s="1"/>
  <c r="J322" i="4"/>
  <c r="N322" i="4"/>
  <c r="O322" i="4"/>
  <c r="P322" i="4"/>
  <c r="C323" i="4"/>
  <c r="D323" i="4"/>
  <c r="E323" i="4"/>
  <c r="F323" i="4"/>
  <c r="G323" i="4"/>
  <c r="H323" i="4"/>
  <c r="I323" i="4"/>
  <c r="K323" i="4" s="1"/>
  <c r="J323" i="4"/>
  <c r="N323" i="4"/>
  <c r="O323" i="4"/>
  <c r="P323" i="4"/>
  <c r="C332" i="4"/>
  <c r="D332" i="4"/>
  <c r="E332" i="4"/>
  <c r="F332" i="4"/>
  <c r="G332" i="4"/>
  <c r="H332" i="4"/>
  <c r="I332" i="4"/>
  <c r="K332" i="4" s="1"/>
  <c r="J332" i="4"/>
  <c r="N332" i="4"/>
  <c r="O332" i="4"/>
  <c r="P332" i="4"/>
  <c r="C334" i="4"/>
  <c r="D334" i="4"/>
  <c r="E334" i="4"/>
  <c r="F334" i="4"/>
  <c r="G334" i="4"/>
  <c r="H334" i="4"/>
  <c r="I334" i="4"/>
  <c r="K334" i="4" s="1"/>
  <c r="J334" i="4"/>
  <c r="N334" i="4"/>
  <c r="O334" i="4"/>
  <c r="P334" i="4"/>
  <c r="C335" i="4"/>
  <c r="D335" i="4"/>
  <c r="E335" i="4"/>
  <c r="F335" i="4"/>
  <c r="G335" i="4"/>
  <c r="H335" i="4"/>
  <c r="I335" i="4"/>
  <c r="K335" i="4" s="1"/>
  <c r="J335" i="4"/>
  <c r="N335" i="4"/>
  <c r="O335" i="4"/>
  <c r="P335" i="4"/>
  <c r="C336" i="4"/>
  <c r="D336" i="4"/>
  <c r="E336" i="4"/>
  <c r="F336" i="4"/>
  <c r="G336" i="4"/>
  <c r="H336" i="4"/>
  <c r="I336" i="4"/>
  <c r="K336" i="4" s="1"/>
  <c r="J336" i="4"/>
  <c r="N336" i="4"/>
  <c r="O336" i="4"/>
  <c r="P336" i="4"/>
  <c r="C337" i="4"/>
  <c r="D337" i="4"/>
  <c r="E337" i="4"/>
  <c r="F337" i="4"/>
  <c r="G337" i="4"/>
  <c r="H337" i="4"/>
  <c r="I337" i="4"/>
  <c r="K337" i="4" s="1"/>
  <c r="J337" i="4"/>
  <c r="N337" i="4"/>
  <c r="O337" i="4"/>
  <c r="P337" i="4"/>
  <c r="C338" i="4"/>
  <c r="D338" i="4"/>
  <c r="E338" i="4"/>
  <c r="F338" i="4"/>
  <c r="G338" i="4"/>
  <c r="H338" i="4"/>
  <c r="I338" i="4"/>
  <c r="K338" i="4" s="1"/>
  <c r="J338" i="4"/>
  <c r="N338" i="4"/>
  <c r="O338" i="4"/>
  <c r="P338" i="4"/>
  <c r="C339" i="4"/>
  <c r="D339" i="4"/>
  <c r="E339" i="4"/>
  <c r="F339" i="4"/>
  <c r="G339" i="4"/>
  <c r="H339" i="4"/>
  <c r="I339" i="4"/>
  <c r="K339" i="4" s="1"/>
  <c r="J339" i="4"/>
  <c r="N339" i="4"/>
  <c r="O339" i="4"/>
  <c r="P339" i="4"/>
  <c r="C340" i="4"/>
  <c r="D340" i="4"/>
  <c r="E340" i="4"/>
  <c r="F340" i="4"/>
  <c r="G340" i="4"/>
  <c r="H340" i="4"/>
  <c r="I340" i="4"/>
  <c r="K340" i="4" s="1"/>
  <c r="J340" i="4"/>
  <c r="N340" i="4"/>
  <c r="O340" i="4"/>
  <c r="P340" i="4"/>
  <c r="C356" i="4"/>
  <c r="D356" i="4"/>
  <c r="E356" i="4"/>
  <c r="F356" i="4"/>
  <c r="G356" i="4"/>
  <c r="H356" i="4"/>
  <c r="I356" i="4"/>
  <c r="J356" i="4"/>
  <c r="N356" i="4"/>
  <c r="O356" i="4"/>
  <c r="P356" i="4"/>
  <c r="C357" i="4"/>
  <c r="D357" i="4"/>
  <c r="E357" i="4"/>
  <c r="F357" i="4"/>
  <c r="G357" i="4"/>
  <c r="H357" i="4"/>
  <c r="I357" i="4"/>
  <c r="K357" i="4" s="1"/>
  <c r="J357" i="4"/>
  <c r="N357" i="4"/>
  <c r="O357" i="4"/>
  <c r="P357" i="4"/>
  <c r="C358" i="4"/>
  <c r="D358" i="4"/>
  <c r="E358" i="4"/>
  <c r="F358" i="4"/>
  <c r="G358" i="4"/>
  <c r="H358" i="4"/>
  <c r="I358" i="4"/>
  <c r="K358" i="4" s="1"/>
  <c r="J358" i="4"/>
  <c r="N358" i="4"/>
  <c r="O358" i="4"/>
  <c r="P358" i="4"/>
  <c r="C359" i="4"/>
  <c r="E359" i="4"/>
  <c r="F359" i="4"/>
  <c r="G359" i="4"/>
  <c r="H359" i="4"/>
  <c r="I359" i="4"/>
  <c r="K359" i="4" s="1"/>
  <c r="J359" i="4"/>
  <c r="N359" i="4"/>
  <c r="O359" i="4"/>
  <c r="P359" i="4"/>
  <c r="C360" i="4"/>
  <c r="D360" i="4"/>
  <c r="E360" i="4"/>
  <c r="F360" i="4"/>
  <c r="G360" i="4"/>
  <c r="H360" i="4"/>
  <c r="I360" i="4"/>
  <c r="K360" i="4" s="1"/>
  <c r="J360" i="4"/>
  <c r="N360" i="4"/>
  <c r="O360" i="4"/>
  <c r="P360" i="4"/>
  <c r="C363" i="4"/>
  <c r="E363" i="4"/>
  <c r="F363" i="4"/>
  <c r="G363" i="4"/>
  <c r="H363" i="4"/>
  <c r="I363" i="4"/>
  <c r="K363" i="4" s="1"/>
  <c r="J363" i="4"/>
  <c r="N363" i="4"/>
  <c r="O363" i="4"/>
  <c r="P363" i="4"/>
  <c r="C364" i="4"/>
  <c r="D364" i="4"/>
  <c r="E364" i="4"/>
  <c r="F364" i="4"/>
  <c r="G364" i="4"/>
  <c r="H364" i="4"/>
  <c r="I364" i="4"/>
  <c r="K364" i="4" s="1"/>
  <c r="J364" i="4"/>
  <c r="N364" i="4"/>
  <c r="O364" i="4"/>
  <c r="P364" i="4"/>
  <c r="C365" i="4"/>
  <c r="D365" i="4"/>
  <c r="E365" i="4"/>
  <c r="F365" i="4"/>
  <c r="G365" i="4"/>
  <c r="H365" i="4"/>
  <c r="I365" i="4"/>
  <c r="K365" i="4" s="1"/>
  <c r="J365" i="4"/>
  <c r="N365" i="4"/>
  <c r="O365" i="4"/>
  <c r="P365" i="4"/>
  <c r="C366" i="4"/>
  <c r="D366" i="4"/>
  <c r="E366" i="4"/>
  <c r="F366" i="4"/>
  <c r="G366" i="4"/>
  <c r="H366" i="4"/>
  <c r="I366" i="4"/>
  <c r="K366" i="4" s="1"/>
  <c r="J366" i="4"/>
  <c r="N366" i="4"/>
  <c r="O366" i="4"/>
  <c r="P366" i="4"/>
  <c r="C367" i="4"/>
  <c r="D367" i="4"/>
  <c r="E367" i="4"/>
  <c r="F367" i="4"/>
  <c r="G367" i="4"/>
  <c r="H367" i="4"/>
  <c r="I367" i="4"/>
  <c r="K367" i="4" s="1"/>
  <c r="J367" i="4"/>
  <c r="N367" i="4"/>
  <c r="O367" i="4"/>
  <c r="P367" i="4"/>
  <c r="C368" i="4"/>
  <c r="D368" i="4"/>
  <c r="E368" i="4"/>
  <c r="F368" i="4"/>
  <c r="G368" i="4"/>
  <c r="H368" i="4"/>
  <c r="I368" i="4"/>
  <c r="K368" i="4" s="1"/>
  <c r="J368" i="4"/>
  <c r="N368" i="4"/>
  <c r="O368" i="4"/>
  <c r="P368" i="4"/>
  <c r="C369" i="4"/>
  <c r="D369" i="4"/>
  <c r="E369" i="4"/>
  <c r="F369" i="4"/>
  <c r="G369" i="4"/>
  <c r="H369" i="4"/>
  <c r="I369" i="4"/>
  <c r="K369" i="4" s="1"/>
  <c r="J369" i="4"/>
  <c r="N369" i="4"/>
  <c r="O369" i="4"/>
  <c r="P369" i="4"/>
  <c r="C370" i="4"/>
  <c r="D370" i="4"/>
  <c r="E370" i="4"/>
  <c r="F370" i="4"/>
  <c r="G370" i="4"/>
  <c r="H370" i="4"/>
  <c r="I370" i="4"/>
  <c r="K370" i="4" s="1"/>
  <c r="J370" i="4"/>
  <c r="N370" i="4"/>
  <c r="O370" i="4"/>
  <c r="P370" i="4"/>
  <c r="C371" i="4"/>
  <c r="D371" i="4"/>
  <c r="E371" i="4"/>
  <c r="F371" i="4"/>
  <c r="G371" i="4"/>
  <c r="H371" i="4"/>
  <c r="I371" i="4"/>
  <c r="K371" i="4" s="1"/>
  <c r="J371" i="4"/>
  <c r="N371" i="4"/>
  <c r="O371" i="4"/>
  <c r="P371" i="4"/>
  <c r="C372" i="4"/>
  <c r="D372" i="4"/>
  <c r="E372" i="4"/>
  <c r="F372" i="4"/>
  <c r="G372" i="4"/>
  <c r="H372" i="4"/>
  <c r="I372" i="4"/>
  <c r="K372" i="4" s="1"/>
  <c r="J372" i="4"/>
  <c r="N372" i="4"/>
  <c r="O372" i="4"/>
  <c r="P372" i="4"/>
  <c r="C373" i="4"/>
  <c r="D373" i="4"/>
  <c r="E373" i="4"/>
  <c r="F373" i="4"/>
  <c r="G373" i="4"/>
  <c r="H373" i="4"/>
  <c r="I373" i="4"/>
  <c r="K373" i="4" s="1"/>
  <c r="J373" i="4"/>
  <c r="N373" i="4"/>
  <c r="O373" i="4"/>
  <c r="P373" i="4"/>
  <c r="C374" i="4"/>
  <c r="D374" i="4"/>
  <c r="E374" i="4"/>
  <c r="F374" i="4"/>
  <c r="G374" i="4"/>
  <c r="H374" i="4"/>
  <c r="I374" i="4"/>
  <c r="K374" i="4" s="1"/>
  <c r="J374" i="4"/>
  <c r="N374" i="4"/>
  <c r="O374" i="4"/>
  <c r="P374" i="4"/>
  <c r="C375" i="4"/>
  <c r="D375" i="4"/>
  <c r="E375" i="4"/>
  <c r="F375" i="4"/>
  <c r="G375" i="4"/>
  <c r="H375" i="4"/>
  <c r="I375" i="4"/>
  <c r="K375" i="4" s="1"/>
  <c r="J375" i="4"/>
  <c r="N375" i="4"/>
  <c r="O375" i="4"/>
  <c r="P375" i="4"/>
  <c r="C376" i="4"/>
  <c r="D376" i="4"/>
  <c r="E376" i="4"/>
  <c r="F376" i="4"/>
  <c r="G376" i="4"/>
  <c r="H376" i="4"/>
  <c r="I376" i="4"/>
  <c r="K376" i="4" s="1"/>
  <c r="J376" i="4"/>
  <c r="N376" i="4"/>
  <c r="O376" i="4"/>
  <c r="P376" i="4"/>
  <c r="C377" i="4"/>
  <c r="D377" i="4"/>
  <c r="E377" i="4"/>
  <c r="F377" i="4"/>
  <c r="G377" i="4"/>
  <c r="H377" i="4"/>
  <c r="I377" i="4"/>
  <c r="K377" i="4" s="1"/>
  <c r="J377" i="4"/>
  <c r="N377" i="4"/>
  <c r="O377" i="4"/>
  <c r="P377" i="4"/>
  <c r="C378" i="4"/>
  <c r="D378" i="4"/>
  <c r="E378" i="4"/>
  <c r="F378" i="4"/>
  <c r="G378" i="4"/>
  <c r="H378" i="4"/>
  <c r="I378" i="4"/>
  <c r="K378" i="4" s="1"/>
  <c r="J378" i="4"/>
  <c r="N378" i="4"/>
  <c r="O378" i="4"/>
  <c r="P378" i="4"/>
  <c r="C379" i="4"/>
  <c r="D379" i="4"/>
  <c r="E379" i="4"/>
  <c r="F379" i="4"/>
  <c r="G379" i="4"/>
  <c r="H379" i="4"/>
  <c r="I379" i="4"/>
  <c r="K379" i="4" s="1"/>
  <c r="J379" i="4"/>
  <c r="N379" i="4"/>
  <c r="O379" i="4"/>
  <c r="P379" i="4"/>
  <c r="C380" i="4"/>
  <c r="D380" i="4"/>
  <c r="E380" i="4"/>
  <c r="F380" i="4"/>
  <c r="G380" i="4"/>
  <c r="H380" i="4"/>
  <c r="I380" i="4"/>
  <c r="K380" i="4" s="1"/>
  <c r="J380" i="4"/>
  <c r="N380" i="4"/>
  <c r="O380" i="4"/>
  <c r="P380" i="4"/>
  <c r="C381" i="4"/>
  <c r="D381" i="4"/>
  <c r="E381" i="4"/>
  <c r="F381" i="4"/>
  <c r="G381" i="4"/>
  <c r="H381" i="4"/>
  <c r="I381" i="4"/>
  <c r="K381" i="4" s="1"/>
  <c r="J381" i="4"/>
  <c r="N381" i="4"/>
  <c r="O381" i="4"/>
  <c r="P381" i="4"/>
  <c r="C382" i="4"/>
  <c r="D382" i="4"/>
  <c r="E382" i="4"/>
  <c r="F382" i="4"/>
  <c r="G382" i="4"/>
  <c r="H382" i="4"/>
  <c r="I382" i="4"/>
  <c r="K382" i="4" s="1"/>
  <c r="J382" i="4"/>
  <c r="N382" i="4"/>
  <c r="O382" i="4"/>
  <c r="P382" i="4"/>
  <c r="C383" i="4"/>
  <c r="D383" i="4"/>
  <c r="E383" i="4"/>
  <c r="F383" i="4"/>
  <c r="G383" i="4"/>
  <c r="H383" i="4"/>
  <c r="I383" i="4"/>
  <c r="K383" i="4" s="1"/>
  <c r="J383" i="4"/>
  <c r="N383" i="4"/>
  <c r="O383" i="4"/>
  <c r="P383" i="4"/>
  <c r="C384" i="4"/>
  <c r="D384" i="4"/>
  <c r="E384" i="4"/>
  <c r="F384" i="4"/>
  <c r="G384" i="4"/>
  <c r="H384" i="4"/>
  <c r="I384" i="4"/>
  <c r="K384" i="4" s="1"/>
  <c r="J384" i="4"/>
  <c r="N384" i="4"/>
  <c r="O384" i="4"/>
  <c r="P384" i="4"/>
  <c r="C385" i="4"/>
  <c r="D385" i="4"/>
  <c r="E385" i="4"/>
  <c r="F385" i="4"/>
  <c r="G385" i="4"/>
  <c r="H385" i="4"/>
  <c r="I385" i="4"/>
  <c r="K385" i="4" s="1"/>
  <c r="J385" i="4"/>
  <c r="N385" i="4"/>
  <c r="O385" i="4"/>
  <c r="P385" i="4"/>
  <c r="D384" i="3" l="1"/>
  <c r="D383" i="3"/>
  <c r="D382" i="3"/>
  <c r="D375" i="3"/>
  <c r="D374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43" i="3"/>
  <c r="D342" i="3"/>
  <c r="D340" i="3"/>
  <c r="D339" i="3"/>
  <c r="D338" i="3"/>
  <c r="D336" i="3"/>
  <c r="D335" i="3"/>
  <c r="D334" i="3"/>
  <c r="D332" i="3"/>
  <c r="D323" i="3"/>
  <c r="D322" i="3"/>
  <c r="D321" i="3"/>
  <c r="D320" i="3"/>
  <c r="D319" i="3"/>
  <c r="D318" i="3"/>
  <c r="D315" i="3"/>
  <c r="D186" i="3"/>
  <c r="D135" i="3"/>
  <c r="D134" i="3"/>
  <c r="D133" i="3"/>
  <c r="D20" i="3"/>
  <c r="D11" i="3"/>
  <c r="K20" i="3"/>
  <c r="L340" i="3"/>
  <c r="L351" i="3"/>
  <c r="L355" i="3"/>
  <c r="L356" i="3"/>
  <c r="L359" i="3"/>
  <c r="C11" i="3"/>
  <c r="E11" i="3"/>
  <c r="F11" i="3"/>
  <c r="G11" i="3"/>
  <c r="H11" i="3"/>
  <c r="I11" i="3"/>
  <c r="K11" i="3" s="1"/>
  <c r="J11" i="3"/>
  <c r="M11" i="3"/>
  <c r="N11" i="3"/>
  <c r="O11" i="3"/>
  <c r="C12" i="3"/>
  <c r="E12" i="3"/>
  <c r="F12" i="3"/>
  <c r="G12" i="3"/>
  <c r="H12" i="3"/>
  <c r="I12" i="3"/>
  <c r="K12" i="3" s="1"/>
  <c r="J12" i="3"/>
  <c r="M12" i="3"/>
  <c r="N12" i="3"/>
  <c r="O12" i="3"/>
  <c r="C13" i="3"/>
  <c r="E13" i="3"/>
  <c r="F13" i="3"/>
  <c r="G13" i="3"/>
  <c r="H13" i="3"/>
  <c r="I13" i="3"/>
  <c r="K13" i="3" s="1"/>
  <c r="J13" i="3"/>
  <c r="M13" i="3"/>
  <c r="N13" i="3"/>
  <c r="O13" i="3"/>
  <c r="C14" i="3"/>
  <c r="E14" i="3"/>
  <c r="F14" i="3"/>
  <c r="G14" i="3"/>
  <c r="H14" i="3"/>
  <c r="I14" i="3"/>
  <c r="K14" i="3" s="1"/>
  <c r="J14" i="3"/>
  <c r="M14" i="3"/>
  <c r="N14" i="3"/>
  <c r="O14" i="3"/>
  <c r="C15" i="3"/>
  <c r="E15" i="3"/>
  <c r="F15" i="3"/>
  <c r="G15" i="3"/>
  <c r="H15" i="3"/>
  <c r="I15" i="3"/>
  <c r="K15" i="3" s="1"/>
  <c r="J15" i="3"/>
  <c r="M15" i="3"/>
  <c r="N15" i="3"/>
  <c r="O15" i="3"/>
  <c r="C16" i="3"/>
  <c r="E16" i="3"/>
  <c r="F16" i="3"/>
  <c r="G16" i="3"/>
  <c r="H16" i="3"/>
  <c r="I16" i="3"/>
  <c r="K16" i="3" s="1"/>
  <c r="J16" i="3"/>
  <c r="M16" i="3"/>
  <c r="N16" i="3"/>
  <c r="O16" i="3"/>
  <c r="C17" i="3"/>
  <c r="E17" i="3"/>
  <c r="F17" i="3"/>
  <c r="G17" i="3"/>
  <c r="H17" i="3"/>
  <c r="I17" i="3"/>
  <c r="K17" i="3" s="1"/>
  <c r="J17" i="3"/>
  <c r="M17" i="3"/>
  <c r="N17" i="3"/>
  <c r="O17" i="3"/>
  <c r="C18" i="3"/>
  <c r="E18" i="3"/>
  <c r="F18" i="3"/>
  <c r="G18" i="3"/>
  <c r="H18" i="3"/>
  <c r="I18" i="3"/>
  <c r="K18" i="3" s="1"/>
  <c r="J18" i="3"/>
  <c r="M18" i="3"/>
  <c r="N18" i="3"/>
  <c r="O18" i="3"/>
  <c r="C19" i="3"/>
  <c r="E19" i="3"/>
  <c r="F19" i="3"/>
  <c r="G19" i="3"/>
  <c r="H19" i="3"/>
  <c r="I19" i="3"/>
  <c r="K19" i="3" s="1"/>
  <c r="J19" i="3"/>
  <c r="M19" i="3"/>
  <c r="N19" i="3"/>
  <c r="O19" i="3"/>
  <c r="C20" i="3"/>
  <c r="E20" i="3"/>
  <c r="F20" i="3"/>
  <c r="G20" i="3"/>
  <c r="H20" i="3"/>
  <c r="I20" i="3"/>
  <c r="J20" i="3"/>
  <c r="M20" i="3"/>
  <c r="N20" i="3"/>
  <c r="O20" i="3"/>
  <c r="C21" i="3"/>
  <c r="E21" i="3"/>
  <c r="F21" i="3"/>
  <c r="G21" i="3"/>
  <c r="H21" i="3"/>
  <c r="I21" i="3"/>
  <c r="K21" i="3" s="1"/>
  <c r="J21" i="3"/>
  <c r="M21" i="3"/>
  <c r="N21" i="3"/>
  <c r="O21" i="3"/>
  <c r="C22" i="3"/>
  <c r="E22" i="3"/>
  <c r="F22" i="3"/>
  <c r="G22" i="3"/>
  <c r="H22" i="3"/>
  <c r="I22" i="3"/>
  <c r="K22" i="3" s="1"/>
  <c r="J22" i="3"/>
  <c r="M22" i="3"/>
  <c r="N22" i="3"/>
  <c r="O22" i="3"/>
  <c r="C23" i="3"/>
  <c r="E23" i="3"/>
  <c r="F23" i="3"/>
  <c r="G23" i="3"/>
  <c r="H23" i="3"/>
  <c r="I23" i="3"/>
  <c r="K23" i="3" s="1"/>
  <c r="J23" i="3"/>
  <c r="M23" i="3"/>
  <c r="N23" i="3"/>
  <c r="O23" i="3"/>
  <c r="C132" i="3"/>
  <c r="E132" i="3"/>
  <c r="F132" i="3"/>
  <c r="G132" i="3"/>
  <c r="H132" i="3"/>
  <c r="I132" i="3"/>
  <c r="K132" i="3" s="1"/>
  <c r="J132" i="3"/>
  <c r="M132" i="3"/>
  <c r="N132" i="3"/>
  <c r="O132" i="3"/>
  <c r="C133" i="3"/>
  <c r="E133" i="3"/>
  <c r="F133" i="3"/>
  <c r="G133" i="3"/>
  <c r="H133" i="3"/>
  <c r="I133" i="3"/>
  <c r="K133" i="3" s="1"/>
  <c r="J133" i="3"/>
  <c r="M133" i="3"/>
  <c r="N133" i="3"/>
  <c r="O133" i="3"/>
  <c r="C134" i="3"/>
  <c r="E134" i="3"/>
  <c r="F134" i="3"/>
  <c r="G134" i="3"/>
  <c r="H134" i="3"/>
  <c r="I134" i="3"/>
  <c r="K134" i="3" s="1"/>
  <c r="J134" i="3"/>
  <c r="M134" i="3"/>
  <c r="N134" i="3"/>
  <c r="O134" i="3"/>
  <c r="C135" i="3"/>
  <c r="E135" i="3"/>
  <c r="F135" i="3"/>
  <c r="G135" i="3"/>
  <c r="H135" i="3"/>
  <c r="I135" i="3"/>
  <c r="K135" i="3" s="1"/>
  <c r="J135" i="3"/>
  <c r="M135" i="3"/>
  <c r="N135" i="3"/>
  <c r="O135" i="3"/>
  <c r="C186" i="3"/>
  <c r="E186" i="3"/>
  <c r="F186" i="3"/>
  <c r="G186" i="3"/>
  <c r="H186" i="3"/>
  <c r="I186" i="3"/>
  <c r="K186" i="3" s="1"/>
  <c r="J186" i="3"/>
  <c r="M186" i="3"/>
  <c r="N186" i="3"/>
  <c r="O186" i="3"/>
  <c r="C315" i="3"/>
  <c r="E315" i="3"/>
  <c r="F315" i="3"/>
  <c r="G315" i="3"/>
  <c r="H315" i="3"/>
  <c r="I315" i="3"/>
  <c r="K315" i="3" s="1"/>
  <c r="J315" i="3"/>
  <c r="M315" i="3"/>
  <c r="N315" i="3"/>
  <c r="O315" i="3"/>
  <c r="C316" i="3"/>
  <c r="E316" i="3"/>
  <c r="F316" i="3"/>
  <c r="G316" i="3"/>
  <c r="H316" i="3"/>
  <c r="I316" i="3"/>
  <c r="K316" i="3" s="1"/>
  <c r="J316" i="3"/>
  <c r="M316" i="3"/>
  <c r="N316" i="3"/>
  <c r="O316" i="3"/>
  <c r="C317" i="3"/>
  <c r="E317" i="3"/>
  <c r="F317" i="3"/>
  <c r="G317" i="3"/>
  <c r="H317" i="3"/>
  <c r="I317" i="3"/>
  <c r="K317" i="3" s="1"/>
  <c r="J317" i="3"/>
  <c r="M317" i="3"/>
  <c r="N317" i="3"/>
  <c r="O317" i="3"/>
  <c r="C318" i="3"/>
  <c r="E318" i="3"/>
  <c r="F318" i="3"/>
  <c r="G318" i="3"/>
  <c r="H318" i="3"/>
  <c r="I318" i="3"/>
  <c r="K318" i="3" s="1"/>
  <c r="J318" i="3"/>
  <c r="M318" i="3"/>
  <c r="N318" i="3"/>
  <c r="O318" i="3"/>
  <c r="C319" i="3"/>
  <c r="E319" i="3"/>
  <c r="F319" i="3"/>
  <c r="G319" i="3"/>
  <c r="H319" i="3"/>
  <c r="I319" i="3"/>
  <c r="K319" i="3" s="1"/>
  <c r="J319" i="3"/>
  <c r="M319" i="3"/>
  <c r="N319" i="3"/>
  <c r="O319" i="3"/>
  <c r="C320" i="3"/>
  <c r="E320" i="3"/>
  <c r="F320" i="3"/>
  <c r="G320" i="3"/>
  <c r="H320" i="3"/>
  <c r="I320" i="3"/>
  <c r="K320" i="3" s="1"/>
  <c r="J320" i="3"/>
  <c r="M320" i="3"/>
  <c r="N320" i="3"/>
  <c r="O320" i="3"/>
  <c r="C321" i="3"/>
  <c r="E321" i="3"/>
  <c r="F321" i="3"/>
  <c r="G321" i="3"/>
  <c r="H321" i="3"/>
  <c r="I321" i="3"/>
  <c r="K321" i="3" s="1"/>
  <c r="J321" i="3"/>
  <c r="M321" i="3"/>
  <c r="N321" i="3"/>
  <c r="O321" i="3"/>
  <c r="C322" i="3"/>
  <c r="E322" i="3"/>
  <c r="F322" i="3"/>
  <c r="G322" i="3"/>
  <c r="H322" i="3"/>
  <c r="I322" i="3"/>
  <c r="K322" i="3" s="1"/>
  <c r="J322" i="3"/>
  <c r="M322" i="3"/>
  <c r="N322" i="3"/>
  <c r="O322" i="3"/>
  <c r="C323" i="3"/>
  <c r="E323" i="3"/>
  <c r="F323" i="3"/>
  <c r="G323" i="3"/>
  <c r="H323" i="3"/>
  <c r="I323" i="3"/>
  <c r="K323" i="3" s="1"/>
  <c r="J323" i="3"/>
  <c r="M323" i="3"/>
  <c r="N323" i="3"/>
  <c r="O323" i="3"/>
  <c r="C332" i="3"/>
  <c r="E332" i="3"/>
  <c r="F332" i="3"/>
  <c r="G332" i="3"/>
  <c r="H332" i="3"/>
  <c r="I332" i="3"/>
  <c r="K332" i="3" s="1"/>
  <c r="J332" i="3"/>
  <c r="M332" i="3"/>
  <c r="N332" i="3"/>
  <c r="O332" i="3"/>
  <c r="C334" i="3"/>
  <c r="E334" i="3"/>
  <c r="F334" i="3"/>
  <c r="G334" i="3"/>
  <c r="H334" i="3"/>
  <c r="I334" i="3"/>
  <c r="K334" i="3" s="1"/>
  <c r="J334" i="3"/>
  <c r="M334" i="3"/>
  <c r="N334" i="3"/>
  <c r="O334" i="3"/>
  <c r="C335" i="3"/>
  <c r="E335" i="3"/>
  <c r="F335" i="3"/>
  <c r="G335" i="3"/>
  <c r="H335" i="3"/>
  <c r="I335" i="3"/>
  <c r="K335" i="3" s="1"/>
  <c r="J335" i="3"/>
  <c r="M335" i="3"/>
  <c r="N335" i="3"/>
  <c r="O335" i="3"/>
  <c r="C336" i="3"/>
  <c r="E336" i="3"/>
  <c r="F336" i="3"/>
  <c r="G336" i="3"/>
  <c r="H336" i="3"/>
  <c r="I336" i="3"/>
  <c r="K336" i="3" s="1"/>
  <c r="J336" i="3"/>
  <c r="M336" i="3"/>
  <c r="N336" i="3"/>
  <c r="O336" i="3"/>
  <c r="C337" i="3"/>
  <c r="E337" i="3"/>
  <c r="F337" i="3"/>
  <c r="G337" i="3"/>
  <c r="H337" i="3"/>
  <c r="I337" i="3"/>
  <c r="K337" i="3" s="1"/>
  <c r="J337" i="3"/>
  <c r="M337" i="3"/>
  <c r="N337" i="3"/>
  <c r="O337" i="3"/>
  <c r="C338" i="3"/>
  <c r="E338" i="3"/>
  <c r="F338" i="3"/>
  <c r="G338" i="3"/>
  <c r="H338" i="3"/>
  <c r="I338" i="3"/>
  <c r="K338" i="3" s="1"/>
  <c r="J338" i="3"/>
  <c r="M338" i="3"/>
  <c r="N338" i="3"/>
  <c r="O338" i="3"/>
  <c r="C339" i="3"/>
  <c r="E339" i="3"/>
  <c r="F339" i="3"/>
  <c r="G339" i="3"/>
  <c r="H339" i="3"/>
  <c r="I339" i="3"/>
  <c r="K339" i="3" s="1"/>
  <c r="J339" i="3"/>
  <c r="M339" i="3"/>
  <c r="N339" i="3"/>
  <c r="O339" i="3"/>
  <c r="C340" i="3"/>
  <c r="E340" i="3"/>
  <c r="F340" i="3"/>
  <c r="G340" i="3"/>
  <c r="H340" i="3"/>
  <c r="I340" i="3"/>
  <c r="K340" i="3" s="1"/>
  <c r="J340" i="3"/>
  <c r="M340" i="3"/>
  <c r="N340" i="3"/>
  <c r="O340" i="3"/>
  <c r="C341" i="3"/>
  <c r="E341" i="3"/>
  <c r="F341" i="3"/>
  <c r="G341" i="3"/>
  <c r="H341" i="3"/>
  <c r="I341" i="3"/>
  <c r="J341" i="3"/>
  <c r="M341" i="3"/>
  <c r="N341" i="3"/>
  <c r="O341" i="3"/>
  <c r="C342" i="3"/>
  <c r="E342" i="3"/>
  <c r="F342" i="3"/>
  <c r="G342" i="3"/>
  <c r="H342" i="3"/>
  <c r="I342" i="3"/>
  <c r="K342" i="3" s="1"/>
  <c r="J342" i="3"/>
  <c r="M342" i="3"/>
  <c r="N342" i="3"/>
  <c r="O342" i="3"/>
  <c r="C343" i="3"/>
  <c r="E343" i="3"/>
  <c r="F343" i="3"/>
  <c r="G343" i="3"/>
  <c r="H343" i="3"/>
  <c r="I343" i="3"/>
  <c r="K343" i="3" s="1"/>
  <c r="J343" i="3"/>
  <c r="M343" i="3"/>
  <c r="N343" i="3"/>
  <c r="O343" i="3"/>
  <c r="C344" i="3"/>
  <c r="E344" i="3"/>
  <c r="F344" i="3"/>
  <c r="G344" i="3"/>
  <c r="H344" i="3"/>
  <c r="I344" i="3"/>
  <c r="K344" i="3" s="1"/>
  <c r="J344" i="3"/>
  <c r="M344" i="3"/>
  <c r="N344" i="3"/>
  <c r="O344" i="3"/>
  <c r="C345" i="3"/>
  <c r="E345" i="3"/>
  <c r="F345" i="3"/>
  <c r="G345" i="3"/>
  <c r="H345" i="3"/>
  <c r="I345" i="3"/>
  <c r="K345" i="3" s="1"/>
  <c r="J345" i="3"/>
  <c r="M345" i="3"/>
  <c r="N345" i="3"/>
  <c r="O345" i="3"/>
  <c r="C351" i="3"/>
  <c r="E351" i="3"/>
  <c r="F351" i="3"/>
  <c r="G351" i="3"/>
  <c r="H351" i="3"/>
  <c r="I351" i="3"/>
  <c r="K351" i="3" s="1"/>
  <c r="J351" i="3"/>
  <c r="M351" i="3"/>
  <c r="N351" i="3"/>
  <c r="O351" i="3"/>
  <c r="C355" i="3"/>
  <c r="E355" i="3"/>
  <c r="F355" i="3"/>
  <c r="G355" i="3"/>
  <c r="H355" i="3"/>
  <c r="I355" i="3"/>
  <c r="K355" i="3" s="1"/>
  <c r="J355" i="3"/>
  <c r="M355" i="3"/>
  <c r="N355" i="3"/>
  <c r="O355" i="3"/>
  <c r="C356" i="3"/>
  <c r="E356" i="3"/>
  <c r="F356" i="3"/>
  <c r="G356" i="3"/>
  <c r="H356" i="3"/>
  <c r="I356" i="3"/>
  <c r="K356" i="3" s="1"/>
  <c r="J356" i="3"/>
  <c r="M356" i="3"/>
  <c r="N356" i="3"/>
  <c r="O356" i="3"/>
  <c r="C357" i="3"/>
  <c r="E357" i="3"/>
  <c r="F357" i="3"/>
  <c r="G357" i="3"/>
  <c r="H357" i="3"/>
  <c r="I357" i="3"/>
  <c r="K357" i="3" s="1"/>
  <c r="J357" i="3"/>
  <c r="M357" i="3"/>
  <c r="N357" i="3"/>
  <c r="O357" i="3"/>
  <c r="C358" i="3"/>
  <c r="E358" i="3"/>
  <c r="F358" i="3"/>
  <c r="G358" i="3"/>
  <c r="H358" i="3"/>
  <c r="I358" i="3"/>
  <c r="K358" i="3" s="1"/>
  <c r="J358" i="3"/>
  <c r="M358" i="3"/>
  <c r="N358" i="3"/>
  <c r="O358" i="3"/>
  <c r="C359" i="3"/>
  <c r="E359" i="3"/>
  <c r="F359" i="3"/>
  <c r="G359" i="3"/>
  <c r="H359" i="3"/>
  <c r="I359" i="3"/>
  <c r="K359" i="3" s="1"/>
  <c r="J359" i="3"/>
  <c r="M359" i="3"/>
  <c r="N359" i="3"/>
  <c r="O359" i="3"/>
  <c r="C360" i="3"/>
  <c r="E360" i="3"/>
  <c r="F360" i="3"/>
  <c r="G360" i="3"/>
  <c r="H360" i="3"/>
  <c r="I360" i="3"/>
  <c r="K360" i="3" s="1"/>
  <c r="J360" i="3"/>
  <c r="M360" i="3"/>
  <c r="N360" i="3"/>
  <c r="O360" i="3"/>
  <c r="C361" i="3"/>
  <c r="E361" i="3"/>
  <c r="F361" i="3"/>
  <c r="G361" i="3"/>
  <c r="H361" i="3"/>
  <c r="I361" i="3"/>
  <c r="K361" i="3" s="1"/>
  <c r="J361" i="3"/>
  <c r="M361" i="3"/>
  <c r="N361" i="3"/>
  <c r="O361" i="3"/>
  <c r="C362" i="3"/>
  <c r="E362" i="3"/>
  <c r="F362" i="3"/>
  <c r="G362" i="3"/>
  <c r="H362" i="3"/>
  <c r="I362" i="3"/>
  <c r="K362" i="3" s="1"/>
  <c r="J362" i="3"/>
  <c r="M362" i="3"/>
  <c r="N362" i="3"/>
  <c r="O362" i="3"/>
  <c r="C363" i="3"/>
  <c r="E363" i="3"/>
  <c r="F363" i="3"/>
  <c r="G363" i="3"/>
  <c r="H363" i="3"/>
  <c r="I363" i="3"/>
  <c r="K363" i="3" s="1"/>
  <c r="J363" i="3"/>
  <c r="M363" i="3"/>
  <c r="N363" i="3"/>
  <c r="O363" i="3"/>
  <c r="C364" i="3"/>
  <c r="E364" i="3"/>
  <c r="F364" i="3"/>
  <c r="G364" i="3"/>
  <c r="H364" i="3"/>
  <c r="I364" i="3"/>
  <c r="K364" i="3" s="1"/>
  <c r="J364" i="3"/>
  <c r="M364" i="3"/>
  <c r="N364" i="3"/>
  <c r="O364" i="3"/>
  <c r="C365" i="3"/>
  <c r="E365" i="3"/>
  <c r="F365" i="3"/>
  <c r="G365" i="3"/>
  <c r="H365" i="3"/>
  <c r="I365" i="3"/>
  <c r="K365" i="3" s="1"/>
  <c r="J365" i="3"/>
  <c r="M365" i="3"/>
  <c r="N365" i="3"/>
  <c r="O365" i="3"/>
  <c r="C366" i="3"/>
  <c r="E366" i="3"/>
  <c r="F366" i="3"/>
  <c r="G366" i="3"/>
  <c r="H366" i="3"/>
  <c r="I366" i="3"/>
  <c r="K366" i="3" s="1"/>
  <c r="J366" i="3"/>
  <c r="M366" i="3"/>
  <c r="N366" i="3"/>
  <c r="O366" i="3"/>
  <c r="C367" i="3"/>
  <c r="E367" i="3"/>
  <c r="F367" i="3"/>
  <c r="G367" i="3"/>
  <c r="H367" i="3"/>
  <c r="I367" i="3"/>
  <c r="K367" i="3" s="1"/>
  <c r="J367" i="3"/>
  <c r="M367" i="3"/>
  <c r="N367" i="3"/>
  <c r="O367" i="3"/>
  <c r="C368" i="3"/>
  <c r="E368" i="3"/>
  <c r="F368" i="3"/>
  <c r="G368" i="3"/>
  <c r="H368" i="3"/>
  <c r="I368" i="3"/>
  <c r="K368" i="3" s="1"/>
  <c r="J368" i="3"/>
  <c r="M368" i="3"/>
  <c r="N368" i="3"/>
  <c r="O368" i="3"/>
  <c r="C369" i="3"/>
  <c r="E369" i="3"/>
  <c r="F369" i="3"/>
  <c r="G369" i="3"/>
  <c r="H369" i="3"/>
  <c r="I369" i="3"/>
  <c r="K369" i="3" s="1"/>
  <c r="J369" i="3"/>
  <c r="M369" i="3"/>
  <c r="N369" i="3"/>
  <c r="O369" i="3"/>
  <c r="C370" i="3"/>
  <c r="E370" i="3"/>
  <c r="F370" i="3"/>
  <c r="G370" i="3"/>
  <c r="H370" i="3"/>
  <c r="I370" i="3"/>
  <c r="K370" i="3" s="1"/>
  <c r="J370" i="3"/>
  <c r="M370" i="3"/>
  <c r="N370" i="3"/>
  <c r="O370" i="3"/>
  <c r="C374" i="3"/>
  <c r="E374" i="3"/>
  <c r="F374" i="3"/>
  <c r="G374" i="3"/>
  <c r="H374" i="3"/>
  <c r="I374" i="3"/>
  <c r="K374" i="3" s="1"/>
  <c r="J374" i="3"/>
  <c r="M374" i="3"/>
  <c r="N374" i="3"/>
  <c r="O374" i="3"/>
  <c r="C375" i="3"/>
  <c r="E375" i="3"/>
  <c r="F375" i="3"/>
  <c r="G375" i="3"/>
  <c r="H375" i="3"/>
  <c r="I375" i="3"/>
  <c r="K375" i="3" s="1"/>
  <c r="J375" i="3"/>
  <c r="M375" i="3"/>
  <c r="N375" i="3"/>
  <c r="O375" i="3"/>
  <c r="C382" i="3"/>
  <c r="E382" i="3"/>
  <c r="F382" i="3"/>
  <c r="G382" i="3"/>
  <c r="H382" i="3"/>
  <c r="I382" i="3"/>
  <c r="K382" i="3" s="1"/>
  <c r="J382" i="3"/>
  <c r="M382" i="3"/>
  <c r="N382" i="3"/>
  <c r="O382" i="3"/>
  <c r="C383" i="3"/>
  <c r="E383" i="3"/>
  <c r="F383" i="3"/>
  <c r="G383" i="3"/>
  <c r="H383" i="3"/>
  <c r="I383" i="3"/>
  <c r="K383" i="3" s="1"/>
  <c r="J383" i="3"/>
  <c r="M383" i="3"/>
  <c r="N383" i="3"/>
  <c r="O383" i="3"/>
  <c r="C384" i="3"/>
  <c r="E384" i="3"/>
  <c r="F384" i="3"/>
  <c r="G384" i="3"/>
  <c r="H384" i="3"/>
  <c r="I384" i="3"/>
  <c r="K384" i="3" s="1"/>
  <c r="J384" i="3"/>
  <c r="M384" i="3"/>
  <c r="N384" i="3"/>
  <c r="O384" i="3"/>
  <c r="C385" i="3"/>
  <c r="E385" i="3"/>
  <c r="F385" i="3"/>
  <c r="G385" i="3"/>
  <c r="H385" i="3"/>
  <c r="I385" i="3"/>
  <c r="K385" i="3" s="1"/>
  <c r="J385" i="3"/>
  <c r="M385" i="3"/>
  <c r="N385" i="3"/>
  <c r="O385" i="3"/>
  <c r="B3" i="4" l="1"/>
  <c r="B4" i="4"/>
  <c r="B5" i="4"/>
  <c r="B6" i="4"/>
  <c r="B7" i="4"/>
  <c r="B8" i="4"/>
  <c r="B9" i="4"/>
  <c r="B10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L266" i="4" s="1"/>
  <c r="B267" i="4"/>
  <c r="B268" i="4"/>
  <c r="B269" i="4"/>
  <c r="B270" i="4"/>
  <c r="B271" i="4"/>
  <c r="B272" i="4"/>
  <c r="L272" i="4" s="1"/>
  <c r="B273" i="4"/>
  <c r="L273" i="4" s="1"/>
  <c r="B274" i="4"/>
  <c r="B275" i="4"/>
  <c r="B276" i="4"/>
  <c r="B277" i="4"/>
  <c r="B278" i="4"/>
  <c r="B279" i="4"/>
  <c r="B280" i="4"/>
  <c r="L280" i="4" s="1"/>
  <c r="B281" i="4"/>
  <c r="B282" i="4"/>
  <c r="L282" i="4" s="1"/>
  <c r="B283" i="4"/>
  <c r="B284" i="4"/>
  <c r="B285" i="4"/>
  <c r="B286" i="4"/>
  <c r="B287" i="4"/>
  <c r="B288" i="4"/>
  <c r="B289" i="4"/>
  <c r="B290" i="4"/>
  <c r="B291" i="4"/>
  <c r="B292" i="4"/>
  <c r="L292" i="4" s="1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L306" i="4" s="1"/>
  <c r="B307" i="4"/>
  <c r="B308" i="4"/>
  <c r="B309" i="4"/>
  <c r="B310" i="4"/>
  <c r="B311" i="4"/>
  <c r="B312" i="4"/>
  <c r="B313" i="4"/>
  <c r="L313" i="4" s="1"/>
  <c r="B314" i="4"/>
  <c r="B324" i="4"/>
  <c r="B325" i="4"/>
  <c r="B326" i="4"/>
  <c r="B327" i="4"/>
  <c r="B328" i="4"/>
  <c r="B329" i="4"/>
  <c r="B330" i="4"/>
  <c r="B331" i="4"/>
  <c r="B333" i="4"/>
  <c r="B2" i="4"/>
  <c r="B3" i="3"/>
  <c r="D3" i="3" s="1"/>
  <c r="B4" i="3"/>
  <c r="D4" i="3" s="1"/>
  <c r="B5" i="3"/>
  <c r="D5" i="3" s="1"/>
  <c r="B6" i="3"/>
  <c r="D6" i="3" s="1"/>
  <c r="B7" i="3"/>
  <c r="D7" i="3" s="1"/>
  <c r="B8" i="3"/>
  <c r="D8" i="3" s="1"/>
  <c r="B9" i="3"/>
  <c r="D9" i="3" s="1"/>
  <c r="B10" i="3"/>
  <c r="D10" i="3" s="1"/>
  <c r="B24" i="3"/>
  <c r="D24" i="3" s="1"/>
  <c r="B25" i="3"/>
  <c r="D25" i="3" s="1"/>
  <c r="B26" i="3"/>
  <c r="D26" i="3" s="1"/>
  <c r="B27" i="3"/>
  <c r="D27" i="3" s="1"/>
  <c r="B28" i="3"/>
  <c r="D28" i="3" s="1"/>
  <c r="B29" i="3"/>
  <c r="D29" i="3" s="1"/>
  <c r="B30" i="3"/>
  <c r="D30" i="3" s="1"/>
  <c r="B31" i="3"/>
  <c r="D31" i="3" s="1"/>
  <c r="B32" i="3"/>
  <c r="D32" i="3" s="1"/>
  <c r="B33" i="3"/>
  <c r="D33" i="3" s="1"/>
  <c r="B34" i="3"/>
  <c r="D34" i="3" s="1"/>
  <c r="B35" i="3"/>
  <c r="D35" i="3" s="1"/>
  <c r="B36" i="3"/>
  <c r="D36" i="3" s="1"/>
  <c r="B37" i="3"/>
  <c r="D37" i="3" s="1"/>
  <c r="B38" i="3"/>
  <c r="D38" i="3" s="1"/>
  <c r="B39" i="3"/>
  <c r="D39" i="3" s="1"/>
  <c r="B40" i="3"/>
  <c r="D40" i="3" s="1"/>
  <c r="B41" i="3"/>
  <c r="D41" i="3" s="1"/>
  <c r="B42" i="3"/>
  <c r="D42" i="3" s="1"/>
  <c r="B43" i="3"/>
  <c r="D43" i="3" s="1"/>
  <c r="B44" i="3"/>
  <c r="D44" i="3" s="1"/>
  <c r="B45" i="3"/>
  <c r="D45" i="3" s="1"/>
  <c r="B46" i="3"/>
  <c r="D46" i="3" s="1"/>
  <c r="B47" i="3"/>
  <c r="D47" i="3" s="1"/>
  <c r="B48" i="3"/>
  <c r="D48" i="3" s="1"/>
  <c r="B49" i="3"/>
  <c r="D49" i="3" s="1"/>
  <c r="B50" i="3"/>
  <c r="D50" i="3" s="1"/>
  <c r="B51" i="3"/>
  <c r="D51" i="3" s="1"/>
  <c r="B52" i="3"/>
  <c r="D52" i="3" s="1"/>
  <c r="B53" i="3"/>
  <c r="D53" i="3" s="1"/>
  <c r="B54" i="3"/>
  <c r="D54" i="3" s="1"/>
  <c r="B55" i="3"/>
  <c r="D55" i="3" s="1"/>
  <c r="B56" i="3"/>
  <c r="D56" i="3" s="1"/>
  <c r="B57" i="3"/>
  <c r="D57" i="3" s="1"/>
  <c r="B58" i="3"/>
  <c r="D58" i="3" s="1"/>
  <c r="B59" i="3"/>
  <c r="D59" i="3" s="1"/>
  <c r="B60" i="3"/>
  <c r="D60" i="3" s="1"/>
  <c r="B61" i="3"/>
  <c r="D61" i="3" s="1"/>
  <c r="B62" i="3"/>
  <c r="D62" i="3" s="1"/>
  <c r="B63" i="3"/>
  <c r="D63" i="3" s="1"/>
  <c r="B64" i="3"/>
  <c r="D64" i="3" s="1"/>
  <c r="B65" i="3"/>
  <c r="D65" i="3" s="1"/>
  <c r="B66" i="3"/>
  <c r="D66" i="3" s="1"/>
  <c r="B67" i="3"/>
  <c r="D67" i="3" s="1"/>
  <c r="B68" i="3"/>
  <c r="D68" i="3" s="1"/>
  <c r="B69" i="3"/>
  <c r="D69" i="3" s="1"/>
  <c r="B70" i="3"/>
  <c r="D70" i="3" s="1"/>
  <c r="B71" i="3"/>
  <c r="D71" i="3" s="1"/>
  <c r="B72" i="3"/>
  <c r="D72" i="3" s="1"/>
  <c r="B73" i="3"/>
  <c r="D73" i="3" s="1"/>
  <c r="B74" i="3"/>
  <c r="D74" i="3" s="1"/>
  <c r="B75" i="3"/>
  <c r="D75" i="3" s="1"/>
  <c r="B76" i="3"/>
  <c r="D76" i="3" s="1"/>
  <c r="B77" i="3"/>
  <c r="D77" i="3" s="1"/>
  <c r="B78" i="3"/>
  <c r="D78" i="3" s="1"/>
  <c r="B79" i="3"/>
  <c r="D79" i="3" s="1"/>
  <c r="B80" i="3"/>
  <c r="D80" i="3" s="1"/>
  <c r="B81" i="3"/>
  <c r="D81" i="3" s="1"/>
  <c r="B82" i="3"/>
  <c r="D82" i="3" s="1"/>
  <c r="B83" i="3"/>
  <c r="D83" i="3" s="1"/>
  <c r="B84" i="3"/>
  <c r="D84" i="3" s="1"/>
  <c r="B85" i="3"/>
  <c r="D85" i="3" s="1"/>
  <c r="B86" i="3"/>
  <c r="D86" i="3" s="1"/>
  <c r="B87" i="3"/>
  <c r="D87" i="3" s="1"/>
  <c r="B88" i="3"/>
  <c r="D88" i="3" s="1"/>
  <c r="B89" i="3"/>
  <c r="D89" i="3" s="1"/>
  <c r="B90" i="3"/>
  <c r="D90" i="3" s="1"/>
  <c r="B91" i="3"/>
  <c r="D91" i="3" s="1"/>
  <c r="B92" i="3"/>
  <c r="D92" i="3" s="1"/>
  <c r="B93" i="3"/>
  <c r="D93" i="3" s="1"/>
  <c r="B94" i="3"/>
  <c r="D94" i="3" s="1"/>
  <c r="B95" i="3"/>
  <c r="D95" i="3" s="1"/>
  <c r="B96" i="3"/>
  <c r="D96" i="3" s="1"/>
  <c r="B97" i="3"/>
  <c r="D97" i="3" s="1"/>
  <c r="B98" i="3"/>
  <c r="D98" i="3" s="1"/>
  <c r="B99" i="3"/>
  <c r="D99" i="3" s="1"/>
  <c r="B100" i="3"/>
  <c r="D100" i="3" s="1"/>
  <c r="B101" i="3"/>
  <c r="D101" i="3" s="1"/>
  <c r="B102" i="3"/>
  <c r="D102" i="3" s="1"/>
  <c r="B103" i="3"/>
  <c r="D103" i="3" s="1"/>
  <c r="B104" i="3"/>
  <c r="D104" i="3" s="1"/>
  <c r="B105" i="3"/>
  <c r="D105" i="3" s="1"/>
  <c r="B106" i="3"/>
  <c r="D106" i="3" s="1"/>
  <c r="B107" i="3"/>
  <c r="D107" i="3" s="1"/>
  <c r="B108" i="3"/>
  <c r="D108" i="3" s="1"/>
  <c r="B109" i="3"/>
  <c r="D109" i="3" s="1"/>
  <c r="B110" i="3"/>
  <c r="D110" i="3" s="1"/>
  <c r="B111" i="3"/>
  <c r="D111" i="3" s="1"/>
  <c r="B112" i="3"/>
  <c r="D112" i="3" s="1"/>
  <c r="B113" i="3"/>
  <c r="D113" i="3" s="1"/>
  <c r="B114" i="3"/>
  <c r="D114" i="3" s="1"/>
  <c r="B115" i="3"/>
  <c r="D115" i="3" s="1"/>
  <c r="B116" i="3"/>
  <c r="D116" i="3" s="1"/>
  <c r="B117" i="3"/>
  <c r="D117" i="3" s="1"/>
  <c r="B118" i="3"/>
  <c r="D118" i="3" s="1"/>
  <c r="B119" i="3"/>
  <c r="D119" i="3" s="1"/>
  <c r="B120" i="3"/>
  <c r="D120" i="3" s="1"/>
  <c r="B121" i="3"/>
  <c r="D121" i="3" s="1"/>
  <c r="B122" i="3"/>
  <c r="D122" i="3" s="1"/>
  <c r="B123" i="3"/>
  <c r="D123" i="3" s="1"/>
  <c r="B124" i="3"/>
  <c r="D124" i="3" s="1"/>
  <c r="B125" i="3"/>
  <c r="D125" i="3" s="1"/>
  <c r="B126" i="3"/>
  <c r="D126" i="3" s="1"/>
  <c r="B127" i="3"/>
  <c r="D127" i="3" s="1"/>
  <c r="B128" i="3"/>
  <c r="D128" i="3" s="1"/>
  <c r="B129" i="3"/>
  <c r="D129" i="3" s="1"/>
  <c r="B130" i="3"/>
  <c r="D130" i="3" s="1"/>
  <c r="B131" i="3"/>
  <c r="D131" i="3" s="1"/>
  <c r="B136" i="3"/>
  <c r="D136" i="3" s="1"/>
  <c r="B137" i="3"/>
  <c r="D137" i="3" s="1"/>
  <c r="B138" i="3"/>
  <c r="D138" i="3" s="1"/>
  <c r="B139" i="3"/>
  <c r="D139" i="3" s="1"/>
  <c r="B140" i="3"/>
  <c r="D140" i="3" s="1"/>
  <c r="B141" i="3"/>
  <c r="D141" i="3" s="1"/>
  <c r="B142" i="3"/>
  <c r="D142" i="3" s="1"/>
  <c r="B143" i="3"/>
  <c r="D143" i="3" s="1"/>
  <c r="B144" i="3"/>
  <c r="D144" i="3" s="1"/>
  <c r="B145" i="3"/>
  <c r="D145" i="3" s="1"/>
  <c r="B146" i="3"/>
  <c r="D146" i="3" s="1"/>
  <c r="B147" i="3"/>
  <c r="D147" i="3" s="1"/>
  <c r="B148" i="3"/>
  <c r="D148" i="3" s="1"/>
  <c r="B149" i="3"/>
  <c r="D149" i="3" s="1"/>
  <c r="B150" i="3"/>
  <c r="D150" i="3" s="1"/>
  <c r="B151" i="3"/>
  <c r="D151" i="3" s="1"/>
  <c r="B152" i="3"/>
  <c r="D152" i="3" s="1"/>
  <c r="B153" i="3"/>
  <c r="D153" i="3" s="1"/>
  <c r="B154" i="3"/>
  <c r="B155" i="3"/>
  <c r="D155" i="3" s="1"/>
  <c r="B156" i="3"/>
  <c r="D156" i="3" s="1"/>
  <c r="B157" i="3"/>
  <c r="D157" i="3" s="1"/>
  <c r="B158" i="3"/>
  <c r="D158" i="3" s="1"/>
  <c r="B159" i="3"/>
  <c r="D159" i="3" s="1"/>
  <c r="B160" i="3"/>
  <c r="D160" i="3" s="1"/>
  <c r="B161" i="3"/>
  <c r="D161" i="3" s="1"/>
  <c r="B162" i="3"/>
  <c r="D162" i="3" s="1"/>
  <c r="B163" i="3"/>
  <c r="D163" i="3" s="1"/>
  <c r="B164" i="3"/>
  <c r="D164" i="3" s="1"/>
  <c r="B165" i="3"/>
  <c r="D165" i="3" s="1"/>
  <c r="B166" i="3"/>
  <c r="D166" i="3" s="1"/>
  <c r="B167" i="3"/>
  <c r="D167" i="3" s="1"/>
  <c r="B168" i="3"/>
  <c r="D168" i="3" s="1"/>
  <c r="B169" i="3"/>
  <c r="D169" i="3" s="1"/>
  <c r="B170" i="3"/>
  <c r="D170" i="3" s="1"/>
  <c r="B171" i="3"/>
  <c r="D171" i="3" s="1"/>
  <c r="B172" i="3"/>
  <c r="D172" i="3" s="1"/>
  <c r="B173" i="3"/>
  <c r="D173" i="3" s="1"/>
  <c r="B174" i="3"/>
  <c r="D174" i="3" s="1"/>
  <c r="B175" i="3"/>
  <c r="D175" i="3" s="1"/>
  <c r="B176" i="3"/>
  <c r="D176" i="3" s="1"/>
  <c r="B177" i="3"/>
  <c r="D177" i="3" s="1"/>
  <c r="B178" i="3"/>
  <c r="D178" i="3" s="1"/>
  <c r="B179" i="3"/>
  <c r="D179" i="3" s="1"/>
  <c r="B180" i="3"/>
  <c r="D180" i="3" s="1"/>
  <c r="B181" i="3"/>
  <c r="D181" i="3" s="1"/>
  <c r="B182" i="3"/>
  <c r="D182" i="3" s="1"/>
  <c r="B183" i="3"/>
  <c r="D183" i="3" s="1"/>
  <c r="B184" i="3"/>
  <c r="D184" i="3" s="1"/>
  <c r="B185" i="3"/>
  <c r="D185" i="3" s="1"/>
  <c r="B187" i="3"/>
  <c r="D187" i="3" s="1"/>
  <c r="B188" i="3"/>
  <c r="D188" i="3" s="1"/>
  <c r="B189" i="3"/>
  <c r="D189" i="3" s="1"/>
  <c r="B190" i="3"/>
  <c r="D190" i="3" s="1"/>
  <c r="B191" i="3"/>
  <c r="D191" i="3" s="1"/>
  <c r="B192" i="3"/>
  <c r="D192" i="3" s="1"/>
  <c r="B193" i="3"/>
  <c r="D193" i="3" s="1"/>
  <c r="B194" i="3"/>
  <c r="D194" i="3" s="1"/>
  <c r="B195" i="3"/>
  <c r="D195" i="3" s="1"/>
  <c r="B196" i="3"/>
  <c r="D196" i="3" s="1"/>
  <c r="B197" i="3"/>
  <c r="D197" i="3" s="1"/>
  <c r="B198" i="3"/>
  <c r="D198" i="3" s="1"/>
  <c r="B199" i="3"/>
  <c r="D199" i="3" s="1"/>
  <c r="B200" i="3"/>
  <c r="D200" i="3" s="1"/>
  <c r="B201" i="3"/>
  <c r="D201" i="3" s="1"/>
  <c r="B202" i="3"/>
  <c r="D202" i="3" s="1"/>
  <c r="B203" i="3"/>
  <c r="D203" i="3" s="1"/>
  <c r="B204" i="3"/>
  <c r="D204" i="3" s="1"/>
  <c r="B205" i="3"/>
  <c r="D205" i="3" s="1"/>
  <c r="B206" i="3"/>
  <c r="D206" i="3" s="1"/>
  <c r="B207" i="3"/>
  <c r="D207" i="3" s="1"/>
  <c r="B208" i="3"/>
  <c r="D208" i="3" s="1"/>
  <c r="B209" i="3"/>
  <c r="D209" i="3" s="1"/>
  <c r="B210" i="3"/>
  <c r="D210" i="3" s="1"/>
  <c r="B211" i="3"/>
  <c r="D211" i="3" s="1"/>
  <c r="B212" i="3"/>
  <c r="D212" i="3" s="1"/>
  <c r="B213" i="3"/>
  <c r="D213" i="3" s="1"/>
  <c r="B214" i="3"/>
  <c r="D214" i="3" s="1"/>
  <c r="B215" i="3"/>
  <c r="D215" i="3" s="1"/>
  <c r="B216" i="3"/>
  <c r="D216" i="3" s="1"/>
  <c r="B217" i="3"/>
  <c r="D217" i="3" s="1"/>
  <c r="B218" i="3"/>
  <c r="D218" i="3" s="1"/>
  <c r="B219" i="3"/>
  <c r="D219" i="3" s="1"/>
  <c r="B220" i="3"/>
  <c r="D220" i="3" s="1"/>
  <c r="B221" i="3"/>
  <c r="D221" i="3" s="1"/>
  <c r="B222" i="3"/>
  <c r="D222" i="3" s="1"/>
  <c r="B223" i="3"/>
  <c r="D223" i="3" s="1"/>
  <c r="B224" i="3"/>
  <c r="D224" i="3" s="1"/>
  <c r="B225" i="3"/>
  <c r="D225" i="3" s="1"/>
  <c r="B226" i="3"/>
  <c r="D226" i="3" s="1"/>
  <c r="B227" i="3"/>
  <c r="D227" i="3" s="1"/>
  <c r="B228" i="3"/>
  <c r="D228" i="3" s="1"/>
  <c r="B229" i="3"/>
  <c r="D229" i="3" s="1"/>
  <c r="B230" i="3"/>
  <c r="D230" i="3" s="1"/>
  <c r="B231" i="3"/>
  <c r="D231" i="3" s="1"/>
  <c r="B232" i="3"/>
  <c r="D232" i="3" s="1"/>
  <c r="B233" i="3"/>
  <c r="D233" i="3" s="1"/>
  <c r="B234" i="3"/>
  <c r="D234" i="3" s="1"/>
  <c r="B235" i="3"/>
  <c r="D235" i="3" s="1"/>
  <c r="B236" i="3"/>
  <c r="D236" i="3" s="1"/>
  <c r="B237" i="3"/>
  <c r="D237" i="3" s="1"/>
  <c r="B238" i="3"/>
  <c r="D238" i="3" s="1"/>
  <c r="B239" i="3"/>
  <c r="D239" i="3" s="1"/>
  <c r="B240" i="3"/>
  <c r="D240" i="3" s="1"/>
  <c r="B241" i="3"/>
  <c r="D241" i="3" s="1"/>
  <c r="B242" i="3"/>
  <c r="D242" i="3" s="1"/>
  <c r="B243" i="3"/>
  <c r="D243" i="3" s="1"/>
  <c r="B244" i="3"/>
  <c r="D244" i="3" s="1"/>
  <c r="B245" i="3"/>
  <c r="D245" i="3" s="1"/>
  <c r="B246" i="3"/>
  <c r="D246" i="3" s="1"/>
  <c r="B247" i="3"/>
  <c r="D247" i="3" s="1"/>
  <c r="B248" i="3"/>
  <c r="D248" i="3" s="1"/>
  <c r="B249" i="3"/>
  <c r="D249" i="3" s="1"/>
  <c r="B250" i="3"/>
  <c r="D250" i="3" s="1"/>
  <c r="B251" i="3"/>
  <c r="D251" i="3" s="1"/>
  <c r="B252" i="3"/>
  <c r="D252" i="3" s="1"/>
  <c r="B253" i="3"/>
  <c r="D253" i="3" s="1"/>
  <c r="B254" i="3"/>
  <c r="D254" i="3" s="1"/>
  <c r="B255" i="3"/>
  <c r="D255" i="3" s="1"/>
  <c r="B256" i="3"/>
  <c r="D256" i="3" s="1"/>
  <c r="B257" i="3"/>
  <c r="D257" i="3" s="1"/>
  <c r="B258" i="3"/>
  <c r="D258" i="3" s="1"/>
  <c r="B259" i="3"/>
  <c r="D259" i="3" s="1"/>
  <c r="B260" i="3"/>
  <c r="D260" i="3" s="1"/>
  <c r="B261" i="3"/>
  <c r="D261" i="3" s="1"/>
  <c r="B262" i="3"/>
  <c r="D262" i="3" s="1"/>
  <c r="B263" i="3"/>
  <c r="D263" i="3" s="1"/>
  <c r="B264" i="3"/>
  <c r="D264" i="3" s="1"/>
  <c r="B265" i="3"/>
  <c r="D265" i="3" s="1"/>
  <c r="B266" i="3"/>
  <c r="B267" i="3"/>
  <c r="D267" i="3" s="1"/>
  <c r="B268" i="3"/>
  <c r="D268" i="3" s="1"/>
  <c r="B269" i="3"/>
  <c r="D269" i="3" s="1"/>
  <c r="B270" i="3"/>
  <c r="D270" i="3" s="1"/>
  <c r="B271" i="3"/>
  <c r="D271" i="3" s="1"/>
  <c r="B272" i="3"/>
  <c r="B273" i="3"/>
  <c r="B274" i="3"/>
  <c r="D274" i="3" s="1"/>
  <c r="B275" i="3"/>
  <c r="D275" i="3" s="1"/>
  <c r="B276" i="3"/>
  <c r="D276" i="3" s="1"/>
  <c r="B277" i="3"/>
  <c r="D277" i="3" s="1"/>
  <c r="B278" i="3"/>
  <c r="D278" i="3" s="1"/>
  <c r="B279" i="3"/>
  <c r="D279" i="3" s="1"/>
  <c r="B280" i="3"/>
  <c r="B281" i="3"/>
  <c r="D281" i="3" s="1"/>
  <c r="B282" i="3"/>
  <c r="B283" i="3"/>
  <c r="D283" i="3" s="1"/>
  <c r="B284" i="3"/>
  <c r="D284" i="3" s="1"/>
  <c r="B285" i="3"/>
  <c r="D285" i="3" s="1"/>
  <c r="B286" i="3"/>
  <c r="D286" i="3" s="1"/>
  <c r="B287" i="3"/>
  <c r="D287" i="3" s="1"/>
  <c r="B288" i="3"/>
  <c r="D288" i="3" s="1"/>
  <c r="B289" i="3"/>
  <c r="D289" i="3" s="1"/>
  <c r="B290" i="3"/>
  <c r="D290" i="3" s="1"/>
  <c r="B291" i="3"/>
  <c r="D291" i="3" s="1"/>
  <c r="B292" i="3"/>
  <c r="B293" i="3"/>
  <c r="D293" i="3" s="1"/>
  <c r="B294" i="3"/>
  <c r="D294" i="3" s="1"/>
  <c r="B295" i="3"/>
  <c r="D295" i="3" s="1"/>
  <c r="B296" i="3"/>
  <c r="D296" i="3" s="1"/>
  <c r="B297" i="3"/>
  <c r="D297" i="3" s="1"/>
  <c r="B298" i="3"/>
  <c r="D298" i="3" s="1"/>
  <c r="B299" i="3"/>
  <c r="D299" i="3" s="1"/>
  <c r="B300" i="3"/>
  <c r="D300" i="3" s="1"/>
  <c r="B301" i="3"/>
  <c r="D301" i="3" s="1"/>
  <c r="B302" i="3"/>
  <c r="D302" i="3" s="1"/>
  <c r="B303" i="3"/>
  <c r="D303" i="3" s="1"/>
  <c r="B304" i="3"/>
  <c r="D304" i="3" s="1"/>
  <c r="B305" i="3"/>
  <c r="D305" i="3" s="1"/>
  <c r="B306" i="3"/>
  <c r="B307" i="3"/>
  <c r="D307" i="3" s="1"/>
  <c r="B308" i="3"/>
  <c r="D308" i="3" s="1"/>
  <c r="B309" i="3"/>
  <c r="D309" i="3" s="1"/>
  <c r="B310" i="3"/>
  <c r="D310" i="3" s="1"/>
  <c r="B311" i="3"/>
  <c r="D311" i="3" s="1"/>
  <c r="B312" i="3"/>
  <c r="D312" i="3" s="1"/>
  <c r="B313" i="3"/>
  <c r="B314" i="3"/>
  <c r="D314" i="3" s="1"/>
  <c r="B324" i="3"/>
  <c r="D324" i="3" s="1"/>
  <c r="B325" i="3"/>
  <c r="D325" i="3" s="1"/>
  <c r="B326" i="3"/>
  <c r="D326" i="3" s="1"/>
  <c r="B327" i="3"/>
  <c r="D327" i="3" s="1"/>
  <c r="B328" i="3"/>
  <c r="D328" i="3" s="1"/>
  <c r="B329" i="3"/>
  <c r="D329" i="3" s="1"/>
  <c r="B330" i="3"/>
  <c r="D330" i="3" s="1"/>
  <c r="B331" i="3"/>
  <c r="D331" i="3" s="1"/>
  <c r="B333" i="3"/>
  <c r="D333" i="3" s="1"/>
  <c r="B2" i="3"/>
  <c r="D2" i="3" s="1"/>
  <c r="G1584" i="1"/>
  <c r="H1584" i="1"/>
  <c r="I1584" i="1"/>
  <c r="J1584" i="1"/>
  <c r="K1584" i="1"/>
  <c r="L1584" i="1"/>
  <c r="M1584" i="1"/>
  <c r="F1584" i="1"/>
  <c r="F331" i="4" l="1"/>
  <c r="J331" i="4"/>
  <c r="C331" i="4"/>
  <c r="G331" i="4"/>
  <c r="N331" i="4"/>
  <c r="D331" i="4"/>
  <c r="H331" i="4"/>
  <c r="O331" i="4"/>
  <c r="E331" i="4"/>
  <c r="I331" i="4"/>
  <c r="K331" i="4" s="1"/>
  <c r="P331" i="4"/>
  <c r="E310" i="4"/>
  <c r="I310" i="4"/>
  <c r="K310" i="4" s="1"/>
  <c r="P310" i="4"/>
  <c r="F310" i="4"/>
  <c r="J310" i="4"/>
  <c r="C310" i="4"/>
  <c r="G310" i="4"/>
  <c r="N310" i="4"/>
  <c r="D310" i="4"/>
  <c r="H310" i="4"/>
  <c r="O310" i="4"/>
  <c r="E298" i="4"/>
  <c r="I298" i="4"/>
  <c r="K298" i="4" s="1"/>
  <c r="P298" i="4"/>
  <c r="F298" i="4"/>
  <c r="J298" i="4"/>
  <c r="C298" i="4"/>
  <c r="G298" i="4"/>
  <c r="N298" i="4"/>
  <c r="H298" i="4"/>
  <c r="O298" i="4"/>
  <c r="D298" i="4"/>
  <c r="E286" i="4"/>
  <c r="I286" i="4"/>
  <c r="K286" i="4" s="1"/>
  <c r="P286" i="4"/>
  <c r="F286" i="4"/>
  <c r="J286" i="4"/>
  <c r="C286" i="4"/>
  <c r="G286" i="4"/>
  <c r="N286" i="4"/>
  <c r="O286" i="4"/>
  <c r="D286" i="4"/>
  <c r="H286" i="4"/>
  <c r="D274" i="4"/>
  <c r="H274" i="4"/>
  <c r="O274" i="4"/>
  <c r="C274" i="4"/>
  <c r="I274" i="4"/>
  <c r="K274" i="4" s="1"/>
  <c r="E274" i="4"/>
  <c r="J274" i="4"/>
  <c r="F274" i="4"/>
  <c r="N274" i="4"/>
  <c r="G274" i="4"/>
  <c r="P274" i="4"/>
  <c r="D262" i="4"/>
  <c r="H262" i="4"/>
  <c r="O262" i="4"/>
  <c r="G262" i="4"/>
  <c r="P262" i="4"/>
  <c r="C262" i="4"/>
  <c r="I262" i="4"/>
  <c r="K262" i="4" s="1"/>
  <c r="E262" i="4"/>
  <c r="J262" i="4"/>
  <c r="F262" i="4"/>
  <c r="N262" i="4"/>
  <c r="D250" i="4"/>
  <c r="H250" i="4"/>
  <c r="O250" i="4"/>
  <c r="F250" i="4"/>
  <c r="N250" i="4"/>
  <c r="G250" i="4"/>
  <c r="P250" i="4"/>
  <c r="C250" i="4"/>
  <c r="I250" i="4"/>
  <c r="K250" i="4" s="1"/>
  <c r="E250" i="4"/>
  <c r="J250" i="4"/>
  <c r="D234" i="4"/>
  <c r="H234" i="4"/>
  <c r="O234" i="4"/>
  <c r="F234" i="4"/>
  <c r="N234" i="4"/>
  <c r="G234" i="4"/>
  <c r="P234" i="4"/>
  <c r="C234" i="4"/>
  <c r="I234" i="4"/>
  <c r="K234" i="4" s="1"/>
  <c r="J234" i="4"/>
  <c r="E234" i="4"/>
  <c r="D226" i="4"/>
  <c r="H226" i="4"/>
  <c r="O226" i="4"/>
  <c r="C226" i="4"/>
  <c r="I226" i="4"/>
  <c r="K226" i="4" s="1"/>
  <c r="E226" i="4"/>
  <c r="J226" i="4"/>
  <c r="F226" i="4"/>
  <c r="N226" i="4"/>
  <c r="P226" i="4"/>
  <c r="G226" i="4"/>
  <c r="D214" i="4"/>
  <c r="H214" i="4"/>
  <c r="O214" i="4"/>
  <c r="F214" i="4"/>
  <c r="J214" i="4"/>
  <c r="C214" i="4"/>
  <c r="N214" i="4"/>
  <c r="E214" i="4"/>
  <c r="P214" i="4"/>
  <c r="G214" i="4"/>
  <c r="I214" i="4"/>
  <c r="K214" i="4" s="1"/>
  <c r="D202" i="4"/>
  <c r="H202" i="4"/>
  <c r="O202" i="4"/>
  <c r="F202" i="4"/>
  <c r="J202" i="4"/>
  <c r="G202" i="4"/>
  <c r="I202" i="4"/>
  <c r="K202" i="4" s="1"/>
  <c r="C202" i="4"/>
  <c r="N202" i="4"/>
  <c r="E202" i="4"/>
  <c r="P202" i="4"/>
  <c r="D190" i="4"/>
  <c r="H190" i="4"/>
  <c r="O190" i="4"/>
  <c r="F190" i="4"/>
  <c r="J190" i="4"/>
  <c r="C190" i="4"/>
  <c r="N190" i="4"/>
  <c r="E190" i="4"/>
  <c r="P190" i="4"/>
  <c r="G190" i="4"/>
  <c r="I190" i="4"/>
  <c r="K190" i="4" s="1"/>
  <c r="F177" i="4"/>
  <c r="J177" i="4"/>
  <c r="C177" i="4"/>
  <c r="G177" i="4"/>
  <c r="N177" i="4"/>
  <c r="E177" i="4"/>
  <c r="P177" i="4"/>
  <c r="I177" i="4"/>
  <c r="K177" i="4" s="1"/>
  <c r="H177" i="4"/>
  <c r="O177" i="4"/>
  <c r="D177" i="4"/>
  <c r="F165" i="4"/>
  <c r="J165" i="4"/>
  <c r="C165" i="4"/>
  <c r="G165" i="4"/>
  <c r="N165" i="4"/>
  <c r="I165" i="4"/>
  <c r="K165" i="4" s="1"/>
  <c r="E165" i="4"/>
  <c r="P165" i="4"/>
  <c r="O165" i="4"/>
  <c r="D165" i="4"/>
  <c r="H165" i="4"/>
  <c r="F153" i="4"/>
  <c r="J153" i="4"/>
  <c r="C153" i="4"/>
  <c r="G153" i="4"/>
  <c r="N153" i="4"/>
  <c r="E153" i="4"/>
  <c r="P153" i="4"/>
  <c r="I153" i="4"/>
  <c r="K153" i="4" s="1"/>
  <c r="D153" i="4"/>
  <c r="H153" i="4"/>
  <c r="O153" i="4"/>
  <c r="F141" i="4"/>
  <c r="J141" i="4"/>
  <c r="C141" i="4"/>
  <c r="G141" i="4"/>
  <c r="N141" i="4"/>
  <c r="I141" i="4"/>
  <c r="K141" i="4" s="1"/>
  <c r="E141" i="4"/>
  <c r="P141" i="4"/>
  <c r="D141" i="4"/>
  <c r="H141" i="4"/>
  <c r="O141" i="4"/>
  <c r="E125" i="4"/>
  <c r="I125" i="4"/>
  <c r="K125" i="4" s="1"/>
  <c r="P125" i="4"/>
  <c r="F125" i="4"/>
  <c r="J125" i="4"/>
  <c r="C125" i="4"/>
  <c r="G125" i="4"/>
  <c r="N125" i="4"/>
  <c r="D125" i="4"/>
  <c r="H125" i="4"/>
  <c r="O125" i="4"/>
  <c r="E113" i="4"/>
  <c r="I113" i="4"/>
  <c r="K113" i="4" s="1"/>
  <c r="P113" i="4"/>
  <c r="F113" i="4"/>
  <c r="J113" i="4"/>
  <c r="C113" i="4"/>
  <c r="G113" i="4"/>
  <c r="N113" i="4"/>
  <c r="H113" i="4"/>
  <c r="O113" i="4"/>
  <c r="D113" i="4"/>
  <c r="E101" i="4"/>
  <c r="I101" i="4"/>
  <c r="K101" i="4" s="1"/>
  <c r="P101" i="4"/>
  <c r="F101" i="4"/>
  <c r="J101" i="4"/>
  <c r="C101" i="4"/>
  <c r="G101" i="4"/>
  <c r="N101" i="4"/>
  <c r="O101" i="4"/>
  <c r="D101" i="4"/>
  <c r="H101" i="4"/>
  <c r="E93" i="4"/>
  <c r="I93" i="4"/>
  <c r="K93" i="4" s="1"/>
  <c r="P93" i="4"/>
  <c r="F93" i="4"/>
  <c r="J93" i="4"/>
  <c r="C93" i="4"/>
  <c r="G93" i="4"/>
  <c r="N93" i="4"/>
  <c r="D93" i="4"/>
  <c r="H93" i="4"/>
  <c r="O93" i="4"/>
  <c r="E81" i="4"/>
  <c r="I81" i="4"/>
  <c r="K81" i="4" s="1"/>
  <c r="P81" i="4"/>
  <c r="F81" i="4"/>
  <c r="J81" i="4"/>
  <c r="H81" i="4"/>
  <c r="C81" i="4"/>
  <c r="N81" i="4"/>
  <c r="D81" i="4"/>
  <c r="O81" i="4"/>
  <c r="G81" i="4"/>
  <c r="E73" i="4"/>
  <c r="I73" i="4"/>
  <c r="K73" i="4" s="1"/>
  <c r="P73" i="4"/>
  <c r="F73" i="4"/>
  <c r="J73" i="4"/>
  <c r="H73" i="4"/>
  <c r="C73" i="4"/>
  <c r="N73" i="4"/>
  <c r="D73" i="4"/>
  <c r="O73" i="4"/>
  <c r="G73" i="4"/>
  <c r="C61" i="4"/>
  <c r="G61" i="4"/>
  <c r="N61" i="4"/>
  <c r="E61" i="4"/>
  <c r="I61" i="4"/>
  <c r="K61" i="4" s="1"/>
  <c r="P61" i="4"/>
  <c r="F61" i="4"/>
  <c r="H61" i="4"/>
  <c r="D61" i="4"/>
  <c r="J61" i="4"/>
  <c r="O61" i="4"/>
  <c r="C49" i="4"/>
  <c r="G49" i="4"/>
  <c r="N49" i="4"/>
  <c r="E49" i="4"/>
  <c r="I49" i="4"/>
  <c r="K49" i="4" s="1"/>
  <c r="P49" i="4"/>
  <c r="J49" i="4"/>
  <c r="D49" i="4"/>
  <c r="O49" i="4"/>
  <c r="H49" i="4"/>
  <c r="F49" i="4"/>
  <c r="E330" i="4"/>
  <c r="I330" i="4"/>
  <c r="K330" i="4" s="1"/>
  <c r="P330" i="4"/>
  <c r="F330" i="4"/>
  <c r="J330" i="4"/>
  <c r="C330" i="4"/>
  <c r="G330" i="4"/>
  <c r="N330" i="4"/>
  <c r="D330" i="4"/>
  <c r="H330" i="4"/>
  <c r="O330" i="4"/>
  <c r="D309" i="4"/>
  <c r="H309" i="4"/>
  <c r="O309" i="4"/>
  <c r="E309" i="4"/>
  <c r="I309" i="4"/>
  <c r="K309" i="4" s="1"/>
  <c r="P309" i="4"/>
  <c r="F309" i="4"/>
  <c r="J309" i="4"/>
  <c r="C309" i="4"/>
  <c r="G309" i="4"/>
  <c r="N309" i="4"/>
  <c r="D301" i="4"/>
  <c r="H301" i="4"/>
  <c r="O301" i="4"/>
  <c r="E301" i="4"/>
  <c r="I301" i="4"/>
  <c r="K301" i="4" s="1"/>
  <c r="P301" i="4"/>
  <c r="F301" i="4"/>
  <c r="J301" i="4"/>
  <c r="G301" i="4"/>
  <c r="N301" i="4"/>
  <c r="C301" i="4"/>
  <c r="D289" i="4"/>
  <c r="H289" i="4"/>
  <c r="O289" i="4"/>
  <c r="E289" i="4"/>
  <c r="I289" i="4"/>
  <c r="K289" i="4" s="1"/>
  <c r="P289" i="4"/>
  <c r="F289" i="4"/>
  <c r="J289" i="4"/>
  <c r="N289" i="4"/>
  <c r="C289" i="4"/>
  <c r="G289" i="4"/>
  <c r="C277" i="4"/>
  <c r="G277" i="4"/>
  <c r="N277" i="4"/>
  <c r="H277" i="4"/>
  <c r="P277" i="4"/>
  <c r="D277" i="4"/>
  <c r="I277" i="4"/>
  <c r="K277" i="4" s="1"/>
  <c r="E277" i="4"/>
  <c r="J277" i="4"/>
  <c r="F277" i="4"/>
  <c r="O277" i="4"/>
  <c r="C269" i="4"/>
  <c r="G269" i="4"/>
  <c r="N269" i="4"/>
  <c r="E269" i="4"/>
  <c r="J269" i="4"/>
  <c r="F269" i="4"/>
  <c r="O269" i="4"/>
  <c r="H269" i="4"/>
  <c r="P269" i="4"/>
  <c r="I269" i="4"/>
  <c r="K269" i="4" s="1"/>
  <c r="D269" i="4"/>
  <c r="C253" i="4"/>
  <c r="G253" i="4"/>
  <c r="N253" i="4"/>
  <c r="E253" i="4"/>
  <c r="J253" i="4"/>
  <c r="F253" i="4"/>
  <c r="O253" i="4"/>
  <c r="H253" i="4"/>
  <c r="P253" i="4"/>
  <c r="D253" i="4"/>
  <c r="I253" i="4"/>
  <c r="K253" i="4" s="1"/>
  <c r="C245" i="4"/>
  <c r="G245" i="4"/>
  <c r="N245" i="4"/>
  <c r="H245" i="4"/>
  <c r="P245" i="4"/>
  <c r="D245" i="4"/>
  <c r="I245" i="4"/>
  <c r="K245" i="4" s="1"/>
  <c r="E245" i="4"/>
  <c r="J245" i="4"/>
  <c r="F245" i="4"/>
  <c r="O245" i="4"/>
  <c r="C221" i="4"/>
  <c r="G221" i="4"/>
  <c r="N221" i="4"/>
  <c r="E221" i="4"/>
  <c r="I221" i="4"/>
  <c r="K221" i="4" s="1"/>
  <c r="P221" i="4"/>
  <c r="F221" i="4"/>
  <c r="H221" i="4"/>
  <c r="J221" i="4"/>
  <c r="O221" i="4"/>
  <c r="D221" i="4"/>
  <c r="N2" i="4"/>
  <c r="G2" i="4"/>
  <c r="C2" i="4"/>
  <c r="J2" i="4"/>
  <c r="F2" i="4"/>
  <c r="O2" i="4"/>
  <c r="H2" i="4"/>
  <c r="D2" i="4"/>
  <c r="P2" i="4"/>
  <c r="I2" i="4"/>
  <c r="K2" i="4" s="1"/>
  <c r="E2" i="4"/>
  <c r="D329" i="4"/>
  <c r="H329" i="4"/>
  <c r="O329" i="4"/>
  <c r="E329" i="4"/>
  <c r="I329" i="4"/>
  <c r="K329" i="4" s="1"/>
  <c r="P329" i="4"/>
  <c r="F329" i="4"/>
  <c r="J329" i="4"/>
  <c r="N329" i="4"/>
  <c r="C329" i="4"/>
  <c r="G329" i="4"/>
  <c r="D325" i="4"/>
  <c r="H325" i="4"/>
  <c r="O325" i="4"/>
  <c r="E325" i="4"/>
  <c r="I325" i="4"/>
  <c r="K325" i="4" s="1"/>
  <c r="P325" i="4"/>
  <c r="F325" i="4"/>
  <c r="J325" i="4"/>
  <c r="G325" i="4"/>
  <c r="N325" i="4"/>
  <c r="C325" i="4"/>
  <c r="C312" i="4"/>
  <c r="G312" i="4"/>
  <c r="N312" i="4"/>
  <c r="D312" i="4"/>
  <c r="H312" i="4"/>
  <c r="O312" i="4"/>
  <c r="E312" i="4"/>
  <c r="I312" i="4"/>
  <c r="K312" i="4" s="1"/>
  <c r="P312" i="4"/>
  <c r="F312" i="4"/>
  <c r="J312" i="4"/>
  <c r="C308" i="4"/>
  <c r="G308" i="4"/>
  <c r="N308" i="4"/>
  <c r="D308" i="4"/>
  <c r="H308" i="4"/>
  <c r="O308" i="4"/>
  <c r="E308" i="4"/>
  <c r="I308" i="4"/>
  <c r="K308" i="4" s="1"/>
  <c r="P308" i="4"/>
  <c r="J308" i="4"/>
  <c r="F308" i="4"/>
  <c r="C304" i="4"/>
  <c r="G304" i="4"/>
  <c r="N304" i="4"/>
  <c r="D304" i="4"/>
  <c r="H304" i="4"/>
  <c r="O304" i="4"/>
  <c r="E304" i="4"/>
  <c r="I304" i="4"/>
  <c r="K304" i="4" s="1"/>
  <c r="P304" i="4"/>
  <c r="F304" i="4"/>
  <c r="J304" i="4"/>
  <c r="C300" i="4"/>
  <c r="G300" i="4"/>
  <c r="N300" i="4"/>
  <c r="D300" i="4"/>
  <c r="H300" i="4"/>
  <c r="O300" i="4"/>
  <c r="E300" i="4"/>
  <c r="I300" i="4"/>
  <c r="K300" i="4" s="1"/>
  <c r="P300" i="4"/>
  <c r="F300" i="4"/>
  <c r="J300" i="4"/>
  <c r="C296" i="4"/>
  <c r="G296" i="4"/>
  <c r="N296" i="4"/>
  <c r="D296" i="4"/>
  <c r="H296" i="4"/>
  <c r="O296" i="4"/>
  <c r="E296" i="4"/>
  <c r="I296" i="4"/>
  <c r="K296" i="4" s="1"/>
  <c r="P296" i="4"/>
  <c r="F296" i="4"/>
  <c r="J296" i="4"/>
  <c r="C292" i="4"/>
  <c r="G292" i="4"/>
  <c r="N292" i="4"/>
  <c r="D292" i="4"/>
  <c r="H292" i="4"/>
  <c r="O292" i="4"/>
  <c r="E292" i="4"/>
  <c r="I292" i="4"/>
  <c r="K292" i="4" s="1"/>
  <c r="P292" i="4"/>
  <c r="J292" i="4"/>
  <c r="F292" i="4"/>
  <c r="C288" i="4"/>
  <c r="G288" i="4"/>
  <c r="N288" i="4"/>
  <c r="D288" i="4"/>
  <c r="H288" i="4"/>
  <c r="O288" i="4"/>
  <c r="E288" i="4"/>
  <c r="I288" i="4"/>
  <c r="K288" i="4" s="1"/>
  <c r="P288" i="4"/>
  <c r="F288" i="4"/>
  <c r="J288" i="4"/>
  <c r="C284" i="4"/>
  <c r="G284" i="4"/>
  <c r="N284" i="4"/>
  <c r="D284" i="4"/>
  <c r="H284" i="4"/>
  <c r="O284" i="4"/>
  <c r="E284" i="4"/>
  <c r="I284" i="4"/>
  <c r="K284" i="4" s="1"/>
  <c r="P284" i="4"/>
  <c r="F284" i="4"/>
  <c r="J284" i="4"/>
  <c r="F280" i="4"/>
  <c r="G280" i="4"/>
  <c r="N280" i="4"/>
  <c r="C280" i="4"/>
  <c r="H280" i="4"/>
  <c r="O280" i="4"/>
  <c r="D280" i="4"/>
  <c r="I280" i="4"/>
  <c r="K280" i="4" s="1"/>
  <c r="P280" i="4"/>
  <c r="E280" i="4"/>
  <c r="J280" i="4"/>
  <c r="F276" i="4"/>
  <c r="J276" i="4"/>
  <c r="C276" i="4"/>
  <c r="H276" i="4"/>
  <c r="P276" i="4"/>
  <c r="D276" i="4"/>
  <c r="I276" i="4"/>
  <c r="K276" i="4" s="1"/>
  <c r="E276" i="4"/>
  <c r="N276" i="4"/>
  <c r="G276" i="4"/>
  <c r="O276" i="4"/>
  <c r="F272" i="4"/>
  <c r="J272" i="4"/>
  <c r="D272" i="4"/>
  <c r="I272" i="4"/>
  <c r="K272" i="4" s="1"/>
  <c r="E272" i="4"/>
  <c r="N272" i="4"/>
  <c r="G272" i="4"/>
  <c r="O272" i="4"/>
  <c r="C272" i="4"/>
  <c r="H272" i="4"/>
  <c r="P272" i="4"/>
  <c r="F268" i="4"/>
  <c r="J268" i="4"/>
  <c r="E268" i="4"/>
  <c r="N268" i="4"/>
  <c r="G268" i="4"/>
  <c r="O268" i="4"/>
  <c r="C268" i="4"/>
  <c r="H268" i="4"/>
  <c r="P268" i="4"/>
  <c r="D268" i="4"/>
  <c r="I268" i="4"/>
  <c r="K268" i="4" s="1"/>
  <c r="F264" i="4"/>
  <c r="J264" i="4"/>
  <c r="G264" i="4"/>
  <c r="O264" i="4"/>
  <c r="C264" i="4"/>
  <c r="H264" i="4"/>
  <c r="P264" i="4"/>
  <c r="D264" i="4"/>
  <c r="I264" i="4"/>
  <c r="K264" i="4" s="1"/>
  <c r="E264" i="4"/>
  <c r="N264" i="4"/>
  <c r="F260" i="4"/>
  <c r="J260" i="4"/>
  <c r="C260" i="4"/>
  <c r="H260" i="4"/>
  <c r="P260" i="4"/>
  <c r="D260" i="4"/>
  <c r="I260" i="4"/>
  <c r="K260" i="4" s="1"/>
  <c r="E260" i="4"/>
  <c r="N260" i="4"/>
  <c r="G260" i="4"/>
  <c r="O260" i="4"/>
  <c r="F256" i="4"/>
  <c r="J256" i="4"/>
  <c r="D256" i="4"/>
  <c r="I256" i="4"/>
  <c r="K256" i="4" s="1"/>
  <c r="E256" i="4"/>
  <c r="N256" i="4"/>
  <c r="G256" i="4"/>
  <c r="O256" i="4"/>
  <c r="C256" i="4"/>
  <c r="H256" i="4"/>
  <c r="P256" i="4"/>
  <c r="F252" i="4"/>
  <c r="J252" i="4"/>
  <c r="E252" i="4"/>
  <c r="N252" i="4"/>
  <c r="G252" i="4"/>
  <c r="O252" i="4"/>
  <c r="C252" i="4"/>
  <c r="H252" i="4"/>
  <c r="P252" i="4"/>
  <c r="D252" i="4"/>
  <c r="I252" i="4"/>
  <c r="K252" i="4" s="1"/>
  <c r="F248" i="4"/>
  <c r="J248" i="4"/>
  <c r="G248" i="4"/>
  <c r="O248" i="4"/>
  <c r="C248" i="4"/>
  <c r="H248" i="4"/>
  <c r="P248" i="4"/>
  <c r="D248" i="4"/>
  <c r="I248" i="4"/>
  <c r="K248" i="4" s="1"/>
  <c r="E248" i="4"/>
  <c r="N248" i="4"/>
  <c r="F244" i="4"/>
  <c r="J244" i="4"/>
  <c r="C244" i="4"/>
  <c r="H244" i="4"/>
  <c r="P244" i="4"/>
  <c r="D244" i="4"/>
  <c r="I244" i="4"/>
  <c r="K244" i="4" s="1"/>
  <c r="E244" i="4"/>
  <c r="N244" i="4"/>
  <c r="G244" i="4"/>
  <c r="O244" i="4"/>
  <c r="F240" i="4"/>
  <c r="J240" i="4"/>
  <c r="D240" i="4"/>
  <c r="I240" i="4"/>
  <c r="K240" i="4" s="1"/>
  <c r="E240" i="4"/>
  <c r="N240" i="4"/>
  <c r="G240" i="4"/>
  <c r="O240" i="4"/>
  <c r="H240" i="4"/>
  <c r="P240" i="4"/>
  <c r="C240" i="4"/>
  <c r="F236" i="4"/>
  <c r="J236" i="4"/>
  <c r="E236" i="4"/>
  <c r="N236" i="4"/>
  <c r="G236" i="4"/>
  <c r="O236" i="4"/>
  <c r="C236" i="4"/>
  <c r="H236" i="4"/>
  <c r="P236" i="4"/>
  <c r="I236" i="4"/>
  <c r="K236" i="4" s="1"/>
  <c r="D236" i="4"/>
  <c r="F232" i="4"/>
  <c r="J232" i="4"/>
  <c r="G232" i="4"/>
  <c r="O232" i="4"/>
  <c r="C232" i="4"/>
  <c r="H232" i="4"/>
  <c r="P232" i="4"/>
  <c r="D232" i="4"/>
  <c r="I232" i="4"/>
  <c r="K232" i="4" s="1"/>
  <c r="N232" i="4"/>
  <c r="E232" i="4"/>
  <c r="F228" i="4"/>
  <c r="J228" i="4"/>
  <c r="C228" i="4"/>
  <c r="H228" i="4"/>
  <c r="P228" i="4"/>
  <c r="D228" i="4"/>
  <c r="I228" i="4"/>
  <c r="K228" i="4" s="1"/>
  <c r="E228" i="4"/>
  <c r="N228" i="4"/>
  <c r="O228" i="4"/>
  <c r="G228" i="4"/>
  <c r="F224" i="4"/>
  <c r="J224" i="4"/>
  <c r="D224" i="4"/>
  <c r="H224" i="4"/>
  <c r="O224" i="4"/>
  <c r="E224" i="4"/>
  <c r="P224" i="4"/>
  <c r="G224" i="4"/>
  <c r="I224" i="4"/>
  <c r="K224" i="4" s="1"/>
  <c r="N224" i="4"/>
  <c r="C224" i="4"/>
  <c r="F220" i="4"/>
  <c r="J220" i="4"/>
  <c r="D220" i="4"/>
  <c r="H220" i="4"/>
  <c r="O220" i="4"/>
  <c r="I220" i="4"/>
  <c r="K220" i="4" s="1"/>
  <c r="C220" i="4"/>
  <c r="N220" i="4"/>
  <c r="E220" i="4"/>
  <c r="P220" i="4"/>
  <c r="G220" i="4"/>
  <c r="F216" i="4"/>
  <c r="J216" i="4"/>
  <c r="D216" i="4"/>
  <c r="H216" i="4"/>
  <c r="O216" i="4"/>
  <c r="E216" i="4"/>
  <c r="P216" i="4"/>
  <c r="G216" i="4"/>
  <c r="I216" i="4"/>
  <c r="K216" i="4" s="1"/>
  <c r="C216" i="4"/>
  <c r="N216" i="4"/>
  <c r="F212" i="4"/>
  <c r="J212" i="4"/>
  <c r="D212" i="4"/>
  <c r="H212" i="4"/>
  <c r="O212" i="4"/>
  <c r="I212" i="4"/>
  <c r="K212" i="4" s="1"/>
  <c r="C212" i="4"/>
  <c r="N212" i="4"/>
  <c r="E212" i="4"/>
  <c r="P212" i="4"/>
  <c r="G212" i="4"/>
  <c r="F208" i="4"/>
  <c r="J208" i="4"/>
  <c r="D208" i="4"/>
  <c r="H208" i="4"/>
  <c r="O208" i="4"/>
  <c r="E208" i="4"/>
  <c r="P208" i="4"/>
  <c r="G208" i="4"/>
  <c r="I208" i="4"/>
  <c r="K208" i="4" s="1"/>
  <c r="C208" i="4"/>
  <c r="N208" i="4"/>
  <c r="F204" i="4"/>
  <c r="J204" i="4"/>
  <c r="D204" i="4"/>
  <c r="H204" i="4"/>
  <c r="O204" i="4"/>
  <c r="I204" i="4"/>
  <c r="K204" i="4" s="1"/>
  <c r="C204" i="4"/>
  <c r="N204" i="4"/>
  <c r="E204" i="4"/>
  <c r="P204" i="4"/>
  <c r="G204" i="4"/>
  <c r="F200" i="4"/>
  <c r="J200" i="4"/>
  <c r="D200" i="4"/>
  <c r="H200" i="4"/>
  <c r="O200" i="4"/>
  <c r="E200" i="4"/>
  <c r="P200" i="4"/>
  <c r="G200" i="4"/>
  <c r="I200" i="4"/>
  <c r="K200" i="4" s="1"/>
  <c r="C200" i="4"/>
  <c r="N200" i="4"/>
  <c r="F196" i="4"/>
  <c r="J196" i="4"/>
  <c r="D196" i="4"/>
  <c r="H196" i="4"/>
  <c r="O196" i="4"/>
  <c r="I196" i="4"/>
  <c r="K196" i="4" s="1"/>
  <c r="C196" i="4"/>
  <c r="N196" i="4"/>
  <c r="E196" i="4"/>
  <c r="P196" i="4"/>
  <c r="G196" i="4"/>
  <c r="F192" i="4"/>
  <c r="J192" i="4"/>
  <c r="D192" i="4"/>
  <c r="H192" i="4"/>
  <c r="O192" i="4"/>
  <c r="E192" i="4"/>
  <c r="P192" i="4"/>
  <c r="G192" i="4"/>
  <c r="I192" i="4"/>
  <c r="K192" i="4" s="1"/>
  <c r="C192" i="4"/>
  <c r="N192" i="4"/>
  <c r="F188" i="4"/>
  <c r="J188" i="4"/>
  <c r="D188" i="4"/>
  <c r="H188" i="4"/>
  <c r="O188" i="4"/>
  <c r="I188" i="4"/>
  <c r="K188" i="4" s="1"/>
  <c r="C188" i="4"/>
  <c r="N188" i="4"/>
  <c r="E188" i="4"/>
  <c r="P188" i="4"/>
  <c r="G188" i="4"/>
  <c r="E183" i="4"/>
  <c r="I183" i="4"/>
  <c r="K183" i="4" s="1"/>
  <c r="P183" i="4"/>
  <c r="C183" i="4"/>
  <c r="G183" i="4"/>
  <c r="N183" i="4"/>
  <c r="J183" i="4"/>
  <c r="D183" i="4"/>
  <c r="O183" i="4"/>
  <c r="F183" i="4"/>
  <c r="H183" i="4"/>
  <c r="D179" i="4"/>
  <c r="H179" i="4"/>
  <c r="O179" i="4"/>
  <c r="E179" i="4"/>
  <c r="I179" i="4"/>
  <c r="K179" i="4" s="1"/>
  <c r="P179" i="4"/>
  <c r="G179" i="4"/>
  <c r="C179" i="4"/>
  <c r="N179" i="4"/>
  <c r="F179" i="4"/>
  <c r="J179" i="4"/>
  <c r="D175" i="4"/>
  <c r="H175" i="4"/>
  <c r="O175" i="4"/>
  <c r="E175" i="4"/>
  <c r="I175" i="4"/>
  <c r="K175" i="4" s="1"/>
  <c r="P175" i="4"/>
  <c r="C175" i="4"/>
  <c r="N175" i="4"/>
  <c r="G175" i="4"/>
  <c r="F175" i="4"/>
  <c r="J175" i="4"/>
  <c r="D171" i="4"/>
  <c r="H171" i="4"/>
  <c r="O171" i="4"/>
  <c r="E171" i="4"/>
  <c r="I171" i="4"/>
  <c r="K171" i="4" s="1"/>
  <c r="P171" i="4"/>
  <c r="G171" i="4"/>
  <c r="C171" i="4"/>
  <c r="N171" i="4"/>
  <c r="J171" i="4"/>
  <c r="F171" i="4"/>
  <c r="D167" i="4"/>
  <c r="H167" i="4"/>
  <c r="O167" i="4"/>
  <c r="E167" i="4"/>
  <c r="I167" i="4"/>
  <c r="K167" i="4" s="1"/>
  <c r="P167" i="4"/>
  <c r="C167" i="4"/>
  <c r="N167" i="4"/>
  <c r="G167" i="4"/>
  <c r="F167" i="4"/>
  <c r="J167" i="4"/>
  <c r="D163" i="4"/>
  <c r="H163" i="4"/>
  <c r="O163" i="4"/>
  <c r="E163" i="4"/>
  <c r="I163" i="4"/>
  <c r="K163" i="4" s="1"/>
  <c r="P163" i="4"/>
  <c r="G163" i="4"/>
  <c r="C163" i="4"/>
  <c r="N163" i="4"/>
  <c r="F163" i="4"/>
  <c r="J163" i="4"/>
  <c r="D159" i="4"/>
  <c r="H159" i="4"/>
  <c r="O159" i="4"/>
  <c r="E159" i="4"/>
  <c r="I159" i="4"/>
  <c r="K159" i="4" s="1"/>
  <c r="P159" i="4"/>
  <c r="C159" i="4"/>
  <c r="N159" i="4"/>
  <c r="G159" i="4"/>
  <c r="F159" i="4"/>
  <c r="J159" i="4"/>
  <c r="D155" i="4"/>
  <c r="H155" i="4"/>
  <c r="O155" i="4"/>
  <c r="E155" i="4"/>
  <c r="I155" i="4"/>
  <c r="K155" i="4" s="1"/>
  <c r="P155" i="4"/>
  <c r="G155" i="4"/>
  <c r="C155" i="4"/>
  <c r="N155" i="4"/>
  <c r="J155" i="4"/>
  <c r="F155" i="4"/>
  <c r="D151" i="4"/>
  <c r="H151" i="4"/>
  <c r="O151" i="4"/>
  <c r="E151" i="4"/>
  <c r="I151" i="4"/>
  <c r="K151" i="4" s="1"/>
  <c r="P151" i="4"/>
  <c r="C151" i="4"/>
  <c r="N151" i="4"/>
  <c r="G151" i="4"/>
  <c r="F151" i="4"/>
  <c r="J151" i="4"/>
  <c r="D147" i="4"/>
  <c r="H147" i="4"/>
  <c r="O147" i="4"/>
  <c r="E147" i="4"/>
  <c r="I147" i="4"/>
  <c r="K147" i="4" s="1"/>
  <c r="P147" i="4"/>
  <c r="G147" i="4"/>
  <c r="C147" i="4"/>
  <c r="N147" i="4"/>
  <c r="F147" i="4"/>
  <c r="J147" i="4"/>
  <c r="D143" i="4"/>
  <c r="H143" i="4"/>
  <c r="O143" i="4"/>
  <c r="E143" i="4"/>
  <c r="I143" i="4"/>
  <c r="K143" i="4" s="1"/>
  <c r="P143" i="4"/>
  <c r="C143" i="4"/>
  <c r="N143" i="4"/>
  <c r="G143" i="4"/>
  <c r="F143" i="4"/>
  <c r="J143" i="4"/>
  <c r="D139" i="4"/>
  <c r="H139" i="4"/>
  <c r="O139" i="4"/>
  <c r="E139" i="4"/>
  <c r="I139" i="4"/>
  <c r="K139" i="4" s="1"/>
  <c r="P139" i="4"/>
  <c r="G139" i="4"/>
  <c r="C139" i="4"/>
  <c r="N139" i="4"/>
  <c r="J139" i="4"/>
  <c r="F139" i="4"/>
  <c r="C131" i="4"/>
  <c r="G131" i="4"/>
  <c r="N131" i="4"/>
  <c r="D131" i="4"/>
  <c r="H131" i="4"/>
  <c r="O131" i="4"/>
  <c r="E131" i="4"/>
  <c r="I131" i="4"/>
  <c r="K131" i="4" s="1"/>
  <c r="P131" i="4"/>
  <c r="F131" i="4"/>
  <c r="J131" i="4"/>
  <c r="C127" i="4"/>
  <c r="G127" i="4"/>
  <c r="N127" i="4"/>
  <c r="D127" i="4"/>
  <c r="H127" i="4"/>
  <c r="O127" i="4"/>
  <c r="E127" i="4"/>
  <c r="I127" i="4"/>
  <c r="K127" i="4" s="1"/>
  <c r="P127" i="4"/>
  <c r="F127" i="4"/>
  <c r="J127" i="4"/>
  <c r="C123" i="4"/>
  <c r="G123" i="4"/>
  <c r="N123" i="4"/>
  <c r="D123" i="4"/>
  <c r="H123" i="4"/>
  <c r="O123" i="4"/>
  <c r="E123" i="4"/>
  <c r="I123" i="4"/>
  <c r="K123" i="4" s="1"/>
  <c r="P123" i="4"/>
  <c r="J123" i="4"/>
  <c r="F123" i="4"/>
  <c r="C119" i="4"/>
  <c r="G119" i="4"/>
  <c r="N119" i="4"/>
  <c r="D119" i="4"/>
  <c r="H119" i="4"/>
  <c r="O119" i="4"/>
  <c r="E119" i="4"/>
  <c r="I119" i="4"/>
  <c r="K119" i="4" s="1"/>
  <c r="P119" i="4"/>
  <c r="F119" i="4"/>
  <c r="J119" i="4"/>
  <c r="C115" i="4"/>
  <c r="G115" i="4"/>
  <c r="N115" i="4"/>
  <c r="D115" i="4"/>
  <c r="H115" i="4"/>
  <c r="O115" i="4"/>
  <c r="E115" i="4"/>
  <c r="I115" i="4"/>
  <c r="K115" i="4" s="1"/>
  <c r="P115" i="4"/>
  <c r="F115" i="4"/>
  <c r="J115" i="4"/>
  <c r="C111" i="4"/>
  <c r="G111" i="4"/>
  <c r="N111" i="4"/>
  <c r="D111" i="4"/>
  <c r="H111" i="4"/>
  <c r="O111" i="4"/>
  <c r="E111" i="4"/>
  <c r="I111" i="4"/>
  <c r="K111" i="4" s="1"/>
  <c r="P111" i="4"/>
  <c r="F111" i="4"/>
  <c r="J111" i="4"/>
  <c r="C107" i="4"/>
  <c r="G107" i="4"/>
  <c r="N107" i="4"/>
  <c r="D107" i="4"/>
  <c r="H107" i="4"/>
  <c r="O107" i="4"/>
  <c r="E107" i="4"/>
  <c r="I107" i="4"/>
  <c r="K107" i="4" s="1"/>
  <c r="P107" i="4"/>
  <c r="J107" i="4"/>
  <c r="F107" i="4"/>
  <c r="C103" i="4"/>
  <c r="G103" i="4"/>
  <c r="N103" i="4"/>
  <c r="D103" i="4"/>
  <c r="H103" i="4"/>
  <c r="O103" i="4"/>
  <c r="E103" i="4"/>
  <c r="I103" i="4"/>
  <c r="K103" i="4" s="1"/>
  <c r="P103" i="4"/>
  <c r="F103" i="4"/>
  <c r="J103" i="4"/>
  <c r="C99" i="4"/>
  <c r="G99" i="4"/>
  <c r="N99" i="4"/>
  <c r="D99" i="4"/>
  <c r="H99" i="4"/>
  <c r="O99" i="4"/>
  <c r="E99" i="4"/>
  <c r="I99" i="4"/>
  <c r="K99" i="4" s="1"/>
  <c r="P99" i="4"/>
  <c r="F99" i="4"/>
  <c r="J99" i="4"/>
  <c r="C95" i="4"/>
  <c r="G95" i="4"/>
  <c r="N95" i="4"/>
  <c r="D95" i="4"/>
  <c r="H95" i="4"/>
  <c r="O95" i="4"/>
  <c r="E95" i="4"/>
  <c r="I95" i="4"/>
  <c r="K95" i="4" s="1"/>
  <c r="P95" i="4"/>
  <c r="F95" i="4"/>
  <c r="J95" i="4"/>
  <c r="C91" i="4"/>
  <c r="G91" i="4"/>
  <c r="N91" i="4"/>
  <c r="D91" i="4"/>
  <c r="H91" i="4"/>
  <c r="O91" i="4"/>
  <c r="E91" i="4"/>
  <c r="I91" i="4"/>
  <c r="K91" i="4" s="1"/>
  <c r="P91" i="4"/>
  <c r="J91" i="4"/>
  <c r="F91" i="4"/>
  <c r="C87" i="4"/>
  <c r="G87" i="4"/>
  <c r="N87" i="4"/>
  <c r="D87" i="4"/>
  <c r="H87" i="4"/>
  <c r="O87" i="4"/>
  <c r="E87" i="4"/>
  <c r="I87" i="4"/>
  <c r="K87" i="4" s="1"/>
  <c r="P87" i="4"/>
  <c r="F87" i="4"/>
  <c r="J87" i="4"/>
  <c r="C83" i="4"/>
  <c r="G83" i="4"/>
  <c r="N83" i="4"/>
  <c r="D83" i="4"/>
  <c r="H83" i="4"/>
  <c r="O83" i="4"/>
  <c r="J83" i="4"/>
  <c r="E83" i="4"/>
  <c r="P83" i="4"/>
  <c r="F83" i="4"/>
  <c r="I83" i="4"/>
  <c r="K83" i="4" s="1"/>
  <c r="C79" i="4"/>
  <c r="G79" i="4"/>
  <c r="N79" i="4"/>
  <c r="D79" i="4"/>
  <c r="H79" i="4"/>
  <c r="O79" i="4"/>
  <c r="F79" i="4"/>
  <c r="I79" i="4"/>
  <c r="K79" i="4" s="1"/>
  <c r="J79" i="4"/>
  <c r="P79" i="4"/>
  <c r="E79" i="4"/>
  <c r="C75" i="4"/>
  <c r="G75" i="4"/>
  <c r="N75" i="4"/>
  <c r="D75" i="4"/>
  <c r="H75" i="4"/>
  <c r="O75" i="4"/>
  <c r="J75" i="4"/>
  <c r="E75" i="4"/>
  <c r="P75" i="4"/>
  <c r="F75" i="4"/>
  <c r="I75" i="4"/>
  <c r="K75" i="4" s="1"/>
  <c r="C71" i="4"/>
  <c r="G71" i="4"/>
  <c r="N71" i="4"/>
  <c r="D71" i="4"/>
  <c r="H71" i="4"/>
  <c r="O71" i="4"/>
  <c r="F71" i="4"/>
  <c r="I71" i="4"/>
  <c r="K71" i="4" s="1"/>
  <c r="J71" i="4"/>
  <c r="E71" i="4"/>
  <c r="P71" i="4"/>
  <c r="E67" i="4"/>
  <c r="I67" i="4"/>
  <c r="K67" i="4" s="1"/>
  <c r="P67" i="4"/>
  <c r="C67" i="4"/>
  <c r="G67" i="4"/>
  <c r="N67" i="4"/>
  <c r="D67" i="4"/>
  <c r="O67" i="4"/>
  <c r="F67" i="4"/>
  <c r="H67" i="4"/>
  <c r="J67" i="4"/>
  <c r="E63" i="4"/>
  <c r="I63" i="4"/>
  <c r="K63" i="4" s="1"/>
  <c r="P63" i="4"/>
  <c r="C63" i="4"/>
  <c r="G63" i="4"/>
  <c r="N63" i="4"/>
  <c r="H63" i="4"/>
  <c r="J63" i="4"/>
  <c r="D63" i="4"/>
  <c r="F63" i="4"/>
  <c r="O63" i="4"/>
  <c r="E59" i="4"/>
  <c r="I59" i="4"/>
  <c r="K59" i="4" s="1"/>
  <c r="P59" i="4"/>
  <c r="C59" i="4"/>
  <c r="G59" i="4"/>
  <c r="N59" i="4"/>
  <c r="D59" i="4"/>
  <c r="O59" i="4"/>
  <c r="F59" i="4"/>
  <c r="J59" i="4"/>
  <c r="H59" i="4"/>
  <c r="E55" i="4"/>
  <c r="I55" i="4"/>
  <c r="K55" i="4" s="1"/>
  <c r="P55" i="4"/>
  <c r="C55" i="4"/>
  <c r="G55" i="4"/>
  <c r="N55" i="4"/>
  <c r="H55" i="4"/>
  <c r="J55" i="4"/>
  <c r="F55" i="4"/>
  <c r="O55" i="4"/>
  <c r="D55" i="4"/>
  <c r="E51" i="4"/>
  <c r="I51" i="4"/>
  <c r="K51" i="4" s="1"/>
  <c r="P51" i="4"/>
  <c r="C51" i="4"/>
  <c r="G51" i="4"/>
  <c r="N51" i="4"/>
  <c r="D51" i="4"/>
  <c r="O51" i="4"/>
  <c r="F51" i="4"/>
  <c r="H51" i="4"/>
  <c r="J51" i="4"/>
  <c r="E47" i="4"/>
  <c r="I47" i="4"/>
  <c r="K47" i="4" s="1"/>
  <c r="P47" i="4"/>
  <c r="C47" i="4"/>
  <c r="G47" i="4"/>
  <c r="N47" i="4"/>
  <c r="H47" i="4"/>
  <c r="J47" i="4"/>
  <c r="D47" i="4"/>
  <c r="F47" i="4"/>
  <c r="O47" i="4"/>
  <c r="C43" i="4"/>
  <c r="G43" i="4"/>
  <c r="N43" i="4"/>
  <c r="D43" i="4"/>
  <c r="H43" i="4"/>
  <c r="O43" i="4"/>
  <c r="E43" i="4"/>
  <c r="I43" i="4"/>
  <c r="K43" i="4" s="1"/>
  <c r="P43" i="4"/>
  <c r="F43" i="4"/>
  <c r="J43" i="4"/>
  <c r="C39" i="4"/>
  <c r="G39" i="4"/>
  <c r="N39" i="4"/>
  <c r="D39" i="4"/>
  <c r="H39" i="4"/>
  <c r="O39" i="4"/>
  <c r="E39" i="4"/>
  <c r="I39" i="4"/>
  <c r="K39" i="4" s="1"/>
  <c r="P39" i="4"/>
  <c r="J39" i="4"/>
  <c r="F39" i="4"/>
  <c r="C35" i="4"/>
  <c r="G35" i="4"/>
  <c r="N35" i="4"/>
  <c r="D35" i="4"/>
  <c r="H35" i="4"/>
  <c r="O35" i="4"/>
  <c r="E35" i="4"/>
  <c r="I35" i="4"/>
  <c r="K35" i="4" s="1"/>
  <c r="P35" i="4"/>
  <c r="F35" i="4"/>
  <c r="J35" i="4"/>
  <c r="C31" i="4"/>
  <c r="G31" i="4"/>
  <c r="N31" i="4"/>
  <c r="D31" i="4"/>
  <c r="H31" i="4"/>
  <c r="O31" i="4"/>
  <c r="E31" i="4"/>
  <c r="I31" i="4"/>
  <c r="K31" i="4" s="1"/>
  <c r="P31" i="4"/>
  <c r="J31" i="4"/>
  <c r="F31" i="4"/>
  <c r="C27" i="4"/>
  <c r="G27" i="4"/>
  <c r="N27" i="4"/>
  <c r="D27" i="4"/>
  <c r="H27" i="4"/>
  <c r="O27" i="4"/>
  <c r="E27" i="4"/>
  <c r="I27" i="4"/>
  <c r="K27" i="4" s="1"/>
  <c r="P27" i="4"/>
  <c r="F27" i="4"/>
  <c r="J27" i="4"/>
  <c r="F10" i="4"/>
  <c r="J10" i="4"/>
  <c r="C10" i="4"/>
  <c r="G10" i="4"/>
  <c r="N10" i="4"/>
  <c r="D10" i="4"/>
  <c r="H10" i="4"/>
  <c r="O10" i="4"/>
  <c r="I10" i="4"/>
  <c r="K10" i="4" s="1"/>
  <c r="P10" i="4"/>
  <c r="E10" i="4"/>
  <c r="F6" i="4"/>
  <c r="J6" i="4"/>
  <c r="C6" i="4"/>
  <c r="G6" i="4"/>
  <c r="N6" i="4"/>
  <c r="D6" i="4"/>
  <c r="H6" i="4"/>
  <c r="O6" i="4"/>
  <c r="E6" i="4"/>
  <c r="I6" i="4"/>
  <c r="K6" i="4" s="1"/>
  <c r="P6" i="4"/>
  <c r="F327" i="4"/>
  <c r="J327" i="4"/>
  <c r="C327" i="4"/>
  <c r="G327" i="4"/>
  <c r="N327" i="4"/>
  <c r="D327" i="4"/>
  <c r="H327" i="4"/>
  <c r="O327" i="4"/>
  <c r="E327" i="4"/>
  <c r="I327" i="4"/>
  <c r="K327" i="4" s="1"/>
  <c r="P327" i="4"/>
  <c r="E314" i="4"/>
  <c r="I314" i="4"/>
  <c r="K314" i="4" s="1"/>
  <c r="P314" i="4"/>
  <c r="F314" i="4"/>
  <c r="J314" i="4"/>
  <c r="C314" i="4"/>
  <c r="G314" i="4"/>
  <c r="N314" i="4"/>
  <c r="H314" i="4"/>
  <c r="O314" i="4"/>
  <c r="D314" i="4"/>
  <c r="E302" i="4"/>
  <c r="I302" i="4"/>
  <c r="K302" i="4" s="1"/>
  <c r="P302" i="4"/>
  <c r="F302" i="4"/>
  <c r="J302" i="4"/>
  <c r="C302" i="4"/>
  <c r="G302" i="4"/>
  <c r="N302" i="4"/>
  <c r="O302" i="4"/>
  <c r="D302" i="4"/>
  <c r="H302" i="4"/>
  <c r="E282" i="4"/>
  <c r="I282" i="4"/>
  <c r="K282" i="4" s="1"/>
  <c r="P282" i="4"/>
  <c r="F282" i="4"/>
  <c r="J282" i="4"/>
  <c r="C282" i="4"/>
  <c r="G282" i="4"/>
  <c r="N282" i="4"/>
  <c r="H282" i="4"/>
  <c r="O282" i="4"/>
  <c r="D282" i="4"/>
  <c r="D270" i="4"/>
  <c r="H270" i="4"/>
  <c r="O270" i="4"/>
  <c r="E270" i="4"/>
  <c r="J270" i="4"/>
  <c r="F270" i="4"/>
  <c r="N270" i="4"/>
  <c r="G270" i="4"/>
  <c r="P270" i="4"/>
  <c r="C270" i="4"/>
  <c r="I270" i="4"/>
  <c r="K270" i="4" s="1"/>
  <c r="D258" i="4"/>
  <c r="H258" i="4"/>
  <c r="O258" i="4"/>
  <c r="C258" i="4"/>
  <c r="I258" i="4"/>
  <c r="K258" i="4" s="1"/>
  <c r="E258" i="4"/>
  <c r="J258" i="4"/>
  <c r="F258" i="4"/>
  <c r="N258" i="4"/>
  <c r="G258" i="4"/>
  <c r="P258" i="4"/>
  <c r="D246" i="4"/>
  <c r="H246" i="4"/>
  <c r="O246" i="4"/>
  <c r="G246" i="4"/>
  <c r="P246" i="4"/>
  <c r="C246" i="4"/>
  <c r="I246" i="4"/>
  <c r="K246" i="4" s="1"/>
  <c r="E246" i="4"/>
  <c r="J246" i="4"/>
  <c r="F246" i="4"/>
  <c r="N246" i="4"/>
  <c r="D238" i="4"/>
  <c r="H238" i="4"/>
  <c r="O238" i="4"/>
  <c r="E238" i="4"/>
  <c r="J238" i="4"/>
  <c r="F238" i="4"/>
  <c r="N238" i="4"/>
  <c r="G238" i="4"/>
  <c r="P238" i="4"/>
  <c r="I238" i="4"/>
  <c r="K238" i="4" s="1"/>
  <c r="C238" i="4"/>
  <c r="D222" i="4"/>
  <c r="H222" i="4"/>
  <c r="O222" i="4"/>
  <c r="F222" i="4"/>
  <c r="J222" i="4"/>
  <c r="C222" i="4"/>
  <c r="N222" i="4"/>
  <c r="E222" i="4"/>
  <c r="P222" i="4"/>
  <c r="G222" i="4"/>
  <c r="I222" i="4"/>
  <c r="K222" i="4" s="1"/>
  <c r="D210" i="4"/>
  <c r="H210" i="4"/>
  <c r="O210" i="4"/>
  <c r="F210" i="4"/>
  <c r="J210" i="4"/>
  <c r="G210" i="4"/>
  <c r="I210" i="4"/>
  <c r="K210" i="4" s="1"/>
  <c r="C210" i="4"/>
  <c r="N210" i="4"/>
  <c r="E210" i="4"/>
  <c r="P210" i="4"/>
  <c r="D198" i="4"/>
  <c r="H198" i="4"/>
  <c r="O198" i="4"/>
  <c r="F198" i="4"/>
  <c r="J198" i="4"/>
  <c r="C198" i="4"/>
  <c r="N198" i="4"/>
  <c r="E198" i="4"/>
  <c r="P198" i="4"/>
  <c r="G198" i="4"/>
  <c r="I198" i="4"/>
  <c r="K198" i="4" s="1"/>
  <c r="C185" i="4"/>
  <c r="G185" i="4"/>
  <c r="N185" i="4"/>
  <c r="E185" i="4"/>
  <c r="I185" i="4"/>
  <c r="K185" i="4" s="1"/>
  <c r="P185" i="4"/>
  <c r="D185" i="4"/>
  <c r="O185" i="4"/>
  <c r="F185" i="4"/>
  <c r="H185" i="4"/>
  <c r="J185" i="4"/>
  <c r="F173" i="4"/>
  <c r="J173" i="4"/>
  <c r="C173" i="4"/>
  <c r="G173" i="4"/>
  <c r="N173" i="4"/>
  <c r="I173" i="4"/>
  <c r="K173" i="4" s="1"/>
  <c r="E173" i="4"/>
  <c r="P173" i="4"/>
  <c r="D173" i="4"/>
  <c r="H173" i="4"/>
  <c r="O173" i="4"/>
  <c r="F161" i="4"/>
  <c r="J161" i="4"/>
  <c r="C161" i="4"/>
  <c r="G161" i="4"/>
  <c r="N161" i="4"/>
  <c r="E161" i="4"/>
  <c r="P161" i="4"/>
  <c r="I161" i="4"/>
  <c r="K161" i="4" s="1"/>
  <c r="H161" i="4"/>
  <c r="O161" i="4"/>
  <c r="D161" i="4"/>
  <c r="F149" i="4"/>
  <c r="J149" i="4"/>
  <c r="C149" i="4"/>
  <c r="G149" i="4"/>
  <c r="N149" i="4"/>
  <c r="I149" i="4"/>
  <c r="K149" i="4" s="1"/>
  <c r="E149" i="4"/>
  <c r="P149" i="4"/>
  <c r="O149" i="4"/>
  <c r="D149" i="4"/>
  <c r="H149" i="4"/>
  <c r="F137" i="4"/>
  <c r="J137" i="4"/>
  <c r="C137" i="4"/>
  <c r="G137" i="4"/>
  <c r="N137" i="4"/>
  <c r="E137" i="4"/>
  <c r="P137" i="4"/>
  <c r="I137" i="4"/>
  <c r="K137" i="4" s="1"/>
  <c r="D137" i="4"/>
  <c r="H137" i="4"/>
  <c r="O137" i="4"/>
  <c r="E121" i="4"/>
  <c r="I121" i="4"/>
  <c r="K121" i="4" s="1"/>
  <c r="P121" i="4"/>
  <c r="F121" i="4"/>
  <c r="J121" i="4"/>
  <c r="C121" i="4"/>
  <c r="G121" i="4"/>
  <c r="N121" i="4"/>
  <c r="D121" i="4"/>
  <c r="H121" i="4"/>
  <c r="O121" i="4"/>
  <c r="E109" i="4"/>
  <c r="I109" i="4"/>
  <c r="K109" i="4" s="1"/>
  <c r="P109" i="4"/>
  <c r="F109" i="4"/>
  <c r="J109" i="4"/>
  <c r="C109" i="4"/>
  <c r="G109" i="4"/>
  <c r="N109" i="4"/>
  <c r="D109" i="4"/>
  <c r="H109" i="4"/>
  <c r="O109" i="4"/>
  <c r="E97" i="4"/>
  <c r="I97" i="4"/>
  <c r="K97" i="4" s="1"/>
  <c r="P97" i="4"/>
  <c r="F97" i="4"/>
  <c r="J97" i="4"/>
  <c r="C97" i="4"/>
  <c r="G97" i="4"/>
  <c r="N97" i="4"/>
  <c r="H97" i="4"/>
  <c r="O97" i="4"/>
  <c r="D97" i="4"/>
  <c r="E85" i="4"/>
  <c r="I85" i="4"/>
  <c r="K85" i="4" s="1"/>
  <c r="F85" i="4"/>
  <c r="J85" i="4"/>
  <c r="D85" i="4"/>
  <c r="O85" i="4"/>
  <c r="G85" i="4"/>
  <c r="P85" i="4"/>
  <c r="H85" i="4"/>
  <c r="N85" i="4"/>
  <c r="C85" i="4"/>
  <c r="E77" i="4"/>
  <c r="I77" i="4"/>
  <c r="K77" i="4" s="1"/>
  <c r="P77" i="4"/>
  <c r="F77" i="4"/>
  <c r="J77" i="4"/>
  <c r="D77" i="4"/>
  <c r="O77" i="4"/>
  <c r="G77" i="4"/>
  <c r="H77" i="4"/>
  <c r="C77" i="4"/>
  <c r="N77" i="4"/>
  <c r="C69" i="4"/>
  <c r="G69" i="4"/>
  <c r="N69" i="4"/>
  <c r="E69" i="4"/>
  <c r="I69" i="4"/>
  <c r="K69" i="4" s="1"/>
  <c r="F69" i="4"/>
  <c r="P69" i="4"/>
  <c r="H69" i="4"/>
  <c r="O69" i="4"/>
  <c r="D69" i="4"/>
  <c r="J69" i="4"/>
  <c r="C57" i="4"/>
  <c r="G57" i="4"/>
  <c r="N57" i="4"/>
  <c r="E57" i="4"/>
  <c r="I57" i="4"/>
  <c r="K57" i="4" s="1"/>
  <c r="P57" i="4"/>
  <c r="J57" i="4"/>
  <c r="D57" i="4"/>
  <c r="O57" i="4"/>
  <c r="F57" i="4"/>
  <c r="H57" i="4"/>
  <c r="C53" i="4"/>
  <c r="G53" i="4"/>
  <c r="N53" i="4"/>
  <c r="E53" i="4"/>
  <c r="I53" i="4"/>
  <c r="K53" i="4" s="1"/>
  <c r="P53" i="4"/>
  <c r="F53" i="4"/>
  <c r="H53" i="4"/>
  <c r="O53" i="4"/>
  <c r="D53" i="4"/>
  <c r="J53" i="4"/>
  <c r="D313" i="4"/>
  <c r="H313" i="4"/>
  <c r="O313" i="4"/>
  <c r="E313" i="4"/>
  <c r="I313" i="4"/>
  <c r="K313" i="4" s="1"/>
  <c r="P313" i="4"/>
  <c r="F313" i="4"/>
  <c r="J313" i="4"/>
  <c r="C313" i="4"/>
  <c r="G313" i="4"/>
  <c r="N313" i="4"/>
  <c r="D297" i="4"/>
  <c r="H297" i="4"/>
  <c r="O297" i="4"/>
  <c r="E297" i="4"/>
  <c r="I297" i="4"/>
  <c r="K297" i="4" s="1"/>
  <c r="P297" i="4"/>
  <c r="F297" i="4"/>
  <c r="J297" i="4"/>
  <c r="C297" i="4"/>
  <c r="G297" i="4"/>
  <c r="N297" i="4"/>
  <c r="D285" i="4"/>
  <c r="H285" i="4"/>
  <c r="O285" i="4"/>
  <c r="E285" i="4"/>
  <c r="I285" i="4"/>
  <c r="K285" i="4" s="1"/>
  <c r="P285" i="4"/>
  <c r="F285" i="4"/>
  <c r="J285" i="4"/>
  <c r="G285" i="4"/>
  <c r="N285" i="4"/>
  <c r="C285" i="4"/>
  <c r="C273" i="4"/>
  <c r="G273" i="4"/>
  <c r="N273" i="4"/>
  <c r="D273" i="4"/>
  <c r="I273" i="4"/>
  <c r="K273" i="4" s="1"/>
  <c r="E273" i="4"/>
  <c r="J273" i="4"/>
  <c r="F273" i="4"/>
  <c r="O273" i="4"/>
  <c r="H273" i="4"/>
  <c r="P273" i="4"/>
  <c r="C261" i="4"/>
  <c r="G261" i="4"/>
  <c r="N261" i="4"/>
  <c r="H261" i="4"/>
  <c r="P261" i="4"/>
  <c r="D261" i="4"/>
  <c r="I261" i="4"/>
  <c r="K261" i="4" s="1"/>
  <c r="E261" i="4"/>
  <c r="J261" i="4"/>
  <c r="O261" i="4"/>
  <c r="F261" i="4"/>
  <c r="C249" i="4"/>
  <c r="G249" i="4"/>
  <c r="N249" i="4"/>
  <c r="F249" i="4"/>
  <c r="O249" i="4"/>
  <c r="H249" i="4"/>
  <c r="P249" i="4"/>
  <c r="D249" i="4"/>
  <c r="I249" i="4"/>
  <c r="K249" i="4" s="1"/>
  <c r="E249" i="4"/>
  <c r="J249" i="4"/>
  <c r="C237" i="4"/>
  <c r="G237" i="4"/>
  <c r="N237" i="4"/>
  <c r="E237" i="4"/>
  <c r="J237" i="4"/>
  <c r="F237" i="4"/>
  <c r="O237" i="4"/>
  <c r="H237" i="4"/>
  <c r="P237" i="4"/>
  <c r="D237" i="4"/>
  <c r="I237" i="4"/>
  <c r="K237" i="4" s="1"/>
  <c r="C225" i="4"/>
  <c r="G225" i="4"/>
  <c r="N225" i="4"/>
  <c r="E225" i="4"/>
  <c r="I225" i="4"/>
  <c r="K225" i="4" s="1"/>
  <c r="D225" i="4"/>
  <c r="J225" i="4"/>
  <c r="F225" i="4"/>
  <c r="O225" i="4"/>
  <c r="H225" i="4"/>
  <c r="P225" i="4"/>
  <c r="D333" i="4"/>
  <c r="H333" i="4"/>
  <c r="O333" i="4"/>
  <c r="E333" i="4"/>
  <c r="I333" i="4"/>
  <c r="K333" i="4" s="1"/>
  <c r="P333" i="4"/>
  <c r="F333" i="4"/>
  <c r="J333" i="4"/>
  <c r="N333" i="4"/>
  <c r="C333" i="4"/>
  <c r="G333" i="4"/>
  <c r="C328" i="4"/>
  <c r="G328" i="4"/>
  <c r="N328" i="4"/>
  <c r="D328" i="4"/>
  <c r="H328" i="4"/>
  <c r="O328" i="4"/>
  <c r="E328" i="4"/>
  <c r="I328" i="4"/>
  <c r="K328" i="4" s="1"/>
  <c r="P328" i="4"/>
  <c r="F328" i="4"/>
  <c r="J328" i="4"/>
  <c r="C324" i="4"/>
  <c r="G324" i="4"/>
  <c r="N324" i="4"/>
  <c r="D324" i="4"/>
  <c r="H324" i="4"/>
  <c r="O324" i="4"/>
  <c r="E324" i="4"/>
  <c r="I324" i="4"/>
  <c r="K324" i="4" s="1"/>
  <c r="P324" i="4"/>
  <c r="F324" i="4"/>
  <c r="J324" i="4"/>
  <c r="F311" i="4"/>
  <c r="J311" i="4"/>
  <c r="C311" i="4"/>
  <c r="G311" i="4"/>
  <c r="N311" i="4"/>
  <c r="D311" i="4"/>
  <c r="H311" i="4"/>
  <c r="O311" i="4"/>
  <c r="I311" i="4"/>
  <c r="K311" i="4" s="1"/>
  <c r="P311" i="4"/>
  <c r="E311" i="4"/>
  <c r="F307" i="4"/>
  <c r="J307" i="4"/>
  <c r="C307" i="4"/>
  <c r="G307" i="4"/>
  <c r="N307" i="4"/>
  <c r="D307" i="4"/>
  <c r="H307" i="4"/>
  <c r="O307" i="4"/>
  <c r="E307" i="4"/>
  <c r="I307" i="4"/>
  <c r="K307" i="4" s="1"/>
  <c r="P307" i="4"/>
  <c r="F303" i="4"/>
  <c r="J303" i="4"/>
  <c r="C303" i="4"/>
  <c r="G303" i="4"/>
  <c r="N303" i="4"/>
  <c r="D303" i="4"/>
  <c r="H303" i="4"/>
  <c r="O303" i="4"/>
  <c r="E303" i="4"/>
  <c r="I303" i="4"/>
  <c r="K303" i="4" s="1"/>
  <c r="P303" i="4"/>
  <c r="F299" i="4"/>
  <c r="J299" i="4"/>
  <c r="C299" i="4"/>
  <c r="G299" i="4"/>
  <c r="N299" i="4"/>
  <c r="D299" i="4"/>
  <c r="H299" i="4"/>
  <c r="O299" i="4"/>
  <c r="P299" i="4"/>
  <c r="E299" i="4"/>
  <c r="I299" i="4"/>
  <c r="K299" i="4" s="1"/>
  <c r="F295" i="4"/>
  <c r="J295" i="4"/>
  <c r="C295" i="4"/>
  <c r="G295" i="4"/>
  <c r="N295" i="4"/>
  <c r="D295" i="4"/>
  <c r="H295" i="4"/>
  <c r="O295" i="4"/>
  <c r="I295" i="4"/>
  <c r="K295" i="4" s="1"/>
  <c r="P295" i="4"/>
  <c r="E295" i="4"/>
  <c r="F291" i="4"/>
  <c r="J291" i="4"/>
  <c r="C291" i="4"/>
  <c r="G291" i="4"/>
  <c r="N291" i="4"/>
  <c r="D291" i="4"/>
  <c r="H291" i="4"/>
  <c r="O291" i="4"/>
  <c r="E291" i="4"/>
  <c r="I291" i="4"/>
  <c r="K291" i="4" s="1"/>
  <c r="P291" i="4"/>
  <c r="F287" i="4"/>
  <c r="J287" i="4"/>
  <c r="C287" i="4"/>
  <c r="G287" i="4"/>
  <c r="N287" i="4"/>
  <c r="D287" i="4"/>
  <c r="H287" i="4"/>
  <c r="O287" i="4"/>
  <c r="E287" i="4"/>
  <c r="I287" i="4"/>
  <c r="K287" i="4" s="1"/>
  <c r="P287" i="4"/>
  <c r="F283" i="4"/>
  <c r="J283" i="4"/>
  <c r="C283" i="4"/>
  <c r="G283" i="4"/>
  <c r="N283" i="4"/>
  <c r="D283" i="4"/>
  <c r="H283" i="4"/>
  <c r="O283" i="4"/>
  <c r="P283" i="4"/>
  <c r="E283" i="4"/>
  <c r="I283" i="4"/>
  <c r="K283" i="4" s="1"/>
  <c r="E279" i="4"/>
  <c r="I279" i="4"/>
  <c r="K279" i="4" s="1"/>
  <c r="P279" i="4"/>
  <c r="G279" i="4"/>
  <c r="O279" i="4"/>
  <c r="C279" i="4"/>
  <c r="H279" i="4"/>
  <c r="D279" i="4"/>
  <c r="J279" i="4"/>
  <c r="F279" i="4"/>
  <c r="N279" i="4"/>
  <c r="E275" i="4"/>
  <c r="I275" i="4"/>
  <c r="K275" i="4" s="1"/>
  <c r="P275" i="4"/>
  <c r="C275" i="4"/>
  <c r="H275" i="4"/>
  <c r="D275" i="4"/>
  <c r="J275" i="4"/>
  <c r="F275" i="4"/>
  <c r="N275" i="4"/>
  <c r="G275" i="4"/>
  <c r="O275" i="4"/>
  <c r="E271" i="4"/>
  <c r="I271" i="4"/>
  <c r="K271" i="4" s="1"/>
  <c r="P271" i="4"/>
  <c r="D271" i="4"/>
  <c r="J271" i="4"/>
  <c r="F271" i="4"/>
  <c r="N271" i="4"/>
  <c r="G271" i="4"/>
  <c r="O271" i="4"/>
  <c r="H271" i="4"/>
  <c r="C271" i="4"/>
  <c r="E267" i="4"/>
  <c r="I267" i="4"/>
  <c r="K267" i="4" s="1"/>
  <c r="P267" i="4"/>
  <c r="F267" i="4"/>
  <c r="N267" i="4"/>
  <c r="G267" i="4"/>
  <c r="O267" i="4"/>
  <c r="C267" i="4"/>
  <c r="H267" i="4"/>
  <c r="J267" i="4"/>
  <c r="D267" i="4"/>
  <c r="E263" i="4"/>
  <c r="I263" i="4"/>
  <c r="K263" i="4" s="1"/>
  <c r="P263" i="4"/>
  <c r="G263" i="4"/>
  <c r="O263" i="4"/>
  <c r="C263" i="4"/>
  <c r="H263" i="4"/>
  <c r="D263" i="4"/>
  <c r="J263" i="4"/>
  <c r="N263" i="4"/>
  <c r="F263" i="4"/>
  <c r="E259" i="4"/>
  <c r="I259" i="4"/>
  <c r="K259" i="4" s="1"/>
  <c r="P259" i="4"/>
  <c r="C259" i="4"/>
  <c r="H259" i="4"/>
  <c r="D259" i="4"/>
  <c r="J259" i="4"/>
  <c r="F259" i="4"/>
  <c r="N259" i="4"/>
  <c r="O259" i="4"/>
  <c r="G259" i="4"/>
  <c r="E255" i="4"/>
  <c r="I255" i="4"/>
  <c r="K255" i="4" s="1"/>
  <c r="P255" i="4"/>
  <c r="D255" i="4"/>
  <c r="J255" i="4"/>
  <c r="F255" i="4"/>
  <c r="N255" i="4"/>
  <c r="G255" i="4"/>
  <c r="O255" i="4"/>
  <c r="C255" i="4"/>
  <c r="H255" i="4"/>
  <c r="E251" i="4"/>
  <c r="I251" i="4"/>
  <c r="K251" i="4" s="1"/>
  <c r="P251" i="4"/>
  <c r="F251" i="4"/>
  <c r="N251" i="4"/>
  <c r="G251" i="4"/>
  <c r="O251" i="4"/>
  <c r="C251" i="4"/>
  <c r="H251" i="4"/>
  <c r="D251" i="4"/>
  <c r="J251" i="4"/>
  <c r="E247" i="4"/>
  <c r="I247" i="4"/>
  <c r="K247" i="4" s="1"/>
  <c r="P247" i="4"/>
  <c r="G247" i="4"/>
  <c r="O247" i="4"/>
  <c r="C247" i="4"/>
  <c r="H247" i="4"/>
  <c r="D247" i="4"/>
  <c r="J247" i="4"/>
  <c r="F247" i="4"/>
  <c r="N247" i="4"/>
  <c r="E243" i="4"/>
  <c r="I243" i="4"/>
  <c r="K243" i="4" s="1"/>
  <c r="P243" i="4"/>
  <c r="C243" i="4"/>
  <c r="H243" i="4"/>
  <c r="D243" i="4"/>
  <c r="J243" i="4"/>
  <c r="F243" i="4"/>
  <c r="N243" i="4"/>
  <c r="G243" i="4"/>
  <c r="O243" i="4"/>
  <c r="E239" i="4"/>
  <c r="I239" i="4"/>
  <c r="K239" i="4" s="1"/>
  <c r="P239" i="4"/>
  <c r="D239" i="4"/>
  <c r="J239" i="4"/>
  <c r="F239" i="4"/>
  <c r="N239" i="4"/>
  <c r="G239" i="4"/>
  <c r="O239" i="4"/>
  <c r="C239" i="4"/>
  <c r="H239" i="4"/>
  <c r="E235" i="4"/>
  <c r="I235" i="4"/>
  <c r="K235" i="4" s="1"/>
  <c r="P235" i="4"/>
  <c r="F235" i="4"/>
  <c r="N235" i="4"/>
  <c r="G235" i="4"/>
  <c r="O235" i="4"/>
  <c r="C235" i="4"/>
  <c r="H235" i="4"/>
  <c r="D235" i="4"/>
  <c r="J235" i="4"/>
  <c r="E231" i="4"/>
  <c r="I231" i="4"/>
  <c r="K231" i="4" s="1"/>
  <c r="P231" i="4"/>
  <c r="G231" i="4"/>
  <c r="O231" i="4"/>
  <c r="C231" i="4"/>
  <c r="H231" i="4"/>
  <c r="D231" i="4"/>
  <c r="J231" i="4"/>
  <c r="F231" i="4"/>
  <c r="N231" i="4"/>
  <c r="E227" i="4"/>
  <c r="I227" i="4"/>
  <c r="K227" i="4" s="1"/>
  <c r="P227" i="4"/>
  <c r="C227" i="4"/>
  <c r="H227" i="4"/>
  <c r="D227" i="4"/>
  <c r="J227" i="4"/>
  <c r="F227" i="4"/>
  <c r="N227" i="4"/>
  <c r="G227" i="4"/>
  <c r="O227" i="4"/>
  <c r="E223" i="4"/>
  <c r="I223" i="4"/>
  <c r="K223" i="4" s="1"/>
  <c r="P223" i="4"/>
  <c r="C223" i="4"/>
  <c r="G223" i="4"/>
  <c r="N223" i="4"/>
  <c r="H223" i="4"/>
  <c r="J223" i="4"/>
  <c r="D223" i="4"/>
  <c r="O223" i="4"/>
  <c r="F223" i="4"/>
  <c r="E219" i="4"/>
  <c r="I219" i="4"/>
  <c r="K219" i="4" s="1"/>
  <c r="P219" i="4"/>
  <c r="C219" i="4"/>
  <c r="G219" i="4"/>
  <c r="N219" i="4"/>
  <c r="D219" i="4"/>
  <c r="O219" i="4"/>
  <c r="F219" i="4"/>
  <c r="H219" i="4"/>
  <c r="J219" i="4"/>
  <c r="E215" i="4"/>
  <c r="I215" i="4"/>
  <c r="K215" i="4" s="1"/>
  <c r="P215" i="4"/>
  <c r="C215" i="4"/>
  <c r="G215" i="4"/>
  <c r="N215" i="4"/>
  <c r="H215" i="4"/>
  <c r="J215" i="4"/>
  <c r="D215" i="4"/>
  <c r="O215" i="4"/>
  <c r="F215" i="4"/>
  <c r="E211" i="4"/>
  <c r="I211" i="4"/>
  <c r="K211" i="4" s="1"/>
  <c r="P211" i="4"/>
  <c r="C211" i="4"/>
  <c r="G211" i="4"/>
  <c r="N211" i="4"/>
  <c r="D211" i="4"/>
  <c r="O211" i="4"/>
  <c r="F211" i="4"/>
  <c r="H211" i="4"/>
  <c r="J211" i="4"/>
  <c r="E207" i="4"/>
  <c r="I207" i="4"/>
  <c r="K207" i="4" s="1"/>
  <c r="P207" i="4"/>
  <c r="C207" i="4"/>
  <c r="G207" i="4"/>
  <c r="N207" i="4"/>
  <c r="H207" i="4"/>
  <c r="J207" i="4"/>
  <c r="D207" i="4"/>
  <c r="O207" i="4"/>
  <c r="F207" i="4"/>
  <c r="E203" i="4"/>
  <c r="I203" i="4"/>
  <c r="K203" i="4" s="1"/>
  <c r="P203" i="4"/>
  <c r="C203" i="4"/>
  <c r="G203" i="4"/>
  <c r="N203" i="4"/>
  <c r="D203" i="4"/>
  <c r="O203" i="4"/>
  <c r="F203" i="4"/>
  <c r="H203" i="4"/>
  <c r="J203" i="4"/>
  <c r="E199" i="4"/>
  <c r="I199" i="4"/>
  <c r="K199" i="4" s="1"/>
  <c r="P199" i="4"/>
  <c r="C199" i="4"/>
  <c r="G199" i="4"/>
  <c r="N199" i="4"/>
  <c r="H199" i="4"/>
  <c r="J199" i="4"/>
  <c r="D199" i="4"/>
  <c r="O199" i="4"/>
  <c r="F199" i="4"/>
  <c r="E195" i="4"/>
  <c r="I195" i="4"/>
  <c r="K195" i="4" s="1"/>
  <c r="P195" i="4"/>
  <c r="C195" i="4"/>
  <c r="G195" i="4"/>
  <c r="N195" i="4"/>
  <c r="D195" i="4"/>
  <c r="O195" i="4"/>
  <c r="F195" i="4"/>
  <c r="H195" i="4"/>
  <c r="J195" i="4"/>
  <c r="E191" i="4"/>
  <c r="I191" i="4"/>
  <c r="K191" i="4" s="1"/>
  <c r="P191" i="4"/>
  <c r="C191" i="4"/>
  <c r="G191" i="4"/>
  <c r="N191" i="4"/>
  <c r="H191" i="4"/>
  <c r="J191" i="4"/>
  <c r="D191" i="4"/>
  <c r="O191" i="4"/>
  <c r="F191" i="4"/>
  <c r="E187" i="4"/>
  <c r="I187" i="4"/>
  <c r="K187" i="4" s="1"/>
  <c r="P187" i="4"/>
  <c r="C187" i="4"/>
  <c r="G187" i="4"/>
  <c r="N187" i="4"/>
  <c r="D187" i="4"/>
  <c r="O187" i="4"/>
  <c r="F187" i="4"/>
  <c r="H187" i="4"/>
  <c r="J187" i="4"/>
  <c r="C182" i="4"/>
  <c r="G182" i="4"/>
  <c r="D182" i="4"/>
  <c r="H182" i="4"/>
  <c r="F182" i="4"/>
  <c r="O182" i="4"/>
  <c r="J182" i="4"/>
  <c r="P182" i="4"/>
  <c r="E182" i="4"/>
  <c r="I182" i="4"/>
  <c r="K182" i="4" s="1"/>
  <c r="N182" i="4"/>
  <c r="C178" i="4"/>
  <c r="G178" i="4"/>
  <c r="N178" i="4"/>
  <c r="D178" i="4"/>
  <c r="H178" i="4"/>
  <c r="O178" i="4"/>
  <c r="J178" i="4"/>
  <c r="F178" i="4"/>
  <c r="P178" i="4"/>
  <c r="E178" i="4"/>
  <c r="I178" i="4"/>
  <c r="K178" i="4" s="1"/>
  <c r="C174" i="4"/>
  <c r="G174" i="4"/>
  <c r="N174" i="4"/>
  <c r="D174" i="4"/>
  <c r="H174" i="4"/>
  <c r="O174" i="4"/>
  <c r="F174" i="4"/>
  <c r="J174" i="4"/>
  <c r="I174" i="4"/>
  <c r="K174" i="4" s="1"/>
  <c r="P174" i="4"/>
  <c r="E174" i="4"/>
  <c r="C170" i="4"/>
  <c r="G170" i="4"/>
  <c r="N170" i="4"/>
  <c r="D170" i="4"/>
  <c r="H170" i="4"/>
  <c r="O170" i="4"/>
  <c r="J170" i="4"/>
  <c r="F170" i="4"/>
  <c r="E170" i="4"/>
  <c r="I170" i="4"/>
  <c r="K170" i="4" s="1"/>
  <c r="P170" i="4"/>
  <c r="C166" i="4"/>
  <c r="G166" i="4"/>
  <c r="N166" i="4"/>
  <c r="D166" i="4"/>
  <c r="H166" i="4"/>
  <c r="O166" i="4"/>
  <c r="F166" i="4"/>
  <c r="J166" i="4"/>
  <c r="E166" i="4"/>
  <c r="I166" i="4"/>
  <c r="K166" i="4" s="1"/>
  <c r="P166" i="4"/>
  <c r="C162" i="4"/>
  <c r="G162" i="4"/>
  <c r="N162" i="4"/>
  <c r="D162" i="4"/>
  <c r="H162" i="4"/>
  <c r="O162" i="4"/>
  <c r="J162" i="4"/>
  <c r="F162" i="4"/>
  <c r="P162" i="4"/>
  <c r="E162" i="4"/>
  <c r="I162" i="4"/>
  <c r="K162" i="4" s="1"/>
  <c r="C158" i="4"/>
  <c r="G158" i="4"/>
  <c r="N158" i="4"/>
  <c r="D158" i="4"/>
  <c r="H158" i="4"/>
  <c r="O158" i="4"/>
  <c r="F158" i="4"/>
  <c r="J158" i="4"/>
  <c r="I158" i="4"/>
  <c r="K158" i="4" s="1"/>
  <c r="P158" i="4"/>
  <c r="E158" i="4"/>
  <c r="C154" i="4"/>
  <c r="G154" i="4"/>
  <c r="N154" i="4"/>
  <c r="D154" i="4"/>
  <c r="H154" i="4"/>
  <c r="O154" i="4"/>
  <c r="J154" i="4"/>
  <c r="F154" i="4"/>
  <c r="E154" i="4"/>
  <c r="I154" i="4"/>
  <c r="K154" i="4" s="1"/>
  <c r="P154" i="4"/>
  <c r="C150" i="4"/>
  <c r="G150" i="4"/>
  <c r="N150" i="4"/>
  <c r="D150" i="4"/>
  <c r="H150" i="4"/>
  <c r="O150" i="4"/>
  <c r="F150" i="4"/>
  <c r="J150" i="4"/>
  <c r="E150" i="4"/>
  <c r="I150" i="4"/>
  <c r="K150" i="4" s="1"/>
  <c r="P150" i="4"/>
  <c r="C146" i="4"/>
  <c r="G146" i="4"/>
  <c r="N146" i="4"/>
  <c r="D146" i="4"/>
  <c r="H146" i="4"/>
  <c r="O146" i="4"/>
  <c r="J146" i="4"/>
  <c r="F146" i="4"/>
  <c r="P146" i="4"/>
  <c r="E146" i="4"/>
  <c r="I146" i="4"/>
  <c r="K146" i="4" s="1"/>
  <c r="C142" i="4"/>
  <c r="G142" i="4"/>
  <c r="N142" i="4"/>
  <c r="D142" i="4"/>
  <c r="H142" i="4"/>
  <c r="O142" i="4"/>
  <c r="F142" i="4"/>
  <c r="J142" i="4"/>
  <c r="I142" i="4"/>
  <c r="K142" i="4" s="1"/>
  <c r="P142" i="4"/>
  <c r="E142" i="4"/>
  <c r="C138" i="4"/>
  <c r="G138" i="4"/>
  <c r="N138" i="4"/>
  <c r="D138" i="4"/>
  <c r="H138" i="4"/>
  <c r="O138" i="4"/>
  <c r="J138" i="4"/>
  <c r="F138" i="4"/>
  <c r="E138" i="4"/>
  <c r="I138" i="4"/>
  <c r="K138" i="4" s="1"/>
  <c r="P138" i="4"/>
  <c r="F130" i="4"/>
  <c r="J130" i="4"/>
  <c r="C130" i="4"/>
  <c r="G130" i="4"/>
  <c r="N130" i="4"/>
  <c r="D130" i="4"/>
  <c r="H130" i="4"/>
  <c r="O130" i="4"/>
  <c r="P130" i="4"/>
  <c r="E130" i="4"/>
  <c r="I130" i="4"/>
  <c r="K130" i="4" s="1"/>
  <c r="F126" i="4"/>
  <c r="J126" i="4"/>
  <c r="C126" i="4"/>
  <c r="G126" i="4"/>
  <c r="N126" i="4"/>
  <c r="D126" i="4"/>
  <c r="H126" i="4"/>
  <c r="O126" i="4"/>
  <c r="I126" i="4"/>
  <c r="K126" i="4" s="1"/>
  <c r="P126" i="4"/>
  <c r="E126" i="4"/>
  <c r="F122" i="4"/>
  <c r="J122" i="4"/>
  <c r="C122" i="4"/>
  <c r="G122" i="4"/>
  <c r="N122" i="4"/>
  <c r="D122" i="4"/>
  <c r="H122" i="4"/>
  <c r="O122" i="4"/>
  <c r="E122" i="4"/>
  <c r="I122" i="4"/>
  <c r="K122" i="4" s="1"/>
  <c r="P122" i="4"/>
  <c r="F118" i="4"/>
  <c r="J118" i="4"/>
  <c r="C118" i="4"/>
  <c r="G118" i="4"/>
  <c r="N118" i="4"/>
  <c r="D118" i="4"/>
  <c r="H118" i="4"/>
  <c r="O118" i="4"/>
  <c r="E118" i="4"/>
  <c r="I118" i="4"/>
  <c r="K118" i="4" s="1"/>
  <c r="P118" i="4"/>
  <c r="F114" i="4"/>
  <c r="J114" i="4"/>
  <c r="C114" i="4"/>
  <c r="G114" i="4"/>
  <c r="N114" i="4"/>
  <c r="D114" i="4"/>
  <c r="H114" i="4"/>
  <c r="O114" i="4"/>
  <c r="P114" i="4"/>
  <c r="E114" i="4"/>
  <c r="I114" i="4"/>
  <c r="K114" i="4" s="1"/>
  <c r="F110" i="4"/>
  <c r="J110" i="4"/>
  <c r="C110" i="4"/>
  <c r="G110" i="4"/>
  <c r="N110" i="4"/>
  <c r="D110" i="4"/>
  <c r="H110" i="4"/>
  <c r="O110" i="4"/>
  <c r="I110" i="4"/>
  <c r="K110" i="4" s="1"/>
  <c r="P110" i="4"/>
  <c r="E110" i="4"/>
  <c r="F106" i="4"/>
  <c r="J106" i="4"/>
  <c r="C106" i="4"/>
  <c r="G106" i="4"/>
  <c r="N106" i="4"/>
  <c r="D106" i="4"/>
  <c r="H106" i="4"/>
  <c r="O106" i="4"/>
  <c r="E106" i="4"/>
  <c r="I106" i="4"/>
  <c r="K106" i="4" s="1"/>
  <c r="P106" i="4"/>
  <c r="F102" i="4"/>
  <c r="J102" i="4"/>
  <c r="C102" i="4"/>
  <c r="G102" i="4"/>
  <c r="N102" i="4"/>
  <c r="D102" i="4"/>
  <c r="H102" i="4"/>
  <c r="O102" i="4"/>
  <c r="E102" i="4"/>
  <c r="I102" i="4"/>
  <c r="K102" i="4" s="1"/>
  <c r="P102" i="4"/>
  <c r="F98" i="4"/>
  <c r="J98" i="4"/>
  <c r="C98" i="4"/>
  <c r="G98" i="4"/>
  <c r="N98" i="4"/>
  <c r="D98" i="4"/>
  <c r="H98" i="4"/>
  <c r="O98" i="4"/>
  <c r="P98" i="4"/>
  <c r="E98" i="4"/>
  <c r="I98" i="4"/>
  <c r="K98" i="4" s="1"/>
  <c r="F94" i="4"/>
  <c r="J94" i="4"/>
  <c r="C94" i="4"/>
  <c r="G94" i="4"/>
  <c r="N94" i="4"/>
  <c r="D94" i="4"/>
  <c r="H94" i="4"/>
  <c r="O94" i="4"/>
  <c r="I94" i="4"/>
  <c r="K94" i="4" s="1"/>
  <c r="P94" i="4"/>
  <c r="E94" i="4"/>
  <c r="F90" i="4"/>
  <c r="J90" i="4"/>
  <c r="C90" i="4"/>
  <c r="G90" i="4"/>
  <c r="N90" i="4"/>
  <c r="D90" i="4"/>
  <c r="H90" i="4"/>
  <c r="O90" i="4"/>
  <c r="E90" i="4"/>
  <c r="I90" i="4"/>
  <c r="K90" i="4" s="1"/>
  <c r="P90" i="4"/>
  <c r="C86" i="4"/>
  <c r="F86" i="4"/>
  <c r="J86" i="4"/>
  <c r="G86" i="4"/>
  <c r="N86" i="4"/>
  <c r="D86" i="4"/>
  <c r="H86" i="4"/>
  <c r="O86" i="4"/>
  <c r="E86" i="4"/>
  <c r="I86" i="4"/>
  <c r="K86" i="4" s="1"/>
  <c r="P86" i="4"/>
  <c r="F82" i="4"/>
  <c r="J82" i="4"/>
  <c r="C82" i="4"/>
  <c r="G82" i="4"/>
  <c r="N82" i="4"/>
  <c r="E82" i="4"/>
  <c r="P82" i="4"/>
  <c r="H82" i="4"/>
  <c r="I82" i="4"/>
  <c r="K82" i="4" s="1"/>
  <c r="O82" i="4"/>
  <c r="D82" i="4"/>
  <c r="F78" i="4"/>
  <c r="J78" i="4"/>
  <c r="C78" i="4"/>
  <c r="G78" i="4"/>
  <c r="N78" i="4"/>
  <c r="I78" i="4"/>
  <c r="K78" i="4" s="1"/>
  <c r="D78" i="4"/>
  <c r="O78" i="4"/>
  <c r="E78" i="4"/>
  <c r="P78" i="4"/>
  <c r="H78" i="4"/>
  <c r="F74" i="4"/>
  <c r="J74" i="4"/>
  <c r="C74" i="4"/>
  <c r="G74" i="4"/>
  <c r="N74" i="4"/>
  <c r="E74" i="4"/>
  <c r="P74" i="4"/>
  <c r="H74" i="4"/>
  <c r="I74" i="4"/>
  <c r="K74" i="4" s="1"/>
  <c r="D74" i="4"/>
  <c r="O74" i="4"/>
  <c r="F70" i="4"/>
  <c r="J70" i="4"/>
  <c r="C70" i="4"/>
  <c r="G70" i="4"/>
  <c r="N70" i="4"/>
  <c r="I70" i="4"/>
  <c r="K70" i="4" s="1"/>
  <c r="D70" i="4"/>
  <c r="O70" i="4"/>
  <c r="E70" i="4"/>
  <c r="P70" i="4"/>
  <c r="H70" i="4"/>
  <c r="D66" i="4"/>
  <c r="H66" i="4"/>
  <c r="O66" i="4"/>
  <c r="F66" i="4"/>
  <c r="J66" i="4"/>
  <c r="G66" i="4"/>
  <c r="I66" i="4"/>
  <c r="K66" i="4" s="1"/>
  <c r="P66" i="4"/>
  <c r="C66" i="4"/>
  <c r="E66" i="4"/>
  <c r="N66" i="4"/>
  <c r="D62" i="4"/>
  <c r="H62" i="4"/>
  <c r="O62" i="4"/>
  <c r="F62" i="4"/>
  <c r="J62" i="4"/>
  <c r="C62" i="4"/>
  <c r="N62" i="4"/>
  <c r="E62" i="4"/>
  <c r="P62" i="4"/>
  <c r="I62" i="4"/>
  <c r="K62" i="4" s="1"/>
  <c r="G62" i="4"/>
  <c r="D58" i="4"/>
  <c r="H58" i="4"/>
  <c r="O58" i="4"/>
  <c r="F58" i="4"/>
  <c r="J58" i="4"/>
  <c r="G58" i="4"/>
  <c r="I58" i="4"/>
  <c r="K58" i="4" s="1"/>
  <c r="E58" i="4"/>
  <c r="N58" i="4"/>
  <c r="P58" i="4"/>
  <c r="C58" i="4"/>
  <c r="D54" i="4"/>
  <c r="H54" i="4"/>
  <c r="O54" i="4"/>
  <c r="F54" i="4"/>
  <c r="J54" i="4"/>
  <c r="C54" i="4"/>
  <c r="N54" i="4"/>
  <c r="E54" i="4"/>
  <c r="P54" i="4"/>
  <c r="G54" i="4"/>
  <c r="I54" i="4"/>
  <c r="K54" i="4" s="1"/>
  <c r="D50" i="4"/>
  <c r="H50" i="4"/>
  <c r="O50" i="4"/>
  <c r="F50" i="4"/>
  <c r="J50" i="4"/>
  <c r="G50" i="4"/>
  <c r="I50" i="4"/>
  <c r="K50" i="4" s="1"/>
  <c r="P50" i="4"/>
  <c r="C50" i="4"/>
  <c r="E50" i="4"/>
  <c r="N50" i="4"/>
  <c r="F46" i="4"/>
  <c r="J46" i="4"/>
  <c r="D46" i="4"/>
  <c r="H46" i="4"/>
  <c r="O46" i="4"/>
  <c r="C46" i="4"/>
  <c r="N46" i="4"/>
  <c r="G46" i="4"/>
  <c r="I46" i="4"/>
  <c r="K46" i="4" s="1"/>
  <c r="P46" i="4"/>
  <c r="E46" i="4"/>
  <c r="F42" i="4"/>
  <c r="J42" i="4"/>
  <c r="C42" i="4"/>
  <c r="G42" i="4"/>
  <c r="N42" i="4"/>
  <c r="D42" i="4"/>
  <c r="H42" i="4"/>
  <c r="O42" i="4"/>
  <c r="I42" i="4"/>
  <c r="K42" i="4" s="1"/>
  <c r="E42" i="4"/>
  <c r="P42" i="4"/>
  <c r="F38" i="4"/>
  <c r="J38" i="4"/>
  <c r="C38" i="4"/>
  <c r="G38" i="4"/>
  <c r="N38" i="4"/>
  <c r="D38" i="4"/>
  <c r="H38" i="4"/>
  <c r="O38" i="4"/>
  <c r="E38" i="4"/>
  <c r="P38" i="4"/>
  <c r="I38" i="4"/>
  <c r="K38" i="4" s="1"/>
  <c r="F34" i="4"/>
  <c r="J34" i="4"/>
  <c r="C34" i="4"/>
  <c r="G34" i="4"/>
  <c r="N34" i="4"/>
  <c r="D34" i="4"/>
  <c r="H34" i="4"/>
  <c r="O34" i="4"/>
  <c r="I34" i="4"/>
  <c r="K34" i="4" s="1"/>
  <c r="E34" i="4"/>
  <c r="P34" i="4"/>
  <c r="F30" i="4"/>
  <c r="J30" i="4"/>
  <c r="C30" i="4"/>
  <c r="G30" i="4"/>
  <c r="N30" i="4"/>
  <c r="D30" i="4"/>
  <c r="H30" i="4"/>
  <c r="O30" i="4"/>
  <c r="P30" i="4"/>
  <c r="E30" i="4"/>
  <c r="I30" i="4"/>
  <c r="K30" i="4" s="1"/>
  <c r="F26" i="4"/>
  <c r="J26" i="4"/>
  <c r="C26" i="4"/>
  <c r="G26" i="4"/>
  <c r="N26" i="4"/>
  <c r="D26" i="4"/>
  <c r="H26" i="4"/>
  <c r="O26" i="4"/>
  <c r="I26" i="4"/>
  <c r="K26" i="4" s="1"/>
  <c r="E26" i="4"/>
  <c r="P26" i="4"/>
  <c r="E9" i="4"/>
  <c r="I9" i="4"/>
  <c r="K9" i="4" s="1"/>
  <c r="P9" i="4"/>
  <c r="F9" i="4"/>
  <c r="J9" i="4"/>
  <c r="C9" i="4"/>
  <c r="G9" i="4"/>
  <c r="N9" i="4"/>
  <c r="D9" i="4"/>
  <c r="H9" i="4"/>
  <c r="O9" i="4"/>
  <c r="E5" i="4"/>
  <c r="I5" i="4"/>
  <c r="K5" i="4" s="1"/>
  <c r="P5" i="4"/>
  <c r="F5" i="4"/>
  <c r="J5" i="4"/>
  <c r="C5" i="4"/>
  <c r="G5" i="4"/>
  <c r="N5" i="4"/>
  <c r="D5" i="4"/>
  <c r="H5" i="4"/>
  <c r="O5" i="4"/>
  <c r="E45" i="4"/>
  <c r="I45" i="4"/>
  <c r="K45" i="4" s="1"/>
  <c r="P45" i="4"/>
  <c r="C45" i="4"/>
  <c r="G45" i="4"/>
  <c r="N45" i="4"/>
  <c r="F45" i="4"/>
  <c r="J45" i="4"/>
  <c r="D45" i="4"/>
  <c r="H45" i="4"/>
  <c r="O45" i="4"/>
  <c r="E41" i="4"/>
  <c r="I41" i="4"/>
  <c r="K41" i="4" s="1"/>
  <c r="P41" i="4"/>
  <c r="F41" i="4"/>
  <c r="J41" i="4"/>
  <c r="C41" i="4"/>
  <c r="G41" i="4"/>
  <c r="N41" i="4"/>
  <c r="D41" i="4"/>
  <c r="O41" i="4"/>
  <c r="H41" i="4"/>
  <c r="E37" i="4"/>
  <c r="I37" i="4"/>
  <c r="K37" i="4" s="1"/>
  <c r="P37" i="4"/>
  <c r="F37" i="4"/>
  <c r="J37" i="4"/>
  <c r="C37" i="4"/>
  <c r="G37" i="4"/>
  <c r="N37" i="4"/>
  <c r="H37" i="4"/>
  <c r="D37" i="4"/>
  <c r="O37" i="4"/>
  <c r="E33" i="4"/>
  <c r="I33" i="4"/>
  <c r="K33" i="4" s="1"/>
  <c r="P33" i="4"/>
  <c r="F33" i="4"/>
  <c r="J33" i="4"/>
  <c r="C33" i="4"/>
  <c r="G33" i="4"/>
  <c r="N33" i="4"/>
  <c r="O33" i="4"/>
  <c r="D33" i="4"/>
  <c r="H33" i="4"/>
  <c r="E29" i="4"/>
  <c r="I29" i="4"/>
  <c r="K29" i="4" s="1"/>
  <c r="P29" i="4"/>
  <c r="F29" i="4"/>
  <c r="J29" i="4"/>
  <c r="C29" i="4"/>
  <c r="G29" i="4"/>
  <c r="N29" i="4"/>
  <c r="H29" i="4"/>
  <c r="O29" i="4"/>
  <c r="D29" i="4"/>
  <c r="E25" i="4"/>
  <c r="I25" i="4"/>
  <c r="K25" i="4" s="1"/>
  <c r="P25" i="4"/>
  <c r="F25" i="4"/>
  <c r="J25" i="4"/>
  <c r="C25" i="4"/>
  <c r="G25" i="4"/>
  <c r="N25" i="4"/>
  <c r="D25" i="4"/>
  <c r="O25" i="4"/>
  <c r="H25" i="4"/>
  <c r="D8" i="4"/>
  <c r="H8" i="4"/>
  <c r="O8" i="4"/>
  <c r="E8" i="4"/>
  <c r="I8" i="4"/>
  <c r="K8" i="4" s="1"/>
  <c r="P8" i="4"/>
  <c r="F8" i="4"/>
  <c r="J8" i="4"/>
  <c r="C8" i="4"/>
  <c r="G8" i="4"/>
  <c r="N8" i="4"/>
  <c r="D4" i="4"/>
  <c r="H4" i="4"/>
  <c r="O4" i="4"/>
  <c r="E4" i="4"/>
  <c r="I4" i="4"/>
  <c r="K4" i="4" s="1"/>
  <c r="P4" i="4"/>
  <c r="F4" i="4"/>
  <c r="J4" i="4"/>
  <c r="N4" i="4"/>
  <c r="C4" i="4"/>
  <c r="G4" i="4"/>
  <c r="E306" i="4"/>
  <c r="I306" i="4"/>
  <c r="K306" i="4" s="1"/>
  <c r="P306" i="4"/>
  <c r="F306" i="4"/>
  <c r="J306" i="4"/>
  <c r="C306" i="4"/>
  <c r="G306" i="4"/>
  <c r="N306" i="4"/>
  <c r="D306" i="4"/>
  <c r="H306" i="4"/>
  <c r="O306" i="4"/>
  <c r="E294" i="4"/>
  <c r="I294" i="4"/>
  <c r="K294" i="4" s="1"/>
  <c r="P294" i="4"/>
  <c r="F294" i="4"/>
  <c r="J294" i="4"/>
  <c r="C294" i="4"/>
  <c r="G294" i="4"/>
  <c r="N294" i="4"/>
  <c r="D294" i="4"/>
  <c r="H294" i="4"/>
  <c r="O294" i="4"/>
  <c r="E290" i="4"/>
  <c r="I290" i="4"/>
  <c r="K290" i="4" s="1"/>
  <c r="P290" i="4"/>
  <c r="F290" i="4"/>
  <c r="J290" i="4"/>
  <c r="C290" i="4"/>
  <c r="G290" i="4"/>
  <c r="N290" i="4"/>
  <c r="D290" i="4"/>
  <c r="H290" i="4"/>
  <c r="O290" i="4"/>
  <c r="D278" i="4"/>
  <c r="H278" i="4"/>
  <c r="O278" i="4"/>
  <c r="G278" i="4"/>
  <c r="P278" i="4"/>
  <c r="C278" i="4"/>
  <c r="I278" i="4"/>
  <c r="K278" i="4" s="1"/>
  <c r="E278" i="4"/>
  <c r="J278" i="4"/>
  <c r="F278" i="4"/>
  <c r="N278" i="4"/>
  <c r="D266" i="4"/>
  <c r="H266" i="4"/>
  <c r="O266" i="4"/>
  <c r="F266" i="4"/>
  <c r="N266" i="4"/>
  <c r="G266" i="4"/>
  <c r="P266" i="4"/>
  <c r="C266" i="4"/>
  <c r="I266" i="4"/>
  <c r="K266" i="4" s="1"/>
  <c r="E266" i="4"/>
  <c r="J266" i="4"/>
  <c r="D254" i="4"/>
  <c r="H254" i="4"/>
  <c r="O254" i="4"/>
  <c r="E254" i="4"/>
  <c r="J254" i="4"/>
  <c r="F254" i="4"/>
  <c r="N254" i="4"/>
  <c r="G254" i="4"/>
  <c r="P254" i="4"/>
  <c r="C254" i="4"/>
  <c r="I254" i="4"/>
  <c r="K254" i="4" s="1"/>
  <c r="D242" i="4"/>
  <c r="H242" i="4"/>
  <c r="O242" i="4"/>
  <c r="C242" i="4"/>
  <c r="I242" i="4"/>
  <c r="K242" i="4" s="1"/>
  <c r="E242" i="4"/>
  <c r="J242" i="4"/>
  <c r="F242" i="4"/>
  <c r="N242" i="4"/>
  <c r="G242" i="4"/>
  <c r="P242" i="4"/>
  <c r="D230" i="4"/>
  <c r="H230" i="4"/>
  <c r="O230" i="4"/>
  <c r="G230" i="4"/>
  <c r="P230" i="4"/>
  <c r="C230" i="4"/>
  <c r="I230" i="4"/>
  <c r="K230" i="4" s="1"/>
  <c r="E230" i="4"/>
  <c r="J230" i="4"/>
  <c r="N230" i="4"/>
  <c r="F230" i="4"/>
  <c r="D218" i="4"/>
  <c r="H218" i="4"/>
  <c r="O218" i="4"/>
  <c r="F218" i="4"/>
  <c r="J218" i="4"/>
  <c r="G218" i="4"/>
  <c r="I218" i="4"/>
  <c r="K218" i="4" s="1"/>
  <c r="C218" i="4"/>
  <c r="N218" i="4"/>
  <c r="E218" i="4"/>
  <c r="P218" i="4"/>
  <c r="D206" i="4"/>
  <c r="H206" i="4"/>
  <c r="O206" i="4"/>
  <c r="F206" i="4"/>
  <c r="J206" i="4"/>
  <c r="C206" i="4"/>
  <c r="N206" i="4"/>
  <c r="E206" i="4"/>
  <c r="P206" i="4"/>
  <c r="G206" i="4"/>
  <c r="I206" i="4"/>
  <c r="K206" i="4" s="1"/>
  <c r="D194" i="4"/>
  <c r="H194" i="4"/>
  <c r="O194" i="4"/>
  <c r="F194" i="4"/>
  <c r="J194" i="4"/>
  <c r="G194" i="4"/>
  <c r="I194" i="4"/>
  <c r="K194" i="4" s="1"/>
  <c r="C194" i="4"/>
  <c r="N194" i="4"/>
  <c r="E194" i="4"/>
  <c r="P194" i="4"/>
  <c r="F181" i="4"/>
  <c r="J181" i="4"/>
  <c r="C181" i="4"/>
  <c r="G181" i="4"/>
  <c r="N181" i="4"/>
  <c r="I181" i="4"/>
  <c r="K181" i="4" s="1"/>
  <c r="E181" i="4"/>
  <c r="P181" i="4"/>
  <c r="O181" i="4"/>
  <c r="D181" i="4"/>
  <c r="H181" i="4"/>
  <c r="F169" i="4"/>
  <c r="J169" i="4"/>
  <c r="C169" i="4"/>
  <c r="G169" i="4"/>
  <c r="N169" i="4"/>
  <c r="E169" i="4"/>
  <c r="P169" i="4"/>
  <c r="I169" i="4"/>
  <c r="K169" i="4" s="1"/>
  <c r="D169" i="4"/>
  <c r="H169" i="4"/>
  <c r="O169" i="4"/>
  <c r="F157" i="4"/>
  <c r="J157" i="4"/>
  <c r="C157" i="4"/>
  <c r="G157" i="4"/>
  <c r="N157" i="4"/>
  <c r="I157" i="4"/>
  <c r="K157" i="4" s="1"/>
  <c r="E157" i="4"/>
  <c r="P157" i="4"/>
  <c r="D157" i="4"/>
  <c r="H157" i="4"/>
  <c r="O157" i="4"/>
  <c r="F145" i="4"/>
  <c r="J145" i="4"/>
  <c r="C145" i="4"/>
  <c r="G145" i="4"/>
  <c r="N145" i="4"/>
  <c r="E145" i="4"/>
  <c r="P145" i="4"/>
  <c r="I145" i="4"/>
  <c r="K145" i="4" s="1"/>
  <c r="H145" i="4"/>
  <c r="O145" i="4"/>
  <c r="D145" i="4"/>
  <c r="E129" i="4"/>
  <c r="I129" i="4"/>
  <c r="K129" i="4" s="1"/>
  <c r="P129" i="4"/>
  <c r="F129" i="4"/>
  <c r="J129" i="4"/>
  <c r="C129" i="4"/>
  <c r="G129" i="4"/>
  <c r="N129" i="4"/>
  <c r="H129" i="4"/>
  <c r="O129" i="4"/>
  <c r="D129" i="4"/>
  <c r="E117" i="4"/>
  <c r="I117" i="4"/>
  <c r="K117" i="4" s="1"/>
  <c r="P117" i="4"/>
  <c r="F117" i="4"/>
  <c r="J117" i="4"/>
  <c r="C117" i="4"/>
  <c r="G117" i="4"/>
  <c r="N117" i="4"/>
  <c r="O117" i="4"/>
  <c r="D117" i="4"/>
  <c r="H117" i="4"/>
  <c r="E105" i="4"/>
  <c r="I105" i="4"/>
  <c r="K105" i="4" s="1"/>
  <c r="P105" i="4"/>
  <c r="F105" i="4"/>
  <c r="J105" i="4"/>
  <c r="C105" i="4"/>
  <c r="G105" i="4"/>
  <c r="N105" i="4"/>
  <c r="D105" i="4"/>
  <c r="H105" i="4"/>
  <c r="O105" i="4"/>
  <c r="E89" i="4"/>
  <c r="I89" i="4"/>
  <c r="K89" i="4" s="1"/>
  <c r="P89" i="4"/>
  <c r="F89" i="4"/>
  <c r="J89" i="4"/>
  <c r="C89" i="4"/>
  <c r="G89" i="4"/>
  <c r="N89" i="4"/>
  <c r="D89" i="4"/>
  <c r="H89" i="4"/>
  <c r="O89" i="4"/>
  <c r="C65" i="4"/>
  <c r="G65" i="4"/>
  <c r="N65" i="4"/>
  <c r="E65" i="4"/>
  <c r="I65" i="4"/>
  <c r="K65" i="4" s="1"/>
  <c r="P65" i="4"/>
  <c r="J65" i="4"/>
  <c r="D65" i="4"/>
  <c r="O65" i="4"/>
  <c r="H65" i="4"/>
  <c r="F65" i="4"/>
  <c r="E326" i="4"/>
  <c r="I326" i="4"/>
  <c r="K326" i="4" s="1"/>
  <c r="P326" i="4"/>
  <c r="F326" i="4"/>
  <c r="J326" i="4"/>
  <c r="C326" i="4"/>
  <c r="G326" i="4"/>
  <c r="N326" i="4"/>
  <c r="O326" i="4"/>
  <c r="D326" i="4"/>
  <c r="H326" i="4"/>
  <c r="D305" i="4"/>
  <c r="H305" i="4"/>
  <c r="O305" i="4"/>
  <c r="E305" i="4"/>
  <c r="I305" i="4"/>
  <c r="K305" i="4" s="1"/>
  <c r="P305" i="4"/>
  <c r="F305" i="4"/>
  <c r="J305" i="4"/>
  <c r="N305" i="4"/>
  <c r="C305" i="4"/>
  <c r="G305" i="4"/>
  <c r="D293" i="4"/>
  <c r="H293" i="4"/>
  <c r="O293" i="4"/>
  <c r="E293" i="4"/>
  <c r="I293" i="4"/>
  <c r="K293" i="4" s="1"/>
  <c r="P293" i="4"/>
  <c r="F293" i="4"/>
  <c r="J293" i="4"/>
  <c r="C293" i="4"/>
  <c r="G293" i="4"/>
  <c r="N293" i="4"/>
  <c r="D281" i="4"/>
  <c r="H281" i="4"/>
  <c r="O281" i="4"/>
  <c r="E281" i="4"/>
  <c r="I281" i="4"/>
  <c r="K281" i="4" s="1"/>
  <c r="P281" i="4"/>
  <c r="F281" i="4"/>
  <c r="J281" i="4"/>
  <c r="C281" i="4"/>
  <c r="G281" i="4"/>
  <c r="N281" i="4"/>
  <c r="C265" i="4"/>
  <c r="G265" i="4"/>
  <c r="N265" i="4"/>
  <c r="F265" i="4"/>
  <c r="O265" i="4"/>
  <c r="H265" i="4"/>
  <c r="P265" i="4"/>
  <c r="D265" i="4"/>
  <c r="I265" i="4"/>
  <c r="K265" i="4" s="1"/>
  <c r="J265" i="4"/>
  <c r="E265" i="4"/>
  <c r="C257" i="4"/>
  <c r="G257" i="4"/>
  <c r="N257" i="4"/>
  <c r="D257" i="4"/>
  <c r="I257" i="4"/>
  <c r="K257" i="4" s="1"/>
  <c r="E257" i="4"/>
  <c r="J257" i="4"/>
  <c r="F257" i="4"/>
  <c r="O257" i="4"/>
  <c r="P257" i="4"/>
  <c r="H257" i="4"/>
  <c r="C241" i="4"/>
  <c r="G241" i="4"/>
  <c r="N241" i="4"/>
  <c r="D241" i="4"/>
  <c r="I241" i="4"/>
  <c r="K241" i="4" s="1"/>
  <c r="E241" i="4"/>
  <c r="J241" i="4"/>
  <c r="F241" i="4"/>
  <c r="O241" i="4"/>
  <c r="H241" i="4"/>
  <c r="P241" i="4"/>
  <c r="C233" i="4"/>
  <c r="G233" i="4"/>
  <c r="N233" i="4"/>
  <c r="F233" i="4"/>
  <c r="O233" i="4"/>
  <c r="H233" i="4"/>
  <c r="P233" i="4"/>
  <c r="D233" i="4"/>
  <c r="I233" i="4"/>
  <c r="K233" i="4" s="1"/>
  <c r="E233" i="4"/>
  <c r="J233" i="4"/>
  <c r="C229" i="4"/>
  <c r="G229" i="4"/>
  <c r="N229" i="4"/>
  <c r="H229" i="4"/>
  <c r="P229" i="4"/>
  <c r="D229" i="4"/>
  <c r="I229" i="4"/>
  <c r="K229" i="4" s="1"/>
  <c r="E229" i="4"/>
  <c r="J229" i="4"/>
  <c r="F229" i="4"/>
  <c r="O229" i="4"/>
  <c r="C217" i="4"/>
  <c r="G217" i="4"/>
  <c r="N217" i="4"/>
  <c r="E217" i="4"/>
  <c r="I217" i="4"/>
  <c r="K217" i="4" s="1"/>
  <c r="P217" i="4"/>
  <c r="J217" i="4"/>
  <c r="D217" i="4"/>
  <c r="O217" i="4"/>
  <c r="F217" i="4"/>
  <c r="H217" i="4"/>
  <c r="C213" i="4"/>
  <c r="G213" i="4"/>
  <c r="N213" i="4"/>
  <c r="E213" i="4"/>
  <c r="I213" i="4"/>
  <c r="K213" i="4" s="1"/>
  <c r="P213" i="4"/>
  <c r="F213" i="4"/>
  <c r="H213" i="4"/>
  <c r="J213" i="4"/>
  <c r="D213" i="4"/>
  <c r="O213" i="4"/>
  <c r="C209" i="4"/>
  <c r="G209" i="4"/>
  <c r="N209" i="4"/>
  <c r="E209" i="4"/>
  <c r="I209" i="4"/>
  <c r="K209" i="4" s="1"/>
  <c r="P209" i="4"/>
  <c r="J209" i="4"/>
  <c r="D209" i="4"/>
  <c r="O209" i="4"/>
  <c r="F209" i="4"/>
  <c r="H209" i="4"/>
  <c r="C205" i="4"/>
  <c r="G205" i="4"/>
  <c r="N205" i="4"/>
  <c r="E205" i="4"/>
  <c r="I205" i="4"/>
  <c r="K205" i="4" s="1"/>
  <c r="P205" i="4"/>
  <c r="F205" i="4"/>
  <c r="H205" i="4"/>
  <c r="J205" i="4"/>
  <c r="D205" i="4"/>
  <c r="O205" i="4"/>
  <c r="C201" i="4"/>
  <c r="G201" i="4"/>
  <c r="N201" i="4"/>
  <c r="E201" i="4"/>
  <c r="I201" i="4"/>
  <c r="K201" i="4" s="1"/>
  <c r="P201" i="4"/>
  <c r="J201" i="4"/>
  <c r="D201" i="4"/>
  <c r="O201" i="4"/>
  <c r="F201" i="4"/>
  <c r="H201" i="4"/>
  <c r="C197" i="4"/>
  <c r="G197" i="4"/>
  <c r="N197" i="4"/>
  <c r="E197" i="4"/>
  <c r="I197" i="4"/>
  <c r="K197" i="4" s="1"/>
  <c r="P197" i="4"/>
  <c r="F197" i="4"/>
  <c r="H197" i="4"/>
  <c r="J197" i="4"/>
  <c r="D197" i="4"/>
  <c r="O197" i="4"/>
  <c r="C193" i="4"/>
  <c r="G193" i="4"/>
  <c r="N193" i="4"/>
  <c r="E193" i="4"/>
  <c r="I193" i="4"/>
  <c r="K193" i="4" s="1"/>
  <c r="P193" i="4"/>
  <c r="J193" i="4"/>
  <c r="D193" i="4"/>
  <c r="O193" i="4"/>
  <c r="F193" i="4"/>
  <c r="H193" i="4"/>
  <c r="C189" i="4"/>
  <c r="G189" i="4"/>
  <c r="N189" i="4"/>
  <c r="E189" i="4"/>
  <c r="I189" i="4"/>
  <c r="K189" i="4" s="1"/>
  <c r="P189" i="4"/>
  <c r="F189" i="4"/>
  <c r="H189" i="4"/>
  <c r="J189" i="4"/>
  <c r="D189" i="4"/>
  <c r="O189" i="4"/>
  <c r="F184" i="4"/>
  <c r="J184" i="4"/>
  <c r="D184" i="4"/>
  <c r="H184" i="4"/>
  <c r="O184" i="4"/>
  <c r="G184" i="4"/>
  <c r="I184" i="4"/>
  <c r="K184" i="4" s="1"/>
  <c r="C184" i="4"/>
  <c r="N184" i="4"/>
  <c r="E184" i="4"/>
  <c r="P184" i="4"/>
  <c r="E180" i="4"/>
  <c r="I180" i="4"/>
  <c r="K180" i="4" s="1"/>
  <c r="P180" i="4"/>
  <c r="F180" i="4"/>
  <c r="J180" i="4"/>
  <c r="D180" i="4"/>
  <c r="O180" i="4"/>
  <c r="H180" i="4"/>
  <c r="G180" i="4"/>
  <c r="N180" i="4"/>
  <c r="C180" i="4"/>
  <c r="E176" i="4"/>
  <c r="I176" i="4"/>
  <c r="K176" i="4" s="1"/>
  <c r="P176" i="4"/>
  <c r="F176" i="4"/>
  <c r="J176" i="4"/>
  <c r="H176" i="4"/>
  <c r="D176" i="4"/>
  <c r="O176" i="4"/>
  <c r="C176" i="4"/>
  <c r="G176" i="4"/>
  <c r="N176" i="4"/>
  <c r="E172" i="4"/>
  <c r="I172" i="4"/>
  <c r="K172" i="4" s="1"/>
  <c r="P172" i="4"/>
  <c r="F172" i="4"/>
  <c r="J172" i="4"/>
  <c r="D172" i="4"/>
  <c r="O172" i="4"/>
  <c r="H172" i="4"/>
  <c r="C172" i="4"/>
  <c r="G172" i="4"/>
  <c r="N172" i="4"/>
  <c r="E168" i="4"/>
  <c r="I168" i="4"/>
  <c r="K168" i="4" s="1"/>
  <c r="P168" i="4"/>
  <c r="F168" i="4"/>
  <c r="J168" i="4"/>
  <c r="H168" i="4"/>
  <c r="D168" i="4"/>
  <c r="O168" i="4"/>
  <c r="N168" i="4"/>
  <c r="C168" i="4"/>
  <c r="G168" i="4"/>
  <c r="E164" i="4"/>
  <c r="I164" i="4"/>
  <c r="K164" i="4" s="1"/>
  <c r="P164" i="4"/>
  <c r="F164" i="4"/>
  <c r="J164" i="4"/>
  <c r="D164" i="4"/>
  <c r="O164" i="4"/>
  <c r="H164" i="4"/>
  <c r="G164" i="4"/>
  <c r="N164" i="4"/>
  <c r="C164" i="4"/>
  <c r="E160" i="4"/>
  <c r="I160" i="4"/>
  <c r="K160" i="4" s="1"/>
  <c r="P160" i="4"/>
  <c r="F160" i="4"/>
  <c r="J160" i="4"/>
  <c r="H160" i="4"/>
  <c r="D160" i="4"/>
  <c r="O160" i="4"/>
  <c r="C160" i="4"/>
  <c r="G160" i="4"/>
  <c r="N160" i="4"/>
  <c r="E156" i="4"/>
  <c r="I156" i="4"/>
  <c r="K156" i="4" s="1"/>
  <c r="P156" i="4"/>
  <c r="F156" i="4"/>
  <c r="J156" i="4"/>
  <c r="D156" i="4"/>
  <c r="O156" i="4"/>
  <c r="H156" i="4"/>
  <c r="C156" i="4"/>
  <c r="G156" i="4"/>
  <c r="N156" i="4"/>
  <c r="E152" i="4"/>
  <c r="I152" i="4"/>
  <c r="K152" i="4" s="1"/>
  <c r="P152" i="4"/>
  <c r="F152" i="4"/>
  <c r="J152" i="4"/>
  <c r="H152" i="4"/>
  <c r="D152" i="4"/>
  <c r="O152" i="4"/>
  <c r="N152" i="4"/>
  <c r="C152" i="4"/>
  <c r="G152" i="4"/>
  <c r="E148" i="4"/>
  <c r="I148" i="4"/>
  <c r="K148" i="4" s="1"/>
  <c r="P148" i="4"/>
  <c r="F148" i="4"/>
  <c r="J148" i="4"/>
  <c r="D148" i="4"/>
  <c r="O148" i="4"/>
  <c r="H148" i="4"/>
  <c r="G148" i="4"/>
  <c r="N148" i="4"/>
  <c r="C148" i="4"/>
  <c r="E144" i="4"/>
  <c r="I144" i="4"/>
  <c r="K144" i="4" s="1"/>
  <c r="P144" i="4"/>
  <c r="F144" i="4"/>
  <c r="J144" i="4"/>
  <c r="H144" i="4"/>
  <c r="D144" i="4"/>
  <c r="O144" i="4"/>
  <c r="C144" i="4"/>
  <c r="G144" i="4"/>
  <c r="N144" i="4"/>
  <c r="E140" i="4"/>
  <c r="I140" i="4"/>
  <c r="K140" i="4" s="1"/>
  <c r="P140" i="4"/>
  <c r="F140" i="4"/>
  <c r="J140" i="4"/>
  <c r="D140" i="4"/>
  <c r="O140" i="4"/>
  <c r="H140" i="4"/>
  <c r="C140" i="4"/>
  <c r="G140" i="4"/>
  <c r="N140" i="4"/>
  <c r="E136" i="4"/>
  <c r="I136" i="4"/>
  <c r="K136" i="4" s="1"/>
  <c r="P136" i="4"/>
  <c r="F136" i="4"/>
  <c r="J136" i="4"/>
  <c r="H136" i="4"/>
  <c r="D136" i="4"/>
  <c r="O136" i="4"/>
  <c r="N136" i="4"/>
  <c r="C136" i="4"/>
  <c r="G136" i="4"/>
  <c r="D128" i="4"/>
  <c r="H128" i="4"/>
  <c r="O128" i="4"/>
  <c r="E128" i="4"/>
  <c r="I128" i="4"/>
  <c r="K128" i="4" s="1"/>
  <c r="P128" i="4"/>
  <c r="F128" i="4"/>
  <c r="J128" i="4"/>
  <c r="C128" i="4"/>
  <c r="G128" i="4"/>
  <c r="N128" i="4"/>
  <c r="D124" i="4"/>
  <c r="H124" i="4"/>
  <c r="O124" i="4"/>
  <c r="E124" i="4"/>
  <c r="I124" i="4"/>
  <c r="K124" i="4" s="1"/>
  <c r="P124" i="4"/>
  <c r="F124" i="4"/>
  <c r="J124" i="4"/>
  <c r="C124" i="4"/>
  <c r="G124" i="4"/>
  <c r="N124" i="4"/>
  <c r="D120" i="4"/>
  <c r="H120" i="4"/>
  <c r="O120" i="4"/>
  <c r="E120" i="4"/>
  <c r="I120" i="4"/>
  <c r="K120" i="4" s="1"/>
  <c r="P120" i="4"/>
  <c r="F120" i="4"/>
  <c r="J120" i="4"/>
  <c r="N120" i="4"/>
  <c r="C120" i="4"/>
  <c r="G120" i="4"/>
  <c r="D116" i="4"/>
  <c r="H116" i="4"/>
  <c r="O116" i="4"/>
  <c r="E116" i="4"/>
  <c r="I116" i="4"/>
  <c r="K116" i="4" s="1"/>
  <c r="P116" i="4"/>
  <c r="F116" i="4"/>
  <c r="J116" i="4"/>
  <c r="G116" i="4"/>
  <c r="N116" i="4"/>
  <c r="C116" i="4"/>
  <c r="D112" i="4"/>
  <c r="H112" i="4"/>
  <c r="O112" i="4"/>
  <c r="E112" i="4"/>
  <c r="I112" i="4"/>
  <c r="K112" i="4" s="1"/>
  <c r="P112" i="4"/>
  <c r="F112" i="4"/>
  <c r="J112" i="4"/>
  <c r="C112" i="4"/>
  <c r="G112" i="4"/>
  <c r="N112" i="4"/>
  <c r="D108" i="4"/>
  <c r="H108" i="4"/>
  <c r="O108" i="4"/>
  <c r="E108" i="4"/>
  <c r="I108" i="4"/>
  <c r="K108" i="4" s="1"/>
  <c r="P108" i="4"/>
  <c r="F108" i="4"/>
  <c r="J108" i="4"/>
  <c r="C108" i="4"/>
  <c r="G108" i="4"/>
  <c r="N108" i="4"/>
  <c r="D104" i="4"/>
  <c r="H104" i="4"/>
  <c r="O104" i="4"/>
  <c r="E104" i="4"/>
  <c r="I104" i="4"/>
  <c r="K104" i="4" s="1"/>
  <c r="P104" i="4"/>
  <c r="F104" i="4"/>
  <c r="J104" i="4"/>
  <c r="N104" i="4"/>
  <c r="C104" i="4"/>
  <c r="G104" i="4"/>
  <c r="D100" i="4"/>
  <c r="H100" i="4"/>
  <c r="O100" i="4"/>
  <c r="E100" i="4"/>
  <c r="I100" i="4"/>
  <c r="K100" i="4" s="1"/>
  <c r="P100" i="4"/>
  <c r="F100" i="4"/>
  <c r="J100" i="4"/>
  <c r="G100" i="4"/>
  <c r="N100" i="4"/>
  <c r="C100" i="4"/>
  <c r="D96" i="4"/>
  <c r="H96" i="4"/>
  <c r="O96" i="4"/>
  <c r="E96" i="4"/>
  <c r="I96" i="4"/>
  <c r="K96" i="4" s="1"/>
  <c r="P96" i="4"/>
  <c r="F96" i="4"/>
  <c r="J96" i="4"/>
  <c r="C96" i="4"/>
  <c r="G96" i="4"/>
  <c r="N96" i="4"/>
  <c r="D92" i="4"/>
  <c r="H92" i="4"/>
  <c r="O92" i="4"/>
  <c r="E92" i="4"/>
  <c r="I92" i="4"/>
  <c r="K92" i="4" s="1"/>
  <c r="P92" i="4"/>
  <c r="F92" i="4"/>
  <c r="J92" i="4"/>
  <c r="C92" i="4"/>
  <c r="G92" i="4"/>
  <c r="N92" i="4"/>
  <c r="D88" i="4"/>
  <c r="H88" i="4"/>
  <c r="O88" i="4"/>
  <c r="E88" i="4"/>
  <c r="I88" i="4"/>
  <c r="K88" i="4" s="1"/>
  <c r="P88" i="4"/>
  <c r="F88" i="4"/>
  <c r="J88" i="4"/>
  <c r="N88" i="4"/>
  <c r="C88" i="4"/>
  <c r="G88" i="4"/>
  <c r="D84" i="4"/>
  <c r="H84" i="4"/>
  <c r="O84" i="4"/>
  <c r="E84" i="4"/>
  <c r="I84" i="4"/>
  <c r="K84" i="4" s="1"/>
  <c r="P84" i="4"/>
  <c r="G84" i="4"/>
  <c r="J84" i="4"/>
  <c r="C84" i="4"/>
  <c r="N84" i="4"/>
  <c r="F84" i="4"/>
  <c r="D80" i="4"/>
  <c r="H80" i="4"/>
  <c r="O80" i="4"/>
  <c r="E80" i="4"/>
  <c r="I80" i="4"/>
  <c r="K80" i="4" s="1"/>
  <c r="P80" i="4"/>
  <c r="C80" i="4"/>
  <c r="N80" i="4"/>
  <c r="F80" i="4"/>
  <c r="G80" i="4"/>
  <c r="J80" i="4"/>
  <c r="D76" i="4"/>
  <c r="H76" i="4"/>
  <c r="O76" i="4"/>
  <c r="E76" i="4"/>
  <c r="I76" i="4"/>
  <c r="K76" i="4" s="1"/>
  <c r="P76" i="4"/>
  <c r="G76" i="4"/>
  <c r="J76" i="4"/>
  <c r="C76" i="4"/>
  <c r="N76" i="4"/>
  <c r="F76" i="4"/>
  <c r="D72" i="4"/>
  <c r="H72" i="4"/>
  <c r="O72" i="4"/>
  <c r="E72" i="4"/>
  <c r="I72" i="4"/>
  <c r="K72" i="4" s="1"/>
  <c r="P72" i="4"/>
  <c r="C72" i="4"/>
  <c r="N72" i="4"/>
  <c r="F72" i="4"/>
  <c r="G72" i="4"/>
  <c r="J72" i="4"/>
  <c r="F68" i="4"/>
  <c r="J68" i="4"/>
  <c r="D68" i="4"/>
  <c r="H68" i="4"/>
  <c r="O68" i="4"/>
  <c r="I68" i="4"/>
  <c r="K68" i="4" s="1"/>
  <c r="C68" i="4"/>
  <c r="N68" i="4"/>
  <c r="G68" i="4"/>
  <c r="P68" i="4"/>
  <c r="E68" i="4"/>
  <c r="F64" i="4"/>
  <c r="J64" i="4"/>
  <c r="D64" i="4"/>
  <c r="H64" i="4"/>
  <c r="O64" i="4"/>
  <c r="E64" i="4"/>
  <c r="P64" i="4"/>
  <c r="G64" i="4"/>
  <c r="C64" i="4"/>
  <c r="I64" i="4"/>
  <c r="K64" i="4" s="1"/>
  <c r="N64" i="4"/>
  <c r="F60" i="4"/>
  <c r="J60" i="4"/>
  <c r="D60" i="4"/>
  <c r="H60" i="4"/>
  <c r="O60" i="4"/>
  <c r="I60" i="4"/>
  <c r="K60" i="4" s="1"/>
  <c r="C60" i="4"/>
  <c r="N60" i="4"/>
  <c r="E60" i="4"/>
  <c r="G60" i="4"/>
  <c r="P60" i="4"/>
  <c r="F56" i="4"/>
  <c r="J56" i="4"/>
  <c r="D56" i="4"/>
  <c r="H56" i="4"/>
  <c r="O56" i="4"/>
  <c r="E56" i="4"/>
  <c r="P56" i="4"/>
  <c r="G56" i="4"/>
  <c r="N56" i="4"/>
  <c r="C56" i="4"/>
  <c r="I56" i="4"/>
  <c r="K56" i="4" s="1"/>
  <c r="F52" i="4"/>
  <c r="J52" i="4"/>
  <c r="D52" i="4"/>
  <c r="H52" i="4"/>
  <c r="O52" i="4"/>
  <c r="I52" i="4"/>
  <c r="K52" i="4" s="1"/>
  <c r="C52" i="4"/>
  <c r="N52" i="4"/>
  <c r="G52" i="4"/>
  <c r="P52" i="4"/>
  <c r="E52" i="4"/>
  <c r="F48" i="4"/>
  <c r="J48" i="4"/>
  <c r="D48" i="4"/>
  <c r="H48" i="4"/>
  <c r="O48" i="4"/>
  <c r="E48" i="4"/>
  <c r="P48" i="4"/>
  <c r="G48" i="4"/>
  <c r="C48" i="4"/>
  <c r="I48" i="4"/>
  <c r="K48" i="4" s="1"/>
  <c r="N48" i="4"/>
  <c r="D44" i="4"/>
  <c r="H44" i="4"/>
  <c r="O44" i="4"/>
  <c r="E44" i="4"/>
  <c r="I44" i="4"/>
  <c r="K44" i="4" s="1"/>
  <c r="P44" i="4"/>
  <c r="F44" i="4"/>
  <c r="J44" i="4"/>
  <c r="C44" i="4"/>
  <c r="N44" i="4"/>
  <c r="G44" i="4"/>
  <c r="D40" i="4"/>
  <c r="H40" i="4"/>
  <c r="O40" i="4"/>
  <c r="E40" i="4"/>
  <c r="I40" i="4"/>
  <c r="K40" i="4" s="1"/>
  <c r="P40" i="4"/>
  <c r="F40" i="4"/>
  <c r="J40" i="4"/>
  <c r="G40" i="4"/>
  <c r="C40" i="4"/>
  <c r="N40" i="4"/>
  <c r="D36" i="4"/>
  <c r="H36" i="4"/>
  <c r="O36" i="4"/>
  <c r="E36" i="4"/>
  <c r="I36" i="4"/>
  <c r="K36" i="4" s="1"/>
  <c r="P36" i="4"/>
  <c r="F36" i="4"/>
  <c r="J36" i="4"/>
  <c r="N36" i="4"/>
  <c r="C36" i="4"/>
  <c r="G36" i="4"/>
  <c r="D32" i="4"/>
  <c r="H32" i="4"/>
  <c r="O32" i="4"/>
  <c r="E32" i="4"/>
  <c r="I32" i="4"/>
  <c r="K32" i="4" s="1"/>
  <c r="P32" i="4"/>
  <c r="F32" i="4"/>
  <c r="J32" i="4"/>
  <c r="G32" i="4"/>
  <c r="C32" i="4"/>
  <c r="N32" i="4"/>
  <c r="D28" i="4"/>
  <c r="H28" i="4"/>
  <c r="O28" i="4"/>
  <c r="E28" i="4"/>
  <c r="I28" i="4"/>
  <c r="K28" i="4" s="1"/>
  <c r="P28" i="4"/>
  <c r="F28" i="4"/>
  <c r="J28" i="4"/>
  <c r="C28" i="4"/>
  <c r="N28" i="4"/>
  <c r="G28" i="4"/>
  <c r="D24" i="4"/>
  <c r="H24" i="4"/>
  <c r="O24" i="4"/>
  <c r="E24" i="4"/>
  <c r="I24" i="4"/>
  <c r="K24" i="4" s="1"/>
  <c r="P24" i="4"/>
  <c r="F24" i="4"/>
  <c r="J24" i="4"/>
  <c r="G24" i="4"/>
  <c r="N24" i="4"/>
  <c r="C24" i="4"/>
  <c r="C7" i="4"/>
  <c r="G7" i="4"/>
  <c r="N7" i="4"/>
  <c r="D7" i="4"/>
  <c r="H7" i="4"/>
  <c r="O7" i="4"/>
  <c r="E7" i="4"/>
  <c r="I7" i="4"/>
  <c r="K7" i="4" s="1"/>
  <c r="P7" i="4"/>
  <c r="J7" i="4"/>
  <c r="F7" i="4"/>
  <c r="C3" i="4"/>
  <c r="G3" i="4"/>
  <c r="N3" i="4"/>
  <c r="D3" i="4"/>
  <c r="H3" i="4"/>
  <c r="O3" i="4"/>
  <c r="E3" i="4"/>
  <c r="I3" i="4"/>
  <c r="K3" i="4" s="1"/>
  <c r="P3" i="4"/>
  <c r="F3" i="4"/>
  <c r="J3" i="4"/>
  <c r="L273" i="3"/>
  <c r="D273" i="3"/>
  <c r="L292" i="3"/>
  <c r="D292" i="3"/>
  <c r="L280" i="3"/>
  <c r="D280" i="3"/>
  <c r="L272" i="3"/>
  <c r="D272" i="3"/>
  <c r="L313" i="3"/>
  <c r="D313" i="3"/>
  <c r="L306" i="3"/>
  <c r="D306" i="3"/>
  <c r="L282" i="3"/>
  <c r="D282" i="3"/>
  <c r="L266" i="3"/>
  <c r="D266" i="3"/>
  <c r="AD396" i="3" s="1"/>
  <c r="E326" i="3"/>
  <c r="I326" i="3"/>
  <c r="K326" i="3" s="1"/>
  <c r="O326" i="3"/>
  <c r="F326" i="3"/>
  <c r="J326" i="3"/>
  <c r="G326" i="3"/>
  <c r="M326" i="3"/>
  <c r="C326" i="3"/>
  <c r="H326" i="3"/>
  <c r="N326" i="3"/>
  <c r="G309" i="3"/>
  <c r="M309" i="3"/>
  <c r="C309" i="3"/>
  <c r="H309" i="3"/>
  <c r="N309" i="3"/>
  <c r="E309" i="3"/>
  <c r="I309" i="3"/>
  <c r="K309" i="3" s="1"/>
  <c r="O309" i="3"/>
  <c r="F309" i="3"/>
  <c r="J309" i="3"/>
  <c r="G301" i="3"/>
  <c r="M301" i="3"/>
  <c r="C301" i="3"/>
  <c r="H301" i="3"/>
  <c r="N301" i="3"/>
  <c r="E301" i="3"/>
  <c r="I301" i="3"/>
  <c r="K301" i="3" s="1"/>
  <c r="O301" i="3"/>
  <c r="F301" i="3"/>
  <c r="J301" i="3"/>
  <c r="G289" i="3"/>
  <c r="M289" i="3"/>
  <c r="C289" i="3"/>
  <c r="H289" i="3"/>
  <c r="N289" i="3"/>
  <c r="E289" i="3"/>
  <c r="I289" i="3"/>
  <c r="K289" i="3" s="1"/>
  <c r="O289" i="3"/>
  <c r="F289" i="3"/>
  <c r="J289" i="3"/>
  <c r="G277" i="3"/>
  <c r="M277" i="3"/>
  <c r="C277" i="3"/>
  <c r="H277" i="3"/>
  <c r="N277" i="3"/>
  <c r="E277" i="3"/>
  <c r="I277" i="3"/>
  <c r="K277" i="3" s="1"/>
  <c r="O277" i="3"/>
  <c r="F277" i="3"/>
  <c r="J277" i="3"/>
  <c r="J2" i="3"/>
  <c r="F2" i="3"/>
  <c r="N2" i="3"/>
  <c r="H2" i="3"/>
  <c r="C2" i="3"/>
  <c r="G2" i="3"/>
  <c r="I2" i="3"/>
  <c r="K2" i="3" s="1"/>
  <c r="O2" i="3"/>
  <c r="E2" i="3"/>
  <c r="M2" i="3"/>
  <c r="G325" i="3"/>
  <c r="M325" i="3"/>
  <c r="C325" i="3"/>
  <c r="H325" i="3"/>
  <c r="N325" i="3"/>
  <c r="E325" i="3"/>
  <c r="I325" i="3"/>
  <c r="K325" i="3" s="1"/>
  <c r="O325" i="3"/>
  <c r="F325" i="3"/>
  <c r="J325" i="3"/>
  <c r="E308" i="3"/>
  <c r="I308" i="3"/>
  <c r="K308" i="3" s="1"/>
  <c r="O308" i="3"/>
  <c r="F308" i="3"/>
  <c r="J308" i="3"/>
  <c r="G308" i="3"/>
  <c r="M308" i="3"/>
  <c r="H308" i="3"/>
  <c r="N308" i="3"/>
  <c r="C308" i="3"/>
  <c r="E300" i="3"/>
  <c r="I300" i="3"/>
  <c r="K300" i="3" s="1"/>
  <c r="O300" i="3"/>
  <c r="F300" i="3"/>
  <c r="J300" i="3"/>
  <c r="G300" i="3"/>
  <c r="M300" i="3"/>
  <c r="H300" i="3"/>
  <c r="N300" i="3"/>
  <c r="C300" i="3"/>
  <c r="E292" i="3"/>
  <c r="I292" i="3"/>
  <c r="K292" i="3" s="1"/>
  <c r="O292" i="3"/>
  <c r="F292" i="3"/>
  <c r="J292" i="3"/>
  <c r="G292" i="3"/>
  <c r="M292" i="3"/>
  <c r="H292" i="3"/>
  <c r="N292" i="3"/>
  <c r="C292" i="3"/>
  <c r="E288" i="3"/>
  <c r="I288" i="3"/>
  <c r="K288" i="3" s="1"/>
  <c r="O288" i="3"/>
  <c r="F288" i="3"/>
  <c r="J288" i="3"/>
  <c r="G288" i="3"/>
  <c r="M288" i="3"/>
  <c r="C288" i="3"/>
  <c r="H288" i="3"/>
  <c r="N288" i="3"/>
  <c r="E284" i="3"/>
  <c r="I284" i="3"/>
  <c r="K284" i="3" s="1"/>
  <c r="O284" i="3"/>
  <c r="F284" i="3"/>
  <c r="J284" i="3"/>
  <c r="G284" i="3"/>
  <c r="M284" i="3"/>
  <c r="H284" i="3"/>
  <c r="N284" i="3"/>
  <c r="C284" i="3"/>
  <c r="E276" i="3"/>
  <c r="I276" i="3"/>
  <c r="K276" i="3" s="1"/>
  <c r="O276" i="3"/>
  <c r="F276" i="3"/>
  <c r="J276" i="3"/>
  <c r="G276" i="3"/>
  <c r="M276" i="3"/>
  <c r="H276" i="3"/>
  <c r="N276" i="3"/>
  <c r="C276" i="3"/>
  <c r="E268" i="3"/>
  <c r="I268" i="3"/>
  <c r="K268" i="3" s="1"/>
  <c r="O268" i="3"/>
  <c r="F268" i="3"/>
  <c r="J268" i="3"/>
  <c r="G268" i="3"/>
  <c r="M268" i="3"/>
  <c r="H268" i="3"/>
  <c r="N268" i="3"/>
  <c r="C268" i="3"/>
  <c r="E260" i="3"/>
  <c r="I260" i="3"/>
  <c r="K260" i="3" s="1"/>
  <c r="O260" i="3"/>
  <c r="F260" i="3"/>
  <c r="J260" i="3"/>
  <c r="G260" i="3"/>
  <c r="M260" i="3"/>
  <c r="H260" i="3"/>
  <c r="N260" i="3"/>
  <c r="C260" i="3"/>
  <c r="E256" i="3"/>
  <c r="I256" i="3"/>
  <c r="K256" i="3" s="1"/>
  <c r="O256" i="3"/>
  <c r="F256" i="3"/>
  <c r="J256" i="3"/>
  <c r="G256" i="3"/>
  <c r="M256" i="3"/>
  <c r="C256" i="3"/>
  <c r="H256" i="3"/>
  <c r="N256" i="3"/>
  <c r="E248" i="3"/>
  <c r="I248" i="3"/>
  <c r="K248" i="3" s="1"/>
  <c r="O248" i="3"/>
  <c r="G248" i="3"/>
  <c r="N248" i="3"/>
  <c r="H248" i="3"/>
  <c r="C248" i="3"/>
  <c r="J248" i="3"/>
  <c r="F248" i="3"/>
  <c r="M248" i="3"/>
  <c r="E240" i="3"/>
  <c r="I240" i="3"/>
  <c r="K240" i="3" s="1"/>
  <c r="O240" i="3"/>
  <c r="G240" i="3"/>
  <c r="N240" i="3"/>
  <c r="H240" i="3"/>
  <c r="C240" i="3"/>
  <c r="J240" i="3"/>
  <c r="M240" i="3"/>
  <c r="F240" i="3"/>
  <c r="F232" i="3"/>
  <c r="J232" i="3"/>
  <c r="G232" i="3"/>
  <c r="N232" i="3"/>
  <c r="H232" i="3"/>
  <c r="I232" i="3"/>
  <c r="K232" i="3" s="1"/>
  <c r="C232" i="3"/>
  <c r="M232" i="3"/>
  <c r="E232" i="3"/>
  <c r="O232" i="3"/>
  <c r="F224" i="3"/>
  <c r="J224" i="3"/>
  <c r="G224" i="3"/>
  <c r="N224" i="3"/>
  <c r="I224" i="3"/>
  <c r="K224" i="3" s="1"/>
  <c r="C224" i="3"/>
  <c r="M224" i="3"/>
  <c r="E224" i="3"/>
  <c r="O224" i="3"/>
  <c r="H224" i="3"/>
  <c r="F216" i="3"/>
  <c r="J216" i="3"/>
  <c r="C216" i="3"/>
  <c r="I216" i="3"/>
  <c r="K216" i="3" s="1"/>
  <c r="G216" i="3"/>
  <c r="O216" i="3"/>
  <c r="M216" i="3"/>
  <c r="N216" i="3"/>
  <c r="E216" i="3"/>
  <c r="H216" i="3"/>
  <c r="F208" i="3"/>
  <c r="J208" i="3"/>
  <c r="C208" i="3"/>
  <c r="I208" i="3"/>
  <c r="K208" i="3" s="1"/>
  <c r="H208" i="3"/>
  <c r="E208" i="3"/>
  <c r="O208" i="3"/>
  <c r="G208" i="3"/>
  <c r="M208" i="3"/>
  <c r="N208" i="3"/>
  <c r="F200" i="3"/>
  <c r="J200" i="3"/>
  <c r="C200" i="3"/>
  <c r="I200" i="3"/>
  <c r="K200" i="3" s="1"/>
  <c r="E200" i="3"/>
  <c r="M200" i="3"/>
  <c r="O200" i="3"/>
  <c r="G200" i="3"/>
  <c r="H200" i="3"/>
  <c r="N200" i="3"/>
  <c r="F192" i="3"/>
  <c r="J192" i="3"/>
  <c r="C192" i="3"/>
  <c r="I192" i="3"/>
  <c r="K192" i="3" s="1"/>
  <c r="E192" i="3"/>
  <c r="M192" i="3"/>
  <c r="H192" i="3"/>
  <c r="O192" i="3"/>
  <c r="G192" i="3"/>
  <c r="N192" i="3"/>
  <c r="C183" i="3"/>
  <c r="H183" i="3"/>
  <c r="N183" i="3"/>
  <c r="F183" i="3"/>
  <c r="M183" i="3"/>
  <c r="G183" i="3"/>
  <c r="O183" i="3"/>
  <c r="I183" i="3"/>
  <c r="K183" i="3" s="1"/>
  <c r="E183" i="3"/>
  <c r="J183" i="3"/>
  <c r="C175" i="3"/>
  <c r="H175" i="3"/>
  <c r="N175" i="3"/>
  <c r="F175" i="3"/>
  <c r="M175" i="3"/>
  <c r="G175" i="3"/>
  <c r="O175" i="3"/>
  <c r="I175" i="3"/>
  <c r="K175" i="3" s="1"/>
  <c r="J175" i="3"/>
  <c r="E175" i="3"/>
  <c r="C167" i="3"/>
  <c r="H167" i="3"/>
  <c r="N167" i="3"/>
  <c r="F167" i="3"/>
  <c r="M167" i="3"/>
  <c r="G167" i="3"/>
  <c r="O167" i="3"/>
  <c r="I167" i="3"/>
  <c r="K167" i="3" s="1"/>
  <c r="E167" i="3"/>
  <c r="J167" i="3"/>
  <c r="C159" i="3"/>
  <c r="H159" i="3"/>
  <c r="N159" i="3"/>
  <c r="F159" i="3"/>
  <c r="M159" i="3"/>
  <c r="G159" i="3"/>
  <c r="O159" i="3"/>
  <c r="J159" i="3"/>
  <c r="E159" i="3"/>
  <c r="I159" i="3"/>
  <c r="K159" i="3" s="1"/>
  <c r="C151" i="3"/>
  <c r="H151" i="3"/>
  <c r="N151" i="3"/>
  <c r="F151" i="3"/>
  <c r="M151" i="3"/>
  <c r="G151" i="3"/>
  <c r="O151" i="3"/>
  <c r="I151" i="3"/>
  <c r="K151" i="3" s="1"/>
  <c r="E151" i="3"/>
  <c r="J151" i="3"/>
  <c r="C143" i="3"/>
  <c r="H143" i="3"/>
  <c r="N143" i="3"/>
  <c r="F143" i="3"/>
  <c r="M143" i="3"/>
  <c r="G143" i="3"/>
  <c r="O143" i="3"/>
  <c r="E143" i="3"/>
  <c r="I143" i="3"/>
  <c r="K143" i="3" s="1"/>
  <c r="J143" i="3"/>
  <c r="C139" i="3"/>
  <c r="H139" i="3"/>
  <c r="N139" i="3"/>
  <c r="I139" i="3"/>
  <c r="K139" i="3" s="1"/>
  <c r="E139" i="3"/>
  <c r="J139" i="3"/>
  <c r="M139" i="3"/>
  <c r="O139" i="3"/>
  <c r="F139" i="3"/>
  <c r="G139" i="3"/>
  <c r="E127" i="3"/>
  <c r="I127" i="3"/>
  <c r="K127" i="3" s="1"/>
  <c r="O127" i="3"/>
  <c r="H127" i="3"/>
  <c r="C127" i="3"/>
  <c r="J127" i="3"/>
  <c r="M127" i="3"/>
  <c r="N127" i="3"/>
  <c r="F127" i="3"/>
  <c r="G127" i="3"/>
  <c r="E119" i="3"/>
  <c r="I119" i="3"/>
  <c r="K119" i="3" s="1"/>
  <c r="O119" i="3"/>
  <c r="F119" i="3"/>
  <c r="J119" i="3"/>
  <c r="M119" i="3"/>
  <c r="C119" i="3"/>
  <c r="N119" i="3"/>
  <c r="G119" i="3"/>
  <c r="H119" i="3"/>
  <c r="E111" i="3"/>
  <c r="I111" i="3"/>
  <c r="K111" i="3" s="1"/>
  <c r="O111" i="3"/>
  <c r="F111" i="3"/>
  <c r="J111" i="3"/>
  <c r="M111" i="3"/>
  <c r="C111" i="3"/>
  <c r="N111" i="3"/>
  <c r="G111" i="3"/>
  <c r="H111" i="3"/>
  <c r="E103" i="3"/>
  <c r="I103" i="3"/>
  <c r="K103" i="3" s="1"/>
  <c r="O103" i="3"/>
  <c r="F103" i="3"/>
  <c r="J103" i="3"/>
  <c r="M103" i="3"/>
  <c r="C103" i="3"/>
  <c r="N103" i="3"/>
  <c r="G103" i="3"/>
  <c r="H103" i="3"/>
  <c r="E95" i="3"/>
  <c r="I95" i="3"/>
  <c r="K95" i="3" s="1"/>
  <c r="O95" i="3"/>
  <c r="F95" i="3"/>
  <c r="J95" i="3"/>
  <c r="M95" i="3"/>
  <c r="C95" i="3"/>
  <c r="N95" i="3"/>
  <c r="G95" i="3"/>
  <c r="H95" i="3"/>
  <c r="E83" i="3"/>
  <c r="I83" i="3"/>
  <c r="K83" i="3" s="1"/>
  <c r="O83" i="3"/>
  <c r="G83" i="3"/>
  <c r="N83" i="3"/>
  <c r="H83" i="3"/>
  <c r="J83" i="3"/>
  <c r="M83" i="3"/>
  <c r="C83" i="3"/>
  <c r="F83" i="3"/>
  <c r="E75" i="3"/>
  <c r="I75" i="3"/>
  <c r="K75" i="3" s="1"/>
  <c r="O75" i="3"/>
  <c r="G75" i="3"/>
  <c r="N75" i="3"/>
  <c r="H75" i="3"/>
  <c r="C75" i="3"/>
  <c r="F75" i="3"/>
  <c r="J75" i="3"/>
  <c r="M75" i="3"/>
  <c r="F67" i="3"/>
  <c r="J67" i="3"/>
  <c r="E67" i="3"/>
  <c r="M67" i="3"/>
  <c r="H67" i="3"/>
  <c r="I67" i="3"/>
  <c r="K67" i="3" s="1"/>
  <c r="C67" i="3"/>
  <c r="G67" i="3"/>
  <c r="N67" i="3"/>
  <c r="O67" i="3"/>
  <c r="E59" i="3"/>
  <c r="I59" i="3"/>
  <c r="K59" i="3" s="1"/>
  <c r="O59" i="3"/>
  <c r="F59" i="3"/>
  <c r="J59" i="3"/>
  <c r="M59" i="3"/>
  <c r="C59" i="3"/>
  <c r="G59" i="3"/>
  <c r="H59" i="3"/>
  <c r="N59" i="3"/>
  <c r="E55" i="3"/>
  <c r="I55" i="3"/>
  <c r="K55" i="3" s="1"/>
  <c r="O55" i="3"/>
  <c r="F55" i="3"/>
  <c r="J55" i="3"/>
  <c r="M55" i="3"/>
  <c r="N55" i="3"/>
  <c r="C55" i="3"/>
  <c r="G55" i="3"/>
  <c r="H55" i="3"/>
  <c r="C43" i="3"/>
  <c r="H43" i="3"/>
  <c r="N43" i="3"/>
  <c r="E43" i="3"/>
  <c r="F43" i="3"/>
  <c r="J43" i="3"/>
  <c r="M43" i="3"/>
  <c r="O43" i="3"/>
  <c r="G43" i="3"/>
  <c r="I43" i="3"/>
  <c r="K43" i="3" s="1"/>
  <c r="C35" i="3"/>
  <c r="H35" i="3"/>
  <c r="N35" i="3"/>
  <c r="E35" i="3"/>
  <c r="I35" i="3"/>
  <c r="K35" i="3" s="1"/>
  <c r="O35" i="3"/>
  <c r="F35" i="3"/>
  <c r="J35" i="3"/>
  <c r="G35" i="3"/>
  <c r="M35" i="3"/>
  <c r="C31" i="3"/>
  <c r="H31" i="3"/>
  <c r="N31" i="3"/>
  <c r="E31" i="3"/>
  <c r="I31" i="3"/>
  <c r="K31" i="3" s="1"/>
  <c r="O31" i="3"/>
  <c r="F31" i="3"/>
  <c r="J31" i="3"/>
  <c r="G31" i="3"/>
  <c r="M31" i="3"/>
  <c r="F10" i="3"/>
  <c r="J10" i="3"/>
  <c r="G10" i="3"/>
  <c r="M10" i="3"/>
  <c r="C10" i="3"/>
  <c r="H10" i="3"/>
  <c r="N10" i="3"/>
  <c r="E10" i="3"/>
  <c r="I10" i="3"/>
  <c r="K10" i="3" s="1"/>
  <c r="O10" i="3"/>
  <c r="E328" i="3"/>
  <c r="I328" i="3"/>
  <c r="K328" i="3" s="1"/>
  <c r="O328" i="3"/>
  <c r="F328" i="3"/>
  <c r="J328" i="3"/>
  <c r="G328" i="3"/>
  <c r="M328" i="3"/>
  <c r="C328" i="3"/>
  <c r="H328" i="3"/>
  <c r="N328" i="3"/>
  <c r="G311" i="3"/>
  <c r="M311" i="3"/>
  <c r="C311" i="3"/>
  <c r="H311" i="3"/>
  <c r="N311" i="3"/>
  <c r="E311" i="3"/>
  <c r="I311" i="3"/>
  <c r="K311" i="3" s="1"/>
  <c r="O311" i="3"/>
  <c r="J311" i="3"/>
  <c r="F311" i="3"/>
  <c r="G303" i="3"/>
  <c r="M303" i="3"/>
  <c r="C303" i="3"/>
  <c r="H303" i="3"/>
  <c r="N303" i="3"/>
  <c r="E303" i="3"/>
  <c r="I303" i="3"/>
  <c r="K303" i="3" s="1"/>
  <c r="O303" i="3"/>
  <c r="J303" i="3"/>
  <c r="F303" i="3"/>
  <c r="G295" i="3"/>
  <c r="M295" i="3"/>
  <c r="C295" i="3"/>
  <c r="H295" i="3"/>
  <c r="N295" i="3"/>
  <c r="E295" i="3"/>
  <c r="I295" i="3"/>
  <c r="K295" i="3" s="1"/>
  <c r="O295" i="3"/>
  <c r="J295" i="3"/>
  <c r="F295" i="3"/>
  <c r="G287" i="3"/>
  <c r="M287" i="3"/>
  <c r="C287" i="3"/>
  <c r="H287" i="3"/>
  <c r="N287" i="3"/>
  <c r="E287" i="3"/>
  <c r="I287" i="3"/>
  <c r="K287" i="3" s="1"/>
  <c r="O287" i="3"/>
  <c r="J287" i="3"/>
  <c r="F287" i="3"/>
  <c r="G279" i="3"/>
  <c r="M279" i="3"/>
  <c r="C279" i="3"/>
  <c r="H279" i="3"/>
  <c r="N279" i="3"/>
  <c r="E279" i="3"/>
  <c r="I279" i="3"/>
  <c r="K279" i="3" s="1"/>
  <c r="O279" i="3"/>
  <c r="J279" i="3"/>
  <c r="F279" i="3"/>
  <c r="G271" i="3"/>
  <c r="M271" i="3"/>
  <c r="C271" i="3"/>
  <c r="H271" i="3"/>
  <c r="N271" i="3"/>
  <c r="E271" i="3"/>
  <c r="I271" i="3"/>
  <c r="K271" i="3" s="1"/>
  <c r="O271" i="3"/>
  <c r="J271" i="3"/>
  <c r="F271" i="3"/>
  <c r="G263" i="3"/>
  <c r="M263" i="3"/>
  <c r="C263" i="3"/>
  <c r="H263" i="3"/>
  <c r="N263" i="3"/>
  <c r="E263" i="3"/>
  <c r="I263" i="3"/>
  <c r="K263" i="3" s="1"/>
  <c r="O263" i="3"/>
  <c r="J263" i="3"/>
  <c r="F263" i="3"/>
  <c r="G255" i="3"/>
  <c r="M255" i="3"/>
  <c r="C255" i="3"/>
  <c r="H255" i="3"/>
  <c r="N255" i="3"/>
  <c r="E255" i="3"/>
  <c r="I255" i="3"/>
  <c r="K255" i="3" s="1"/>
  <c r="O255" i="3"/>
  <c r="J255" i="3"/>
  <c r="F255" i="3"/>
  <c r="G247" i="3"/>
  <c r="M247" i="3"/>
  <c r="F247" i="3"/>
  <c r="N247" i="3"/>
  <c r="H247" i="3"/>
  <c r="O247" i="3"/>
  <c r="C247" i="3"/>
  <c r="I247" i="3"/>
  <c r="K247" i="3" s="1"/>
  <c r="E247" i="3"/>
  <c r="J247" i="3"/>
  <c r="G239" i="3"/>
  <c r="M239" i="3"/>
  <c r="F239" i="3"/>
  <c r="N239" i="3"/>
  <c r="H239" i="3"/>
  <c r="O239" i="3"/>
  <c r="C239" i="3"/>
  <c r="I239" i="3"/>
  <c r="K239" i="3" s="1"/>
  <c r="E239" i="3"/>
  <c r="J239" i="3"/>
  <c r="C231" i="3"/>
  <c r="H231" i="3"/>
  <c r="N231" i="3"/>
  <c r="F231" i="3"/>
  <c r="M231" i="3"/>
  <c r="J231" i="3"/>
  <c r="E231" i="3"/>
  <c r="O231" i="3"/>
  <c r="G231" i="3"/>
  <c r="I231" i="3"/>
  <c r="K231" i="3" s="1"/>
  <c r="C227" i="3"/>
  <c r="H227" i="3"/>
  <c r="N227" i="3"/>
  <c r="I227" i="3"/>
  <c r="K227" i="3" s="1"/>
  <c r="G227" i="3"/>
  <c r="J227" i="3"/>
  <c r="E227" i="3"/>
  <c r="M227" i="3"/>
  <c r="O227" i="3"/>
  <c r="F227" i="3"/>
  <c r="C219" i="3"/>
  <c r="H219" i="3"/>
  <c r="N219" i="3"/>
  <c r="F219" i="3"/>
  <c r="M219" i="3"/>
  <c r="E219" i="3"/>
  <c r="O219" i="3"/>
  <c r="I219" i="3"/>
  <c r="K219" i="3" s="1"/>
  <c r="J219" i="3"/>
  <c r="G219" i="3"/>
  <c r="C215" i="3"/>
  <c r="H215" i="3"/>
  <c r="N215" i="3"/>
  <c r="I215" i="3"/>
  <c r="K215" i="3" s="1"/>
  <c r="J215" i="3"/>
  <c r="M215" i="3"/>
  <c r="E215" i="3"/>
  <c r="O215" i="3"/>
  <c r="F215" i="3"/>
  <c r="G215" i="3"/>
  <c r="C211" i="3"/>
  <c r="H211" i="3"/>
  <c r="N211" i="3"/>
  <c r="F211" i="3"/>
  <c r="M211" i="3"/>
  <c r="G211" i="3"/>
  <c r="O211" i="3"/>
  <c r="E211" i="3"/>
  <c r="I211" i="3"/>
  <c r="K211" i="3" s="1"/>
  <c r="J211" i="3"/>
  <c r="C207" i="3"/>
  <c r="H207" i="3"/>
  <c r="N207" i="3"/>
  <c r="I207" i="3"/>
  <c r="K207" i="3" s="1"/>
  <c r="E207" i="3"/>
  <c r="M207" i="3"/>
  <c r="F207" i="3"/>
  <c r="G207" i="3"/>
  <c r="J207" i="3"/>
  <c r="O207" i="3"/>
  <c r="C203" i="3"/>
  <c r="H203" i="3"/>
  <c r="N203" i="3"/>
  <c r="F203" i="3"/>
  <c r="M203" i="3"/>
  <c r="G203" i="3"/>
  <c r="O203" i="3"/>
  <c r="E203" i="3"/>
  <c r="I203" i="3"/>
  <c r="K203" i="3" s="1"/>
  <c r="J203" i="3"/>
  <c r="C199" i="3"/>
  <c r="H199" i="3"/>
  <c r="N199" i="3"/>
  <c r="I199" i="3"/>
  <c r="K199" i="3" s="1"/>
  <c r="E199" i="3"/>
  <c r="J199" i="3"/>
  <c r="O199" i="3"/>
  <c r="F199" i="3"/>
  <c r="G199" i="3"/>
  <c r="M199" i="3"/>
  <c r="C195" i="3"/>
  <c r="H195" i="3"/>
  <c r="N195" i="3"/>
  <c r="F195" i="3"/>
  <c r="M195" i="3"/>
  <c r="G195" i="3"/>
  <c r="O195" i="3"/>
  <c r="J195" i="3"/>
  <c r="E195" i="3"/>
  <c r="I195" i="3"/>
  <c r="K195" i="3" s="1"/>
  <c r="C191" i="3"/>
  <c r="H191" i="3"/>
  <c r="N191" i="3"/>
  <c r="I191" i="3"/>
  <c r="K191" i="3" s="1"/>
  <c r="E191" i="3"/>
  <c r="J191" i="3"/>
  <c r="G191" i="3"/>
  <c r="M191" i="3"/>
  <c r="O191" i="3"/>
  <c r="F191" i="3"/>
  <c r="C187" i="3"/>
  <c r="H187" i="3"/>
  <c r="N187" i="3"/>
  <c r="F187" i="3"/>
  <c r="M187" i="3"/>
  <c r="G187" i="3"/>
  <c r="O187" i="3"/>
  <c r="E187" i="3"/>
  <c r="I187" i="3"/>
  <c r="K187" i="3" s="1"/>
  <c r="J187" i="3"/>
  <c r="F182" i="3"/>
  <c r="J182" i="3"/>
  <c r="E182" i="3"/>
  <c r="M182" i="3"/>
  <c r="G182" i="3"/>
  <c r="N182" i="3"/>
  <c r="H182" i="3"/>
  <c r="I182" i="3"/>
  <c r="K182" i="3" s="1"/>
  <c r="O182" i="3"/>
  <c r="C182" i="3"/>
  <c r="F178" i="3"/>
  <c r="J178" i="3"/>
  <c r="H178" i="3"/>
  <c r="O178" i="3"/>
  <c r="C178" i="3"/>
  <c r="I178" i="3"/>
  <c r="K178" i="3" s="1"/>
  <c r="E178" i="3"/>
  <c r="G178" i="3"/>
  <c r="M178" i="3"/>
  <c r="N178" i="3"/>
  <c r="F174" i="3"/>
  <c r="J174" i="3"/>
  <c r="E174" i="3"/>
  <c r="M174" i="3"/>
  <c r="G174" i="3"/>
  <c r="N174" i="3"/>
  <c r="O174" i="3"/>
  <c r="C174" i="3"/>
  <c r="H174" i="3"/>
  <c r="I174" i="3"/>
  <c r="K174" i="3" s="1"/>
  <c r="F170" i="3"/>
  <c r="J170" i="3"/>
  <c r="H170" i="3"/>
  <c r="O170" i="3"/>
  <c r="C170" i="3"/>
  <c r="I170" i="3"/>
  <c r="K170" i="3" s="1"/>
  <c r="M170" i="3"/>
  <c r="E170" i="3"/>
  <c r="G170" i="3"/>
  <c r="N170" i="3"/>
  <c r="F166" i="3"/>
  <c r="J166" i="3"/>
  <c r="E166" i="3"/>
  <c r="M166" i="3"/>
  <c r="G166" i="3"/>
  <c r="N166" i="3"/>
  <c r="H166" i="3"/>
  <c r="O166" i="3"/>
  <c r="C166" i="3"/>
  <c r="I166" i="3"/>
  <c r="K166" i="3" s="1"/>
  <c r="F162" i="3"/>
  <c r="J162" i="3"/>
  <c r="H162" i="3"/>
  <c r="O162" i="3"/>
  <c r="C162" i="3"/>
  <c r="I162" i="3"/>
  <c r="K162" i="3" s="1"/>
  <c r="E162" i="3"/>
  <c r="M162" i="3"/>
  <c r="N162" i="3"/>
  <c r="G162" i="3"/>
  <c r="F158" i="3"/>
  <c r="J158" i="3"/>
  <c r="E158" i="3"/>
  <c r="M158" i="3"/>
  <c r="G158" i="3"/>
  <c r="N158" i="3"/>
  <c r="O158" i="3"/>
  <c r="H158" i="3"/>
  <c r="I158" i="3"/>
  <c r="K158" i="3" s="1"/>
  <c r="C158" i="3"/>
  <c r="F154" i="3"/>
  <c r="J154" i="3"/>
  <c r="H154" i="3"/>
  <c r="O154" i="3"/>
  <c r="C154" i="3"/>
  <c r="I154" i="3"/>
  <c r="K154" i="3" s="1"/>
  <c r="M154" i="3"/>
  <c r="E154" i="3"/>
  <c r="G154" i="3"/>
  <c r="N154" i="3"/>
  <c r="F150" i="3"/>
  <c r="J150" i="3"/>
  <c r="E150" i="3"/>
  <c r="M150" i="3"/>
  <c r="G150" i="3"/>
  <c r="N150" i="3"/>
  <c r="H150" i="3"/>
  <c r="C150" i="3"/>
  <c r="I150" i="3"/>
  <c r="K150" i="3" s="1"/>
  <c r="O150" i="3"/>
  <c r="F146" i="3"/>
  <c r="J146" i="3"/>
  <c r="H146" i="3"/>
  <c r="O146" i="3"/>
  <c r="C146" i="3"/>
  <c r="I146" i="3"/>
  <c r="K146" i="3" s="1"/>
  <c r="E146" i="3"/>
  <c r="N146" i="3"/>
  <c r="G146" i="3"/>
  <c r="M146" i="3"/>
  <c r="F142" i="3"/>
  <c r="J142" i="3"/>
  <c r="E142" i="3"/>
  <c r="M142" i="3"/>
  <c r="G142" i="3"/>
  <c r="N142" i="3"/>
  <c r="O142" i="3"/>
  <c r="I142" i="3"/>
  <c r="K142" i="3" s="1"/>
  <c r="C142" i="3"/>
  <c r="H142" i="3"/>
  <c r="F138" i="3"/>
  <c r="J138" i="3"/>
  <c r="H138" i="3"/>
  <c r="O138" i="3"/>
  <c r="C138" i="3"/>
  <c r="I138" i="3"/>
  <c r="K138" i="3" s="1"/>
  <c r="M138" i="3"/>
  <c r="G138" i="3"/>
  <c r="N138" i="3"/>
  <c r="E138" i="3"/>
  <c r="G130" i="3"/>
  <c r="E130" i="3"/>
  <c r="J130" i="3"/>
  <c r="F130" i="3"/>
  <c r="M130" i="3"/>
  <c r="N130" i="3"/>
  <c r="C130" i="3"/>
  <c r="O130" i="3"/>
  <c r="H130" i="3"/>
  <c r="I130" i="3"/>
  <c r="K130" i="3" s="1"/>
  <c r="G126" i="3"/>
  <c r="M126" i="3"/>
  <c r="C126" i="3"/>
  <c r="H126" i="3"/>
  <c r="N126" i="3"/>
  <c r="E126" i="3"/>
  <c r="O126" i="3"/>
  <c r="F126" i="3"/>
  <c r="I126" i="3"/>
  <c r="K126" i="3" s="1"/>
  <c r="J126" i="3"/>
  <c r="G122" i="3"/>
  <c r="M122" i="3"/>
  <c r="C122" i="3"/>
  <c r="H122" i="3"/>
  <c r="N122" i="3"/>
  <c r="E122" i="3"/>
  <c r="O122" i="3"/>
  <c r="F122" i="3"/>
  <c r="I122" i="3"/>
  <c r="K122" i="3" s="1"/>
  <c r="J122" i="3"/>
  <c r="G118" i="3"/>
  <c r="M118" i="3"/>
  <c r="C118" i="3"/>
  <c r="H118" i="3"/>
  <c r="N118" i="3"/>
  <c r="E118" i="3"/>
  <c r="O118" i="3"/>
  <c r="F118" i="3"/>
  <c r="I118" i="3"/>
  <c r="K118" i="3" s="1"/>
  <c r="J118" i="3"/>
  <c r="G114" i="3"/>
  <c r="M114" i="3"/>
  <c r="C114" i="3"/>
  <c r="H114" i="3"/>
  <c r="N114" i="3"/>
  <c r="E114" i="3"/>
  <c r="O114" i="3"/>
  <c r="F114" i="3"/>
  <c r="I114" i="3"/>
  <c r="K114" i="3" s="1"/>
  <c r="J114" i="3"/>
  <c r="G110" i="3"/>
  <c r="M110" i="3"/>
  <c r="C110" i="3"/>
  <c r="H110" i="3"/>
  <c r="N110" i="3"/>
  <c r="E110" i="3"/>
  <c r="O110" i="3"/>
  <c r="F110" i="3"/>
  <c r="I110" i="3"/>
  <c r="K110" i="3" s="1"/>
  <c r="J110" i="3"/>
  <c r="G106" i="3"/>
  <c r="M106" i="3"/>
  <c r="C106" i="3"/>
  <c r="H106" i="3"/>
  <c r="N106" i="3"/>
  <c r="E106" i="3"/>
  <c r="O106" i="3"/>
  <c r="F106" i="3"/>
  <c r="I106" i="3"/>
  <c r="K106" i="3" s="1"/>
  <c r="J106" i="3"/>
  <c r="G102" i="3"/>
  <c r="M102" i="3"/>
  <c r="C102" i="3"/>
  <c r="H102" i="3"/>
  <c r="N102" i="3"/>
  <c r="E102" i="3"/>
  <c r="O102" i="3"/>
  <c r="F102" i="3"/>
  <c r="I102" i="3"/>
  <c r="K102" i="3" s="1"/>
  <c r="J102" i="3"/>
  <c r="G98" i="3"/>
  <c r="M98" i="3"/>
  <c r="C98" i="3"/>
  <c r="H98" i="3"/>
  <c r="N98" i="3"/>
  <c r="E98" i="3"/>
  <c r="O98" i="3"/>
  <c r="F98" i="3"/>
  <c r="I98" i="3"/>
  <c r="K98" i="3" s="1"/>
  <c r="J98" i="3"/>
  <c r="G94" i="3"/>
  <c r="M94" i="3"/>
  <c r="C94" i="3"/>
  <c r="H94" i="3"/>
  <c r="N94" i="3"/>
  <c r="E94" i="3"/>
  <c r="O94" i="3"/>
  <c r="F94" i="3"/>
  <c r="I94" i="3"/>
  <c r="K94" i="3" s="1"/>
  <c r="J94" i="3"/>
  <c r="G90" i="3"/>
  <c r="M90" i="3"/>
  <c r="C90" i="3"/>
  <c r="H90" i="3"/>
  <c r="N90" i="3"/>
  <c r="E90" i="3"/>
  <c r="O90" i="3"/>
  <c r="F90" i="3"/>
  <c r="I90" i="3"/>
  <c r="K90" i="3" s="1"/>
  <c r="J90" i="3"/>
  <c r="G86" i="3"/>
  <c r="M86" i="3"/>
  <c r="C86" i="3"/>
  <c r="I86" i="3"/>
  <c r="K86" i="3" s="1"/>
  <c r="E86" i="3"/>
  <c r="J86" i="3"/>
  <c r="N86" i="3"/>
  <c r="O86" i="3"/>
  <c r="F86" i="3"/>
  <c r="H86" i="3"/>
  <c r="G82" i="3"/>
  <c r="M82" i="3"/>
  <c r="F82" i="3"/>
  <c r="N82" i="3"/>
  <c r="H82" i="3"/>
  <c r="O82" i="3"/>
  <c r="I82" i="3"/>
  <c r="K82" i="3" s="1"/>
  <c r="J82" i="3"/>
  <c r="C82" i="3"/>
  <c r="E82" i="3"/>
  <c r="G78" i="3"/>
  <c r="M78" i="3"/>
  <c r="C78" i="3"/>
  <c r="I78" i="3"/>
  <c r="K78" i="3" s="1"/>
  <c r="E78" i="3"/>
  <c r="J78" i="3"/>
  <c r="F78" i="3"/>
  <c r="H78" i="3"/>
  <c r="N78" i="3"/>
  <c r="O78" i="3"/>
  <c r="G74" i="3"/>
  <c r="M74" i="3"/>
  <c r="F74" i="3"/>
  <c r="N74" i="3"/>
  <c r="H74" i="3"/>
  <c r="O74" i="3"/>
  <c r="C74" i="3"/>
  <c r="E74" i="3"/>
  <c r="I74" i="3"/>
  <c r="K74" i="3" s="1"/>
  <c r="J74" i="3"/>
  <c r="C70" i="3"/>
  <c r="H70" i="3"/>
  <c r="N70" i="3"/>
  <c r="G70" i="3"/>
  <c r="O70" i="3"/>
  <c r="F70" i="3"/>
  <c r="I70" i="3"/>
  <c r="K70" i="3" s="1"/>
  <c r="E70" i="3"/>
  <c r="J70" i="3"/>
  <c r="M70" i="3"/>
  <c r="C66" i="3"/>
  <c r="H66" i="3"/>
  <c r="N66" i="3"/>
  <c r="E66" i="3"/>
  <c r="J66" i="3"/>
  <c r="M66" i="3"/>
  <c r="F66" i="3"/>
  <c r="O66" i="3"/>
  <c r="G66" i="3"/>
  <c r="I66" i="3"/>
  <c r="K66" i="3" s="1"/>
  <c r="G62" i="3"/>
  <c r="M62" i="3"/>
  <c r="C62" i="3"/>
  <c r="H62" i="3"/>
  <c r="N62" i="3"/>
  <c r="E62" i="3"/>
  <c r="O62" i="3"/>
  <c r="F62" i="3"/>
  <c r="I62" i="3"/>
  <c r="K62" i="3" s="1"/>
  <c r="J62" i="3"/>
  <c r="G58" i="3"/>
  <c r="M58" i="3"/>
  <c r="C58" i="3"/>
  <c r="H58" i="3"/>
  <c r="N58" i="3"/>
  <c r="E58" i="3"/>
  <c r="O58" i="3"/>
  <c r="F58" i="3"/>
  <c r="I58" i="3"/>
  <c r="K58" i="3" s="1"/>
  <c r="J58" i="3"/>
  <c r="G54" i="3"/>
  <c r="M54" i="3"/>
  <c r="C54" i="3"/>
  <c r="H54" i="3"/>
  <c r="N54" i="3"/>
  <c r="E54" i="3"/>
  <c r="O54" i="3"/>
  <c r="J54" i="3"/>
  <c r="F54" i="3"/>
  <c r="I54" i="3"/>
  <c r="K54" i="3" s="1"/>
  <c r="G50" i="3"/>
  <c r="M50" i="3"/>
  <c r="C50" i="3"/>
  <c r="H50" i="3"/>
  <c r="N50" i="3"/>
  <c r="E50" i="3"/>
  <c r="O50" i="3"/>
  <c r="I50" i="3"/>
  <c r="K50" i="3" s="1"/>
  <c r="J50" i="3"/>
  <c r="F50" i="3"/>
  <c r="F46" i="3"/>
  <c r="J46" i="3"/>
  <c r="C46" i="3"/>
  <c r="H46" i="3"/>
  <c r="N46" i="3"/>
  <c r="E46" i="3"/>
  <c r="O46" i="3"/>
  <c r="G46" i="3"/>
  <c r="I46" i="3"/>
  <c r="K46" i="3" s="1"/>
  <c r="M46" i="3"/>
  <c r="F42" i="3"/>
  <c r="J42" i="3"/>
  <c r="G42" i="3"/>
  <c r="M42" i="3"/>
  <c r="C42" i="3"/>
  <c r="H42" i="3"/>
  <c r="N42" i="3"/>
  <c r="I42" i="3"/>
  <c r="K42" i="3" s="1"/>
  <c r="O42" i="3"/>
  <c r="E42" i="3"/>
  <c r="F38" i="3"/>
  <c r="J38" i="3"/>
  <c r="G38" i="3"/>
  <c r="M38" i="3"/>
  <c r="C38" i="3"/>
  <c r="H38" i="3"/>
  <c r="N38" i="3"/>
  <c r="E38" i="3"/>
  <c r="O38" i="3"/>
  <c r="I38" i="3"/>
  <c r="K38" i="3" s="1"/>
  <c r="F34" i="3"/>
  <c r="J34" i="3"/>
  <c r="G34" i="3"/>
  <c r="M34" i="3"/>
  <c r="C34" i="3"/>
  <c r="H34" i="3"/>
  <c r="N34" i="3"/>
  <c r="I34" i="3"/>
  <c r="K34" i="3" s="1"/>
  <c r="O34" i="3"/>
  <c r="E34" i="3"/>
  <c r="F30" i="3"/>
  <c r="J30" i="3"/>
  <c r="G30" i="3"/>
  <c r="M30" i="3"/>
  <c r="C30" i="3"/>
  <c r="H30" i="3"/>
  <c r="N30" i="3"/>
  <c r="E30" i="3"/>
  <c r="I30" i="3"/>
  <c r="K30" i="3" s="1"/>
  <c r="O30" i="3"/>
  <c r="F26" i="3"/>
  <c r="J26" i="3"/>
  <c r="G26" i="3"/>
  <c r="M26" i="3"/>
  <c r="C26" i="3"/>
  <c r="H26" i="3"/>
  <c r="N26" i="3"/>
  <c r="I26" i="3"/>
  <c r="K26" i="3" s="1"/>
  <c r="O26" i="3"/>
  <c r="E26" i="3"/>
  <c r="C9" i="3"/>
  <c r="H9" i="3"/>
  <c r="N9" i="3"/>
  <c r="E9" i="3"/>
  <c r="I9" i="3"/>
  <c r="K9" i="3" s="1"/>
  <c r="O9" i="3"/>
  <c r="F9" i="3"/>
  <c r="J9" i="3"/>
  <c r="M9" i="3"/>
  <c r="G9" i="3"/>
  <c r="C5" i="3"/>
  <c r="H5" i="3"/>
  <c r="N5" i="3"/>
  <c r="E5" i="3"/>
  <c r="I5" i="3"/>
  <c r="K5" i="3" s="1"/>
  <c r="O5" i="3"/>
  <c r="F5" i="3"/>
  <c r="J5" i="3"/>
  <c r="G5" i="3"/>
  <c r="M5" i="3"/>
  <c r="G313" i="3"/>
  <c r="M313" i="3"/>
  <c r="C313" i="3"/>
  <c r="H313" i="3"/>
  <c r="N313" i="3"/>
  <c r="E313" i="3"/>
  <c r="I313" i="3"/>
  <c r="K313" i="3" s="1"/>
  <c r="O313" i="3"/>
  <c r="F313" i="3"/>
  <c r="J313" i="3"/>
  <c r="G305" i="3"/>
  <c r="M305" i="3"/>
  <c r="C305" i="3"/>
  <c r="H305" i="3"/>
  <c r="N305" i="3"/>
  <c r="E305" i="3"/>
  <c r="I305" i="3"/>
  <c r="K305" i="3" s="1"/>
  <c r="O305" i="3"/>
  <c r="F305" i="3"/>
  <c r="J305" i="3"/>
  <c r="G293" i="3"/>
  <c r="M293" i="3"/>
  <c r="C293" i="3"/>
  <c r="H293" i="3"/>
  <c r="N293" i="3"/>
  <c r="E293" i="3"/>
  <c r="I293" i="3"/>
  <c r="K293" i="3" s="1"/>
  <c r="O293" i="3"/>
  <c r="F293" i="3"/>
  <c r="J293" i="3"/>
  <c r="G285" i="3"/>
  <c r="M285" i="3"/>
  <c r="C285" i="3"/>
  <c r="H285" i="3"/>
  <c r="N285" i="3"/>
  <c r="E285" i="3"/>
  <c r="I285" i="3"/>
  <c r="K285" i="3" s="1"/>
  <c r="O285" i="3"/>
  <c r="F285" i="3"/>
  <c r="J285" i="3"/>
  <c r="G273" i="3"/>
  <c r="M273" i="3"/>
  <c r="C273" i="3"/>
  <c r="H273" i="3"/>
  <c r="N273" i="3"/>
  <c r="E273" i="3"/>
  <c r="I273" i="3"/>
  <c r="K273" i="3" s="1"/>
  <c r="O273" i="3"/>
  <c r="F273" i="3"/>
  <c r="J273" i="3"/>
  <c r="G329" i="3"/>
  <c r="M329" i="3"/>
  <c r="C329" i="3"/>
  <c r="H329" i="3"/>
  <c r="N329" i="3"/>
  <c r="E329" i="3"/>
  <c r="I329" i="3"/>
  <c r="K329" i="3" s="1"/>
  <c r="O329" i="3"/>
  <c r="F329" i="3"/>
  <c r="J329" i="3"/>
  <c r="E312" i="3"/>
  <c r="I312" i="3"/>
  <c r="K312" i="3" s="1"/>
  <c r="O312" i="3"/>
  <c r="F312" i="3"/>
  <c r="J312" i="3"/>
  <c r="G312" i="3"/>
  <c r="M312" i="3"/>
  <c r="C312" i="3"/>
  <c r="H312" i="3"/>
  <c r="N312" i="3"/>
  <c r="E304" i="3"/>
  <c r="I304" i="3"/>
  <c r="K304" i="3" s="1"/>
  <c r="O304" i="3"/>
  <c r="F304" i="3"/>
  <c r="J304" i="3"/>
  <c r="G304" i="3"/>
  <c r="M304" i="3"/>
  <c r="C304" i="3"/>
  <c r="H304" i="3"/>
  <c r="N304" i="3"/>
  <c r="E296" i="3"/>
  <c r="I296" i="3"/>
  <c r="K296" i="3" s="1"/>
  <c r="O296" i="3"/>
  <c r="F296" i="3"/>
  <c r="J296" i="3"/>
  <c r="G296" i="3"/>
  <c r="M296" i="3"/>
  <c r="C296" i="3"/>
  <c r="H296" i="3"/>
  <c r="N296" i="3"/>
  <c r="E280" i="3"/>
  <c r="I280" i="3"/>
  <c r="K280" i="3" s="1"/>
  <c r="O280" i="3"/>
  <c r="F280" i="3"/>
  <c r="J280" i="3"/>
  <c r="G280" i="3"/>
  <c r="M280" i="3"/>
  <c r="C280" i="3"/>
  <c r="H280" i="3"/>
  <c r="N280" i="3"/>
  <c r="E272" i="3"/>
  <c r="I272" i="3"/>
  <c r="K272" i="3" s="1"/>
  <c r="O272" i="3"/>
  <c r="F272" i="3"/>
  <c r="J272" i="3"/>
  <c r="G272" i="3"/>
  <c r="M272" i="3"/>
  <c r="C272" i="3"/>
  <c r="H272" i="3"/>
  <c r="N272" i="3"/>
  <c r="E264" i="3"/>
  <c r="I264" i="3"/>
  <c r="K264" i="3" s="1"/>
  <c r="O264" i="3"/>
  <c r="F264" i="3"/>
  <c r="J264" i="3"/>
  <c r="G264" i="3"/>
  <c r="M264" i="3"/>
  <c r="C264" i="3"/>
  <c r="H264" i="3"/>
  <c r="N264" i="3"/>
  <c r="E252" i="3"/>
  <c r="I252" i="3"/>
  <c r="K252" i="3" s="1"/>
  <c r="O252" i="3"/>
  <c r="F252" i="3"/>
  <c r="J252" i="3"/>
  <c r="G252" i="3"/>
  <c r="M252" i="3"/>
  <c r="H252" i="3"/>
  <c r="N252" i="3"/>
  <c r="C252" i="3"/>
  <c r="E244" i="3"/>
  <c r="I244" i="3"/>
  <c r="K244" i="3" s="1"/>
  <c r="O244" i="3"/>
  <c r="C244" i="3"/>
  <c r="J244" i="3"/>
  <c r="F244" i="3"/>
  <c r="M244" i="3"/>
  <c r="G244" i="3"/>
  <c r="N244" i="3"/>
  <c r="H244" i="3"/>
  <c r="F236" i="3"/>
  <c r="C236" i="3"/>
  <c r="I236" i="3"/>
  <c r="K236" i="3" s="1"/>
  <c r="O236" i="3"/>
  <c r="J236" i="3"/>
  <c r="E236" i="3"/>
  <c r="M236" i="3"/>
  <c r="G236" i="3"/>
  <c r="N236" i="3"/>
  <c r="H236" i="3"/>
  <c r="F228" i="3"/>
  <c r="J228" i="3"/>
  <c r="C228" i="3"/>
  <c r="I228" i="3"/>
  <c r="K228" i="3" s="1"/>
  <c r="E228" i="3"/>
  <c r="N228" i="3"/>
  <c r="G228" i="3"/>
  <c r="O228" i="3"/>
  <c r="H228" i="3"/>
  <c r="M228" i="3"/>
  <c r="F220" i="3"/>
  <c r="J220" i="3"/>
  <c r="G220" i="3"/>
  <c r="N220" i="3"/>
  <c r="I220" i="3"/>
  <c r="K220" i="3" s="1"/>
  <c r="H220" i="3"/>
  <c r="M220" i="3"/>
  <c r="C220" i="3"/>
  <c r="O220" i="3"/>
  <c r="E220" i="3"/>
  <c r="F212" i="3"/>
  <c r="J212" i="3"/>
  <c r="G212" i="3"/>
  <c r="N212" i="3"/>
  <c r="C212" i="3"/>
  <c r="M212" i="3"/>
  <c r="O212" i="3"/>
  <c r="E212" i="3"/>
  <c r="H212" i="3"/>
  <c r="I212" i="3"/>
  <c r="K212" i="3" s="1"/>
  <c r="F204" i="3"/>
  <c r="J204" i="3"/>
  <c r="G204" i="3"/>
  <c r="N204" i="3"/>
  <c r="E204" i="3"/>
  <c r="O204" i="3"/>
  <c r="H204" i="3"/>
  <c r="I204" i="3"/>
  <c r="K204" i="3" s="1"/>
  <c r="M204" i="3"/>
  <c r="C204" i="3"/>
  <c r="F196" i="3"/>
  <c r="J196" i="3"/>
  <c r="G196" i="3"/>
  <c r="N196" i="3"/>
  <c r="H196" i="3"/>
  <c r="O196" i="3"/>
  <c r="M196" i="3"/>
  <c r="C196" i="3"/>
  <c r="E196" i="3"/>
  <c r="I196" i="3"/>
  <c r="K196" i="3" s="1"/>
  <c r="F188" i="3"/>
  <c r="J188" i="3"/>
  <c r="G188" i="3"/>
  <c r="N188" i="3"/>
  <c r="H188" i="3"/>
  <c r="O188" i="3"/>
  <c r="E188" i="3"/>
  <c r="M188" i="3"/>
  <c r="C188" i="3"/>
  <c r="I188" i="3"/>
  <c r="K188" i="3" s="1"/>
  <c r="C179" i="3"/>
  <c r="H179" i="3"/>
  <c r="N179" i="3"/>
  <c r="I179" i="3"/>
  <c r="K179" i="3" s="1"/>
  <c r="E179" i="3"/>
  <c r="J179" i="3"/>
  <c r="F179" i="3"/>
  <c r="M179" i="3"/>
  <c r="O179" i="3"/>
  <c r="G179" i="3"/>
  <c r="C171" i="3"/>
  <c r="H171" i="3"/>
  <c r="N171" i="3"/>
  <c r="I171" i="3"/>
  <c r="K171" i="3" s="1"/>
  <c r="E171" i="3"/>
  <c r="J171" i="3"/>
  <c r="M171" i="3"/>
  <c r="F171" i="3"/>
  <c r="G171" i="3"/>
  <c r="O171" i="3"/>
  <c r="C163" i="3"/>
  <c r="H163" i="3"/>
  <c r="N163" i="3"/>
  <c r="I163" i="3"/>
  <c r="K163" i="3" s="1"/>
  <c r="E163" i="3"/>
  <c r="J163" i="3"/>
  <c r="F163" i="3"/>
  <c r="O163" i="3"/>
  <c r="G163" i="3"/>
  <c r="M163" i="3"/>
  <c r="C155" i="3"/>
  <c r="H155" i="3"/>
  <c r="N155" i="3"/>
  <c r="I155" i="3"/>
  <c r="K155" i="3" s="1"/>
  <c r="E155" i="3"/>
  <c r="J155" i="3"/>
  <c r="M155" i="3"/>
  <c r="G155" i="3"/>
  <c r="O155" i="3"/>
  <c r="F155" i="3"/>
  <c r="C147" i="3"/>
  <c r="H147" i="3"/>
  <c r="N147" i="3"/>
  <c r="I147" i="3"/>
  <c r="K147" i="3" s="1"/>
  <c r="E147" i="3"/>
  <c r="J147" i="3"/>
  <c r="F147" i="3"/>
  <c r="G147" i="3"/>
  <c r="M147" i="3"/>
  <c r="O147" i="3"/>
  <c r="C131" i="3"/>
  <c r="H131" i="3"/>
  <c r="N131" i="3"/>
  <c r="E131" i="3"/>
  <c r="I131" i="3"/>
  <c r="K131" i="3" s="1"/>
  <c r="O131" i="3"/>
  <c r="J131" i="3"/>
  <c r="M131" i="3"/>
  <c r="F131" i="3"/>
  <c r="G131" i="3"/>
  <c r="E123" i="3"/>
  <c r="I123" i="3"/>
  <c r="K123" i="3" s="1"/>
  <c r="O123" i="3"/>
  <c r="F123" i="3"/>
  <c r="J123" i="3"/>
  <c r="M123" i="3"/>
  <c r="C123" i="3"/>
  <c r="N123" i="3"/>
  <c r="G123" i="3"/>
  <c r="H123" i="3"/>
  <c r="E115" i="3"/>
  <c r="I115" i="3"/>
  <c r="K115" i="3" s="1"/>
  <c r="O115" i="3"/>
  <c r="F115" i="3"/>
  <c r="J115" i="3"/>
  <c r="M115" i="3"/>
  <c r="C115" i="3"/>
  <c r="N115" i="3"/>
  <c r="G115" i="3"/>
  <c r="H115" i="3"/>
  <c r="E107" i="3"/>
  <c r="I107" i="3"/>
  <c r="K107" i="3" s="1"/>
  <c r="O107" i="3"/>
  <c r="F107" i="3"/>
  <c r="J107" i="3"/>
  <c r="M107" i="3"/>
  <c r="C107" i="3"/>
  <c r="N107" i="3"/>
  <c r="G107" i="3"/>
  <c r="H107" i="3"/>
  <c r="E99" i="3"/>
  <c r="I99" i="3"/>
  <c r="K99" i="3" s="1"/>
  <c r="O99" i="3"/>
  <c r="F99" i="3"/>
  <c r="J99" i="3"/>
  <c r="M99" i="3"/>
  <c r="C99" i="3"/>
  <c r="N99" i="3"/>
  <c r="G99" i="3"/>
  <c r="H99" i="3"/>
  <c r="E91" i="3"/>
  <c r="I91" i="3"/>
  <c r="K91" i="3" s="1"/>
  <c r="O91" i="3"/>
  <c r="F91" i="3"/>
  <c r="J91" i="3"/>
  <c r="M91" i="3"/>
  <c r="C91" i="3"/>
  <c r="N91" i="3"/>
  <c r="G91" i="3"/>
  <c r="H91" i="3"/>
  <c r="E87" i="3"/>
  <c r="C87" i="3"/>
  <c r="I87" i="3"/>
  <c r="K87" i="3" s="1"/>
  <c r="O87" i="3"/>
  <c r="F87" i="3"/>
  <c r="J87" i="3"/>
  <c r="M87" i="3"/>
  <c r="N87" i="3"/>
  <c r="G87" i="3"/>
  <c r="H87" i="3"/>
  <c r="E79" i="3"/>
  <c r="I79" i="3"/>
  <c r="K79" i="3" s="1"/>
  <c r="O79" i="3"/>
  <c r="C79" i="3"/>
  <c r="J79" i="3"/>
  <c r="F79" i="3"/>
  <c r="M79" i="3"/>
  <c r="G79" i="3"/>
  <c r="H79" i="3"/>
  <c r="N79" i="3"/>
  <c r="F71" i="3"/>
  <c r="J71" i="3"/>
  <c r="H71" i="3"/>
  <c r="O71" i="3"/>
  <c r="C71" i="3"/>
  <c r="M71" i="3"/>
  <c r="E71" i="3"/>
  <c r="N71" i="3"/>
  <c r="G71" i="3"/>
  <c r="I71" i="3"/>
  <c r="K71" i="3" s="1"/>
  <c r="F63" i="3"/>
  <c r="J63" i="3"/>
  <c r="H63" i="3"/>
  <c r="O63" i="3"/>
  <c r="E63" i="3"/>
  <c r="N63" i="3"/>
  <c r="G63" i="3"/>
  <c r="C63" i="3"/>
  <c r="I63" i="3"/>
  <c r="K63" i="3" s="1"/>
  <c r="M63" i="3"/>
  <c r="E51" i="3"/>
  <c r="I51" i="3"/>
  <c r="K51" i="3" s="1"/>
  <c r="O51" i="3"/>
  <c r="F51" i="3"/>
  <c r="J51" i="3"/>
  <c r="M51" i="3"/>
  <c r="H51" i="3"/>
  <c r="N51" i="3"/>
  <c r="C51" i="3"/>
  <c r="G51" i="3"/>
  <c r="C47" i="3"/>
  <c r="H47" i="3"/>
  <c r="N47" i="3"/>
  <c r="F47" i="3"/>
  <c r="J47" i="3"/>
  <c r="M47" i="3"/>
  <c r="E47" i="3"/>
  <c r="O47" i="3"/>
  <c r="I47" i="3"/>
  <c r="K47" i="3" s="1"/>
  <c r="G47" i="3"/>
  <c r="C39" i="3"/>
  <c r="H39" i="3"/>
  <c r="N39" i="3"/>
  <c r="E39" i="3"/>
  <c r="I39" i="3"/>
  <c r="K39" i="3" s="1"/>
  <c r="O39" i="3"/>
  <c r="F39" i="3"/>
  <c r="J39" i="3"/>
  <c r="G39" i="3"/>
  <c r="M39" i="3"/>
  <c r="C27" i="3"/>
  <c r="H27" i="3"/>
  <c r="N27" i="3"/>
  <c r="E27" i="3"/>
  <c r="I27" i="3"/>
  <c r="K27" i="3" s="1"/>
  <c r="O27" i="3"/>
  <c r="F27" i="3"/>
  <c r="J27" i="3"/>
  <c r="G27" i="3"/>
  <c r="M27" i="3"/>
  <c r="F6" i="3"/>
  <c r="J6" i="3"/>
  <c r="G6" i="3"/>
  <c r="M6" i="3"/>
  <c r="C6" i="3"/>
  <c r="H6" i="3"/>
  <c r="N6" i="3"/>
  <c r="I6" i="3"/>
  <c r="K6" i="3" s="1"/>
  <c r="O6" i="3"/>
  <c r="E6" i="3"/>
  <c r="G333" i="3"/>
  <c r="M333" i="3"/>
  <c r="C333" i="3"/>
  <c r="H333" i="3"/>
  <c r="N333" i="3"/>
  <c r="E333" i="3"/>
  <c r="I333" i="3"/>
  <c r="K333" i="3" s="1"/>
  <c r="O333" i="3"/>
  <c r="F333" i="3"/>
  <c r="J333" i="3"/>
  <c r="E324" i="3"/>
  <c r="I324" i="3"/>
  <c r="K324" i="3" s="1"/>
  <c r="O324" i="3"/>
  <c r="F324" i="3"/>
  <c r="J324" i="3"/>
  <c r="G324" i="3"/>
  <c r="M324" i="3"/>
  <c r="H324" i="3"/>
  <c r="N324" i="3"/>
  <c r="C324" i="3"/>
  <c r="G307" i="3"/>
  <c r="M307" i="3"/>
  <c r="C307" i="3"/>
  <c r="H307" i="3"/>
  <c r="N307" i="3"/>
  <c r="E307" i="3"/>
  <c r="I307" i="3"/>
  <c r="K307" i="3" s="1"/>
  <c r="O307" i="3"/>
  <c r="F307" i="3"/>
  <c r="J307" i="3"/>
  <c r="G299" i="3"/>
  <c r="M299" i="3"/>
  <c r="C299" i="3"/>
  <c r="H299" i="3"/>
  <c r="N299" i="3"/>
  <c r="E299" i="3"/>
  <c r="I299" i="3"/>
  <c r="K299" i="3" s="1"/>
  <c r="O299" i="3"/>
  <c r="F299" i="3"/>
  <c r="J299" i="3"/>
  <c r="G291" i="3"/>
  <c r="M291" i="3"/>
  <c r="C291" i="3"/>
  <c r="H291" i="3"/>
  <c r="N291" i="3"/>
  <c r="E291" i="3"/>
  <c r="I291" i="3"/>
  <c r="K291" i="3" s="1"/>
  <c r="O291" i="3"/>
  <c r="F291" i="3"/>
  <c r="J291" i="3"/>
  <c r="G283" i="3"/>
  <c r="M283" i="3"/>
  <c r="C283" i="3"/>
  <c r="H283" i="3"/>
  <c r="N283" i="3"/>
  <c r="E283" i="3"/>
  <c r="I283" i="3"/>
  <c r="K283" i="3" s="1"/>
  <c r="O283" i="3"/>
  <c r="F283" i="3"/>
  <c r="J283" i="3"/>
  <c r="G275" i="3"/>
  <c r="M275" i="3"/>
  <c r="C275" i="3"/>
  <c r="H275" i="3"/>
  <c r="N275" i="3"/>
  <c r="E275" i="3"/>
  <c r="I275" i="3"/>
  <c r="K275" i="3" s="1"/>
  <c r="O275" i="3"/>
  <c r="F275" i="3"/>
  <c r="J275" i="3"/>
  <c r="G267" i="3"/>
  <c r="M267" i="3"/>
  <c r="C267" i="3"/>
  <c r="H267" i="3"/>
  <c r="N267" i="3"/>
  <c r="E267" i="3"/>
  <c r="I267" i="3"/>
  <c r="K267" i="3" s="1"/>
  <c r="O267" i="3"/>
  <c r="F267" i="3"/>
  <c r="J267" i="3"/>
  <c r="G259" i="3"/>
  <c r="M259" i="3"/>
  <c r="C259" i="3"/>
  <c r="H259" i="3"/>
  <c r="N259" i="3"/>
  <c r="E259" i="3"/>
  <c r="I259" i="3"/>
  <c r="K259" i="3" s="1"/>
  <c r="O259" i="3"/>
  <c r="F259" i="3"/>
  <c r="J259" i="3"/>
  <c r="G251" i="3"/>
  <c r="M251" i="3"/>
  <c r="C251" i="3"/>
  <c r="H251" i="3"/>
  <c r="N251" i="3"/>
  <c r="E251" i="3"/>
  <c r="I251" i="3"/>
  <c r="K251" i="3" s="1"/>
  <c r="O251" i="3"/>
  <c r="F251" i="3"/>
  <c r="J251" i="3"/>
  <c r="G243" i="3"/>
  <c r="M243" i="3"/>
  <c r="C243" i="3"/>
  <c r="I243" i="3"/>
  <c r="K243" i="3" s="1"/>
  <c r="E243" i="3"/>
  <c r="J243" i="3"/>
  <c r="F243" i="3"/>
  <c r="N243" i="3"/>
  <c r="H243" i="3"/>
  <c r="O243" i="3"/>
  <c r="C235" i="3"/>
  <c r="H235" i="3"/>
  <c r="N235" i="3"/>
  <c r="I235" i="3"/>
  <c r="K235" i="3" s="1"/>
  <c r="F235" i="3"/>
  <c r="O235" i="3"/>
  <c r="G235" i="3"/>
  <c r="J235" i="3"/>
  <c r="E235" i="3"/>
  <c r="M235" i="3"/>
  <c r="C223" i="3"/>
  <c r="H223" i="3"/>
  <c r="N223" i="3"/>
  <c r="F223" i="3"/>
  <c r="M223" i="3"/>
  <c r="E223" i="3"/>
  <c r="O223" i="3"/>
  <c r="G223" i="3"/>
  <c r="I223" i="3"/>
  <c r="K223" i="3" s="1"/>
  <c r="J223" i="3"/>
  <c r="G331" i="3"/>
  <c r="M331" i="3"/>
  <c r="C331" i="3"/>
  <c r="H331" i="3"/>
  <c r="N331" i="3"/>
  <c r="E331" i="3"/>
  <c r="I331" i="3"/>
  <c r="K331" i="3" s="1"/>
  <c r="O331" i="3"/>
  <c r="F331" i="3"/>
  <c r="J331" i="3"/>
  <c r="G327" i="3"/>
  <c r="M327" i="3"/>
  <c r="C327" i="3"/>
  <c r="H327" i="3"/>
  <c r="N327" i="3"/>
  <c r="E327" i="3"/>
  <c r="I327" i="3"/>
  <c r="K327" i="3" s="1"/>
  <c r="O327" i="3"/>
  <c r="J327" i="3"/>
  <c r="F327" i="3"/>
  <c r="E314" i="3"/>
  <c r="I314" i="3"/>
  <c r="K314" i="3" s="1"/>
  <c r="O314" i="3"/>
  <c r="F314" i="3"/>
  <c r="J314" i="3"/>
  <c r="G314" i="3"/>
  <c r="M314" i="3"/>
  <c r="N314" i="3"/>
  <c r="C314" i="3"/>
  <c r="H314" i="3"/>
  <c r="E310" i="3"/>
  <c r="I310" i="3"/>
  <c r="K310" i="3" s="1"/>
  <c r="O310" i="3"/>
  <c r="F310" i="3"/>
  <c r="J310" i="3"/>
  <c r="G310" i="3"/>
  <c r="M310" i="3"/>
  <c r="C310" i="3"/>
  <c r="H310" i="3"/>
  <c r="N310" i="3"/>
  <c r="E306" i="3"/>
  <c r="I306" i="3"/>
  <c r="K306" i="3" s="1"/>
  <c r="O306" i="3"/>
  <c r="F306" i="3"/>
  <c r="J306" i="3"/>
  <c r="G306" i="3"/>
  <c r="M306" i="3"/>
  <c r="N306" i="3"/>
  <c r="C306" i="3"/>
  <c r="H306" i="3"/>
  <c r="E302" i="3"/>
  <c r="I302" i="3"/>
  <c r="K302" i="3" s="1"/>
  <c r="O302" i="3"/>
  <c r="F302" i="3"/>
  <c r="J302" i="3"/>
  <c r="G302" i="3"/>
  <c r="M302" i="3"/>
  <c r="C302" i="3"/>
  <c r="H302" i="3"/>
  <c r="N302" i="3"/>
  <c r="E298" i="3"/>
  <c r="I298" i="3"/>
  <c r="K298" i="3" s="1"/>
  <c r="O298" i="3"/>
  <c r="F298" i="3"/>
  <c r="J298" i="3"/>
  <c r="G298" i="3"/>
  <c r="M298" i="3"/>
  <c r="N298" i="3"/>
  <c r="C298" i="3"/>
  <c r="H298" i="3"/>
  <c r="E294" i="3"/>
  <c r="I294" i="3"/>
  <c r="K294" i="3" s="1"/>
  <c r="O294" i="3"/>
  <c r="F294" i="3"/>
  <c r="J294" i="3"/>
  <c r="G294" i="3"/>
  <c r="M294" i="3"/>
  <c r="C294" i="3"/>
  <c r="H294" i="3"/>
  <c r="N294" i="3"/>
  <c r="E290" i="3"/>
  <c r="I290" i="3"/>
  <c r="K290" i="3" s="1"/>
  <c r="O290" i="3"/>
  <c r="F290" i="3"/>
  <c r="J290" i="3"/>
  <c r="G290" i="3"/>
  <c r="M290" i="3"/>
  <c r="N290" i="3"/>
  <c r="C290" i="3"/>
  <c r="H290" i="3"/>
  <c r="E286" i="3"/>
  <c r="I286" i="3"/>
  <c r="K286" i="3" s="1"/>
  <c r="O286" i="3"/>
  <c r="F286" i="3"/>
  <c r="J286" i="3"/>
  <c r="G286" i="3"/>
  <c r="M286" i="3"/>
  <c r="C286" i="3"/>
  <c r="H286" i="3"/>
  <c r="N286" i="3"/>
  <c r="E282" i="3"/>
  <c r="I282" i="3"/>
  <c r="K282" i="3" s="1"/>
  <c r="O282" i="3"/>
  <c r="F282" i="3"/>
  <c r="J282" i="3"/>
  <c r="G282" i="3"/>
  <c r="M282" i="3"/>
  <c r="N282" i="3"/>
  <c r="C282" i="3"/>
  <c r="H282" i="3"/>
  <c r="E278" i="3"/>
  <c r="I278" i="3"/>
  <c r="K278" i="3" s="1"/>
  <c r="O278" i="3"/>
  <c r="F278" i="3"/>
  <c r="J278" i="3"/>
  <c r="G278" i="3"/>
  <c r="M278" i="3"/>
  <c r="C278" i="3"/>
  <c r="H278" i="3"/>
  <c r="N278" i="3"/>
  <c r="E274" i="3"/>
  <c r="I274" i="3"/>
  <c r="K274" i="3" s="1"/>
  <c r="O274" i="3"/>
  <c r="F274" i="3"/>
  <c r="J274" i="3"/>
  <c r="G274" i="3"/>
  <c r="M274" i="3"/>
  <c r="N274" i="3"/>
  <c r="C274" i="3"/>
  <c r="H274" i="3"/>
  <c r="E270" i="3"/>
  <c r="I270" i="3"/>
  <c r="K270" i="3" s="1"/>
  <c r="O270" i="3"/>
  <c r="F270" i="3"/>
  <c r="J270" i="3"/>
  <c r="G270" i="3"/>
  <c r="M270" i="3"/>
  <c r="C270" i="3"/>
  <c r="H270" i="3"/>
  <c r="N270" i="3"/>
  <c r="E266" i="3"/>
  <c r="I266" i="3"/>
  <c r="K266" i="3" s="1"/>
  <c r="O266" i="3"/>
  <c r="F266" i="3"/>
  <c r="J266" i="3"/>
  <c r="G266" i="3"/>
  <c r="M266" i="3"/>
  <c r="N266" i="3"/>
  <c r="C266" i="3"/>
  <c r="H266" i="3"/>
  <c r="E262" i="3"/>
  <c r="I262" i="3"/>
  <c r="K262" i="3" s="1"/>
  <c r="O262" i="3"/>
  <c r="F262" i="3"/>
  <c r="J262" i="3"/>
  <c r="G262" i="3"/>
  <c r="M262" i="3"/>
  <c r="C262" i="3"/>
  <c r="H262" i="3"/>
  <c r="N262" i="3"/>
  <c r="E258" i="3"/>
  <c r="I258" i="3"/>
  <c r="K258" i="3" s="1"/>
  <c r="O258" i="3"/>
  <c r="F258" i="3"/>
  <c r="J258" i="3"/>
  <c r="G258" i="3"/>
  <c r="M258" i="3"/>
  <c r="N258" i="3"/>
  <c r="C258" i="3"/>
  <c r="H258" i="3"/>
  <c r="E254" i="3"/>
  <c r="I254" i="3"/>
  <c r="K254" i="3" s="1"/>
  <c r="O254" i="3"/>
  <c r="F254" i="3"/>
  <c r="J254" i="3"/>
  <c r="G254" i="3"/>
  <c r="M254" i="3"/>
  <c r="C254" i="3"/>
  <c r="H254" i="3"/>
  <c r="N254" i="3"/>
  <c r="E250" i="3"/>
  <c r="I250" i="3"/>
  <c r="K250" i="3" s="1"/>
  <c r="O250" i="3"/>
  <c r="F250" i="3"/>
  <c r="J250" i="3"/>
  <c r="G250" i="3"/>
  <c r="M250" i="3"/>
  <c r="N250" i="3"/>
  <c r="C250" i="3"/>
  <c r="H250" i="3"/>
  <c r="E246" i="3"/>
  <c r="I246" i="3"/>
  <c r="K246" i="3" s="1"/>
  <c r="O246" i="3"/>
  <c r="F246" i="3"/>
  <c r="M246" i="3"/>
  <c r="G246" i="3"/>
  <c r="N246" i="3"/>
  <c r="H246" i="3"/>
  <c r="C246" i="3"/>
  <c r="J246" i="3"/>
  <c r="E242" i="3"/>
  <c r="I242" i="3"/>
  <c r="K242" i="3" s="1"/>
  <c r="O242" i="3"/>
  <c r="H242" i="3"/>
  <c r="C242" i="3"/>
  <c r="J242" i="3"/>
  <c r="F242" i="3"/>
  <c r="M242" i="3"/>
  <c r="N242" i="3"/>
  <c r="G242" i="3"/>
  <c r="E238" i="3"/>
  <c r="I238" i="3"/>
  <c r="K238" i="3" s="1"/>
  <c r="O238" i="3"/>
  <c r="F238" i="3"/>
  <c r="M238" i="3"/>
  <c r="G238" i="3"/>
  <c r="N238" i="3"/>
  <c r="H238" i="3"/>
  <c r="J238" i="3"/>
  <c r="C238" i="3"/>
  <c r="F234" i="3"/>
  <c r="J234" i="3"/>
  <c r="H234" i="3"/>
  <c r="O234" i="3"/>
  <c r="I234" i="3"/>
  <c r="K234" i="3" s="1"/>
  <c r="C234" i="3"/>
  <c r="M234" i="3"/>
  <c r="E234" i="3"/>
  <c r="N234" i="3"/>
  <c r="G234" i="3"/>
  <c r="F230" i="3"/>
  <c r="J230" i="3"/>
  <c r="E230" i="3"/>
  <c r="M230" i="3"/>
  <c r="G230" i="3"/>
  <c r="O230" i="3"/>
  <c r="H230" i="3"/>
  <c r="I230" i="3"/>
  <c r="K230" i="3" s="1"/>
  <c r="N230" i="3"/>
  <c r="C230" i="3"/>
  <c r="F226" i="3"/>
  <c r="J226" i="3"/>
  <c r="H226" i="3"/>
  <c r="O226" i="3"/>
  <c r="C226" i="3"/>
  <c r="M226" i="3"/>
  <c r="E226" i="3"/>
  <c r="N226" i="3"/>
  <c r="G226" i="3"/>
  <c r="I226" i="3"/>
  <c r="K226" i="3" s="1"/>
  <c r="F222" i="3"/>
  <c r="J222" i="3"/>
  <c r="H222" i="3"/>
  <c r="C222" i="3"/>
  <c r="M222" i="3"/>
  <c r="G222" i="3"/>
  <c r="I222" i="3"/>
  <c r="K222" i="3" s="1"/>
  <c r="N222" i="3"/>
  <c r="E222" i="3"/>
  <c r="O222" i="3"/>
  <c r="F218" i="3"/>
  <c r="J218" i="3"/>
  <c r="E218" i="3"/>
  <c r="M218" i="3"/>
  <c r="H218" i="3"/>
  <c r="I218" i="3"/>
  <c r="K218" i="3" s="1"/>
  <c r="N218" i="3"/>
  <c r="C218" i="3"/>
  <c r="O218" i="3"/>
  <c r="G218" i="3"/>
  <c r="F214" i="3"/>
  <c r="J214" i="3"/>
  <c r="H214" i="3"/>
  <c r="O214" i="3"/>
  <c r="E214" i="3"/>
  <c r="N214" i="3"/>
  <c r="M214" i="3"/>
  <c r="C214" i="3"/>
  <c r="G214" i="3"/>
  <c r="I214" i="3"/>
  <c r="K214" i="3" s="1"/>
  <c r="F210" i="3"/>
  <c r="J210" i="3"/>
  <c r="E210" i="3"/>
  <c r="M210" i="3"/>
  <c r="I210" i="3"/>
  <c r="K210" i="3" s="1"/>
  <c r="C210" i="3"/>
  <c r="O210" i="3"/>
  <c r="G210" i="3"/>
  <c r="H210" i="3"/>
  <c r="N210" i="3"/>
  <c r="F206" i="3"/>
  <c r="J206" i="3"/>
  <c r="H206" i="3"/>
  <c r="O206" i="3"/>
  <c r="G206" i="3"/>
  <c r="E206" i="3"/>
  <c r="I206" i="3"/>
  <c r="K206" i="3" s="1"/>
  <c r="M206" i="3"/>
  <c r="N206" i="3"/>
  <c r="C206" i="3"/>
  <c r="F202" i="3"/>
  <c r="J202" i="3"/>
  <c r="E202" i="3"/>
  <c r="M202" i="3"/>
  <c r="G202" i="3"/>
  <c r="N202" i="3"/>
  <c r="C202" i="3"/>
  <c r="O202" i="3"/>
  <c r="H202" i="3"/>
  <c r="I202" i="3"/>
  <c r="K202" i="3" s="1"/>
  <c r="F198" i="3"/>
  <c r="J198" i="3"/>
  <c r="H198" i="3"/>
  <c r="O198" i="3"/>
  <c r="C198" i="3"/>
  <c r="I198" i="3"/>
  <c r="K198" i="3" s="1"/>
  <c r="N198" i="3"/>
  <c r="M198" i="3"/>
  <c r="E198" i="3"/>
  <c r="G198" i="3"/>
  <c r="F194" i="3"/>
  <c r="J194" i="3"/>
  <c r="E194" i="3"/>
  <c r="M194" i="3"/>
  <c r="G194" i="3"/>
  <c r="N194" i="3"/>
  <c r="I194" i="3"/>
  <c r="K194" i="3" s="1"/>
  <c r="H194" i="3"/>
  <c r="O194" i="3"/>
  <c r="C194" i="3"/>
  <c r="F190" i="3"/>
  <c r="J190" i="3"/>
  <c r="H190" i="3"/>
  <c r="O190" i="3"/>
  <c r="C190" i="3"/>
  <c r="I190" i="3"/>
  <c r="K190" i="3" s="1"/>
  <c r="G190" i="3"/>
  <c r="E190" i="3"/>
  <c r="M190" i="3"/>
  <c r="N190" i="3"/>
  <c r="C185" i="3"/>
  <c r="H185" i="3"/>
  <c r="N185" i="3"/>
  <c r="G185" i="3"/>
  <c r="O185" i="3"/>
  <c r="I185" i="3"/>
  <c r="K185" i="3" s="1"/>
  <c r="J185" i="3"/>
  <c r="F185" i="3"/>
  <c r="M185" i="3"/>
  <c r="E185" i="3"/>
  <c r="C181" i="3"/>
  <c r="H181" i="3"/>
  <c r="N181" i="3"/>
  <c r="E181" i="3"/>
  <c r="J181" i="3"/>
  <c r="F181" i="3"/>
  <c r="M181" i="3"/>
  <c r="G181" i="3"/>
  <c r="I181" i="3"/>
  <c r="K181" i="3" s="1"/>
  <c r="O181" i="3"/>
  <c r="C177" i="3"/>
  <c r="H177" i="3"/>
  <c r="N177" i="3"/>
  <c r="G177" i="3"/>
  <c r="O177" i="3"/>
  <c r="I177" i="3"/>
  <c r="K177" i="3" s="1"/>
  <c r="E177" i="3"/>
  <c r="F177" i="3"/>
  <c r="J177" i="3"/>
  <c r="M177" i="3"/>
  <c r="C173" i="3"/>
  <c r="H173" i="3"/>
  <c r="N173" i="3"/>
  <c r="E173" i="3"/>
  <c r="J173" i="3"/>
  <c r="F173" i="3"/>
  <c r="M173" i="3"/>
  <c r="O173" i="3"/>
  <c r="G173" i="3"/>
  <c r="I173" i="3"/>
  <c r="K173" i="3" s="1"/>
  <c r="C169" i="3"/>
  <c r="H169" i="3"/>
  <c r="N169" i="3"/>
  <c r="G169" i="3"/>
  <c r="O169" i="3"/>
  <c r="I169" i="3"/>
  <c r="K169" i="3" s="1"/>
  <c r="J169" i="3"/>
  <c r="M169" i="3"/>
  <c r="E169" i="3"/>
  <c r="F169" i="3"/>
  <c r="C165" i="3"/>
  <c r="H165" i="3"/>
  <c r="N165" i="3"/>
  <c r="E165" i="3"/>
  <c r="J165" i="3"/>
  <c r="F165" i="3"/>
  <c r="M165" i="3"/>
  <c r="G165" i="3"/>
  <c r="I165" i="3"/>
  <c r="K165" i="3" s="1"/>
  <c r="O165" i="3"/>
  <c r="C161" i="3"/>
  <c r="H161" i="3"/>
  <c r="N161" i="3"/>
  <c r="G161" i="3"/>
  <c r="O161" i="3"/>
  <c r="I161" i="3"/>
  <c r="K161" i="3" s="1"/>
  <c r="E161" i="3"/>
  <c r="F161" i="3"/>
  <c r="J161" i="3"/>
  <c r="M161" i="3"/>
  <c r="C157" i="3"/>
  <c r="H157" i="3"/>
  <c r="N157" i="3"/>
  <c r="E157" i="3"/>
  <c r="J157" i="3"/>
  <c r="F157" i="3"/>
  <c r="M157" i="3"/>
  <c r="O157" i="3"/>
  <c r="G157" i="3"/>
  <c r="I157" i="3"/>
  <c r="K157" i="3" s="1"/>
  <c r="C153" i="3"/>
  <c r="H153" i="3"/>
  <c r="N153" i="3"/>
  <c r="G153" i="3"/>
  <c r="O153" i="3"/>
  <c r="I153" i="3"/>
  <c r="K153" i="3" s="1"/>
  <c r="J153" i="3"/>
  <c r="E153" i="3"/>
  <c r="F153" i="3"/>
  <c r="M153" i="3"/>
  <c r="C149" i="3"/>
  <c r="H149" i="3"/>
  <c r="N149" i="3"/>
  <c r="E149" i="3"/>
  <c r="J149" i="3"/>
  <c r="F149" i="3"/>
  <c r="M149" i="3"/>
  <c r="G149" i="3"/>
  <c r="O149" i="3"/>
  <c r="I149" i="3"/>
  <c r="K149" i="3" s="1"/>
  <c r="C145" i="3"/>
  <c r="H145" i="3"/>
  <c r="N145" i="3"/>
  <c r="G145" i="3"/>
  <c r="O145" i="3"/>
  <c r="I145" i="3"/>
  <c r="K145" i="3" s="1"/>
  <c r="E145" i="3"/>
  <c r="J145" i="3"/>
  <c r="M145" i="3"/>
  <c r="F145" i="3"/>
  <c r="C141" i="3"/>
  <c r="H141" i="3"/>
  <c r="N141" i="3"/>
  <c r="E141" i="3"/>
  <c r="J141" i="3"/>
  <c r="F141" i="3"/>
  <c r="M141" i="3"/>
  <c r="O141" i="3"/>
  <c r="G141" i="3"/>
  <c r="I141" i="3"/>
  <c r="K141" i="3" s="1"/>
  <c r="C137" i="3"/>
  <c r="H137" i="3"/>
  <c r="N137" i="3"/>
  <c r="G137" i="3"/>
  <c r="O137" i="3"/>
  <c r="I137" i="3"/>
  <c r="K137" i="3" s="1"/>
  <c r="J137" i="3"/>
  <c r="E137" i="3"/>
  <c r="F137" i="3"/>
  <c r="M137" i="3"/>
  <c r="E129" i="3"/>
  <c r="I129" i="3"/>
  <c r="K129" i="3" s="1"/>
  <c r="O129" i="3"/>
  <c r="C129" i="3"/>
  <c r="J129" i="3"/>
  <c r="F129" i="3"/>
  <c r="M129" i="3"/>
  <c r="N129" i="3"/>
  <c r="G129" i="3"/>
  <c r="H129" i="3"/>
  <c r="E125" i="3"/>
  <c r="I125" i="3"/>
  <c r="K125" i="3" s="1"/>
  <c r="O125" i="3"/>
  <c r="F125" i="3"/>
  <c r="J125" i="3"/>
  <c r="G125" i="3"/>
  <c r="H125" i="3"/>
  <c r="C125" i="3"/>
  <c r="M125" i="3"/>
  <c r="N125" i="3"/>
  <c r="E121" i="3"/>
  <c r="I121" i="3"/>
  <c r="K121" i="3" s="1"/>
  <c r="O121" i="3"/>
  <c r="F121" i="3"/>
  <c r="J121" i="3"/>
  <c r="G121" i="3"/>
  <c r="H121" i="3"/>
  <c r="M121" i="3"/>
  <c r="N121" i="3"/>
  <c r="C121" i="3"/>
  <c r="E117" i="3"/>
  <c r="I117" i="3"/>
  <c r="K117" i="3" s="1"/>
  <c r="O117" i="3"/>
  <c r="F117" i="3"/>
  <c r="J117" i="3"/>
  <c r="G117" i="3"/>
  <c r="H117" i="3"/>
  <c r="C117" i="3"/>
  <c r="M117" i="3"/>
  <c r="N117" i="3"/>
  <c r="E113" i="3"/>
  <c r="I113" i="3"/>
  <c r="K113" i="3" s="1"/>
  <c r="O113" i="3"/>
  <c r="F113" i="3"/>
  <c r="J113" i="3"/>
  <c r="G113" i="3"/>
  <c r="H113" i="3"/>
  <c r="M113" i="3"/>
  <c r="N113" i="3"/>
  <c r="C113" i="3"/>
  <c r="E109" i="3"/>
  <c r="I109" i="3"/>
  <c r="K109" i="3" s="1"/>
  <c r="O109" i="3"/>
  <c r="F109" i="3"/>
  <c r="J109" i="3"/>
  <c r="G109" i="3"/>
  <c r="H109" i="3"/>
  <c r="C109" i="3"/>
  <c r="M109" i="3"/>
  <c r="N109" i="3"/>
  <c r="E105" i="3"/>
  <c r="I105" i="3"/>
  <c r="K105" i="3" s="1"/>
  <c r="O105" i="3"/>
  <c r="F105" i="3"/>
  <c r="J105" i="3"/>
  <c r="G105" i="3"/>
  <c r="H105" i="3"/>
  <c r="M105" i="3"/>
  <c r="N105" i="3"/>
  <c r="C105" i="3"/>
  <c r="E101" i="3"/>
  <c r="I101" i="3"/>
  <c r="K101" i="3" s="1"/>
  <c r="O101" i="3"/>
  <c r="F101" i="3"/>
  <c r="J101" i="3"/>
  <c r="G101" i="3"/>
  <c r="H101" i="3"/>
  <c r="C101" i="3"/>
  <c r="M101" i="3"/>
  <c r="N101" i="3"/>
  <c r="E97" i="3"/>
  <c r="I97" i="3"/>
  <c r="K97" i="3" s="1"/>
  <c r="O97" i="3"/>
  <c r="F97" i="3"/>
  <c r="J97" i="3"/>
  <c r="G97" i="3"/>
  <c r="H97" i="3"/>
  <c r="M97" i="3"/>
  <c r="N97" i="3"/>
  <c r="C97" i="3"/>
  <c r="E93" i="3"/>
  <c r="I93" i="3"/>
  <c r="K93" i="3" s="1"/>
  <c r="O93" i="3"/>
  <c r="F93" i="3"/>
  <c r="J93" i="3"/>
  <c r="G93" i="3"/>
  <c r="H93" i="3"/>
  <c r="C93" i="3"/>
  <c r="M93" i="3"/>
  <c r="N93" i="3"/>
  <c r="E89" i="3"/>
  <c r="I89" i="3"/>
  <c r="K89" i="3" s="1"/>
  <c r="O89" i="3"/>
  <c r="F89" i="3"/>
  <c r="J89" i="3"/>
  <c r="G89" i="3"/>
  <c r="H89" i="3"/>
  <c r="M89" i="3"/>
  <c r="N89" i="3"/>
  <c r="C89" i="3"/>
  <c r="E85" i="3"/>
  <c r="I85" i="3"/>
  <c r="K85" i="3" s="1"/>
  <c r="O85" i="3"/>
  <c r="H85" i="3"/>
  <c r="C85" i="3"/>
  <c r="J85" i="3"/>
  <c r="M85" i="3"/>
  <c r="N85" i="3"/>
  <c r="F85" i="3"/>
  <c r="G85" i="3"/>
  <c r="E81" i="3"/>
  <c r="I81" i="3"/>
  <c r="K81" i="3" s="1"/>
  <c r="O81" i="3"/>
  <c r="F81" i="3"/>
  <c r="M81" i="3"/>
  <c r="G81" i="3"/>
  <c r="N81" i="3"/>
  <c r="H81" i="3"/>
  <c r="J81" i="3"/>
  <c r="C81" i="3"/>
  <c r="E77" i="3"/>
  <c r="I77" i="3"/>
  <c r="K77" i="3" s="1"/>
  <c r="O77" i="3"/>
  <c r="H77" i="3"/>
  <c r="C77" i="3"/>
  <c r="J77" i="3"/>
  <c r="F77" i="3"/>
  <c r="G77" i="3"/>
  <c r="M77" i="3"/>
  <c r="N77" i="3"/>
  <c r="F73" i="3"/>
  <c r="C73" i="3"/>
  <c r="I73" i="3"/>
  <c r="K73" i="3" s="1"/>
  <c r="O73" i="3"/>
  <c r="E73" i="3"/>
  <c r="M73" i="3"/>
  <c r="G73" i="3"/>
  <c r="N73" i="3"/>
  <c r="H73" i="3"/>
  <c r="J73" i="3"/>
  <c r="F69" i="3"/>
  <c r="J69" i="3"/>
  <c r="G69" i="3"/>
  <c r="N69" i="3"/>
  <c r="I69" i="3"/>
  <c r="K69" i="3" s="1"/>
  <c r="C69" i="3"/>
  <c r="M69" i="3"/>
  <c r="O69" i="3"/>
  <c r="E69" i="3"/>
  <c r="H69" i="3"/>
  <c r="F65" i="3"/>
  <c r="J65" i="3"/>
  <c r="C65" i="3"/>
  <c r="I65" i="3"/>
  <c r="K65" i="3" s="1"/>
  <c r="G65" i="3"/>
  <c r="O65" i="3"/>
  <c r="H65" i="3"/>
  <c r="M65" i="3"/>
  <c r="N65" i="3"/>
  <c r="E65" i="3"/>
  <c r="E61" i="3"/>
  <c r="I61" i="3"/>
  <c r="K61" i="3" s="1"/>
  <c r="O61" i="3"/>
  <c r="F61" i="3"/>
  <c r="J61" i="3"/>
  <c r="G61" i="3"/>
  <c r="C61" i="3"/>
  <c r="H61" i="3"/>
  <c r="M61" i="3"/>
  <c r="N61" i="3"/>
  <c r="E57" i="3"/>
  <c r="I57" i="3"/>
  <c r="K57" i="3" s="1"/>
  <c r="O57" i="3"/>
  <c r="F57" i="3"/>
  <c r="J57" i="3"/>
  <c r="G57" i="3"/>
  <c r="N57" i="3"/>
  <c r="C57" i="3"/>
  <c r="H57" i="3"/>
  <c r="M57" i="3"/>
  <c r="E53" i="3"/>
  <c r="I53" i="3"/>
  <c r="K53" i="3" s="1"/>
  <c r="O53" i="3"/>
  <c r="F53" i="3"/>
  <c r="J53" i="3"/>
  <c r="G53" i="3"/>
  <c r="M53" i="3"/>
  <c r="N53" i="3"/>
  <c r="C53" i="3"/>
  <c r="H53" i="3"/>
  <c r="F49" i="3"/>
  <c r="J49" i="3"/>
  <c r="H49" i="3"/>
  <c r="O49" i="3"/>
  <c r="C49" i="3"/>
  <c r="I49" i="3"/>
  <c r="K49" i="3" s="1"/>
  <c r="E49" i="3"/>
  <c r="G49" i="3"/>
  <c r="M49" i="3"/>
  <c r="N49" i="3"/>
  <c r="C45" i="3"/>
  <c r="H45" i="3"/>
  <c r="N45" i="3"/>
  <c r="F45" i="3"/>
  <c r="J45" i="3"/>
  <c r="G45" i="3"/>
  <c r="I45" i="3"/>
  <c r="K45" i="3" s="1"/>
  <c r="M45" i="3"/>
  <c r="O45" i="3"/>
  <c r="E45" i="3"/>
  <c r="C41" i="3"/>
  <c r="H41" i="3"/>
  <c r="N41" i="3"/>
  <c r="E41" i="3"/>
  <c r="I41" i="3"/>
  <c r="K41" i="3" s="1"/>
  <c r="O41" i="3"/>
  <c r="F41" i="3"/>
  <c r="J41" i="3"/>
  <c r="G41" i="3"/>
  <c r="M41" i="3"/>
  <c r="C37" i="3"/>
  <c r="H37" i="3"/>
  <c r="N37" i="3"/>
  <c r="E37" i="3"/>
  <c r="I37" i="3"/>
  <c r="K37" i="3" s="1"/>
  <c r="O37" i="3"/>
  <c r="F37" i="3"/>
  <c r="J37" i="3"/>
  <c r="M37" i="3"/>
  <c r="G37" i="3"/>
  <c r="C33" i="3"/>
  <c r="H33" i="3"/>
  <c r="N33" i="3"/>
  <c r="E33" i="3"/>
  <c r="I33" i="3"/>
  <c r="K33" i="3" s="1"/>
  <c r="O33" i="3"/>
  <c r="F33" i="3"/>
  <c r="J33" i="3"/>
  <c r="G33" i="3"/>
  <c r="M33" i="3"/>
  <c r="C29" i="3"/>
  <c r="H29" i="3"/>
  <c r="N29" i="3"/>
  <c r="E29" i="3"/>
  <c r="I29" i="3"/>
  <c r="K29" i="3" s="1"/>
  <c r="O29" i="3"/>
  <c r="F29" i="3"/>
  <c r="J29" i="3"/>
  <c r="M29" i="3"/>
  <c r="G29" i="3"/>
  <c r="C25" i="3"/>
  <c r="H25" i="3"/>
  <c r="N25" i="3"/>
  <c r="E25" i="3"/>
  <c r="I25" i="3"/>
  <c r="K25" i="3" s="1"/>
  <c r="O25" i="3"/>
  <c r="F25" i="3"/>
  <c r="J25" i="3"/>
  <c r="G25" i="3"/>
  <c r="M25" i="3"/>
  <c r="F8" i="3"/>
  <c r="J8" i="3"/>
  <c r="G8" i="3"/>
  <c r="M8" i="3"/>
  <c r="C8" i="3"/>
  <c r="H8" i="3"/>
  <c r="N8" i="3"/>
  <c r="E8" i="3"/>
  <c r="I8" i="3"/>
  <c r="K8" i="3" s="1"/>
  <c r="O8" i="3"/>
  <c r="F4" i="3"/>
  <c r="J4" i="3"/>
  <c r="G4" i="3"/>
  <c r="M4" i="3"/>
  <c r="C4" i="3"/>
  <c r="H4" i="3"/>
  <c r="N4" i="3"/>
  <c r="O4" i="3"/>
  <c r="E4" i="3"/>
  <c r="I4" i="3"/>
  <c r="K4" i="3" s="1"/>
  <c r="E330" i="3"/>
  <c r="I330" i="3"/>
  <c r="K330" i="3" s="1"/>
  <c r="O330" i="3"/>
  <c r="F330" i="3"/>
  <c r="J330" i="3"/>
  <c r="G330" i="3"/>
  <c r="M330" i="3"/>
  <c r="N330" i="3"/>
  <c r="C330" i="3"/>
  <c r="H330" i="3"/>
  <c r="G297" i="3"/>
  <c r="M297" i="3"/>
  <c r="C297" i="3"/>
  <c r="H297" i="3"/>
  <c r="N297" i="3"/>
  <c r="E297" i="3"/>
  <c r="I297" i="3"/>
  <c r="K297" i="3" s="1"/>
  <c r="O297" i="3"/>
  <c r="F297" i="3"/>
  <c r="J297" i="3"/>
  <c r="G281" i="3"/>
  <c r="M281" i="3"/>
  <c r="C281" i="3"/>
  <c r="H281" i="3"/>
  <c r="N281" i="3"/>
  <c r="E281" i="3"/>
  <c r="I281" i="3"/>
  <c r="K281" i="3" s="1"/>
  <c r="O281" i="3"/>
  <c r="F281" i="3"/>
  <c r="J281" i="3"/>
  <c r="G269" i="3"/>
  <c r="M269" i="3"/>
  <c r="C269" i="3"/>
  <c r="H269" i="3"/>
  <c r="N269" i="3"/>
  <c r="E269" i="3"/>
  <c r="I269" i="3"/>
  <c r="K269" i="3" s="1"/>
  <c r="O269" i="3"/>
  <c r="F269" i="3"/>
  <c r="J269" i="3"/>
  <c r="G265" i="3"/>
  <c r="M265" i="3"/>
  <c r="C265" i="3"/>
  <c r="H265" i="3"/>
  <c r="N265" i="3"/>
  <c r="E265" i="3"/>
  <c r="I265" i="3"/>
  <c r="K265" i="3" s="1"/>
  <c r="O265" i="3"/>
  <c r="F265" i="3"/>
  <c r="J265" i="3"/>
  <c r="G261" i="3"/>
  <c r="M261" i="3"/>
  <c r="C261" i="3"/>
  <c r="H261" i="3"/>
  <c r="N261" i="3"/>
  <c r="E261" i="3"/>
  <c r="I261" i="3"/>
  <c r="K261" i="3" s="1"/>
  <c r="O261" i="3"/>
  <c r="F261" i="3"/>
  <c r="J261" i="3"/>
  <c r="G257" i="3"/>
  <c r="M257" i="3"/>
  <c r="C257" i="3"/>
  <c r="H257" i="3"/>
  <c r="N257" i="3"/>
  <c r="E257" i="3"/>
  <c r="I257" i="3"/>
  <c r="K257" i="3" s="1"/>
  <c r="O257" i="3"/>
  <c r="F257" i="3"/>
  <c r="J257" i="3"/>
  <c r="G253" i="3"/>
  <c r="M253" i="3"/>
  <c r="C253" i="3"/>
  <c r="H253" i="3"/>
  <c r="N253" i="3"/>
  <c r="E253" i="3"/>
  <c r="I253" i="3"/>
  <c r="K253" i="3" s="1"/>
  <c r="O253" i="3"/>
  <c r="F253" i="3"/>
  <c r="J253" i="3"/>
  <c r="G249" i="3"/>
  <c r="M249" i="3"/>
  <c r="C249" i="3"/>
  <c r="H249" i="3"/>
  <c r="N249" i="3"/>
  <c r="E249" i="3"/>
  <c r="I249" i="3"/>
  <c r="K249" i="3" s="1"/>
  <c r="O249" i="3"/>
  <c r="F249" i="3"/>
  <c r="J249" i="3"/>
  <c r="G245" i="3"/>
  <c r="M245" i="3"/>
  <c r="E245" i="3"/>
  <c r="J245" i="3"/>
  <c r="F245" i="3"/>
  <c r="N245" i="3"/>
  <c r="H245" i="3"/>
  <c r="O245" i="3"/>
  <c r="C245" i="3"/>
  <c r="I245" i="3"/>
  <c r="K245" i="3" s="1"/>
  <c r="G241" i="3"/>
  <c r="M241" i="3"/>
  <c r="H241" i="3"/>
  <c r="O241" i="3"/>
  <c r="C241" i="3"/>
  <c r="I241" i="3"/>
  <c r="K241" i="3" s="1"/>
  <c r="E241" i="3"/>
  <c r="J241" i="3"/>
  <c r="F241" i="3"/>
  <c r="N241" i="3"/>
  <c r="G237" i="3"/>
  <c r="M237" i="3"/>
  <c r="E237" i="3"/>
  <c r="J237" i="3"/>
  <c r="F237" i="3"/>
  <c r="N237" i="3"/>
  <c r="H237" i="3"/>
  <c r="O237" i="3"/>
  <c r="C237" i="3"/>
  <c r="I237" i="3"/>
  <c r="K237" i="3" s="1"/>
  <c r="C233" i="3"/>
  <c r="H233" i="3"/>
  <c r="N233" i="3"/>
  <c r="G233" i="3"/>
  <c r="O233" i="3"/>
  <c r="E233" i="3"/>
  <c r="M233" i="3"/>
  <c r="F233" i="3"/>
  <c r="I233" i="3"/>
  <c r="K233" i="3" s="1"/>
  <c r="J233" i="3"/>
  <c r="C229" i="3"/>
  <c r="H229" i="3"/>
  <c r="N229" i="3"/>
  <c r="E229" i="3"/>
  <c r="J229" i="3"/>
  <c r="I229" i="3"/>
  <c r="K229" i="3" s="1"/>
  <c r="M229" i="3"/>
  <c r="F229" i="3"/>
  <c r="O229" i="3"/>
  <c r="G229" i="3"/>
  <c r="C225" i="3"/>
  <c r="H225" i="3"/>
  <c r="N225" i="3"/>
  <c r="G225" i="3"/>
  <c r="O225" i="3"/>
  <c r="F225" i="3"/>
  <c r="I225" i="3"/>
  <c r="K225" i="3" s="1"/>
  <c r="J225" i="3"/>
  <c r="E225" i="3"/>
  <c r="M225" i="3"/>
  <c r="C221" i="3"/>
  <c r="H221" i="3"/>
  <c r="N221" i="3"/>
  <c r="G221" i="3"/>
  <c r="O221" i="3"/>
  <c r="F221" i="3"/>
  <c r="I221" i="3"/>
  <c r="K221" i="3" s="1"/>
  <c r="J221" i="3"/>
  <c r="M221" i="3"/>
  <c r="E221" i="3"/>
  <c r="C217" i="3"/>
  <c r="H217" i="3"/>
  <c r="N217" i="3"/>
  <c r="E217" i="3"/>
  <c r="J217" i="3"/>
  <c r="M217" i="3"/>
  <c r="I217" i="3"/>
  <c r="K217" i="3" s="1"/>
  <c r="O217" i="3"/>
  <c r="F217" i="3"/>
  <c r="G217" i="3"/>
  <c r="C213" i="3"/>
  <c r="H213" i="3"/>
  <c r="N213" i="3"/>
  <c r="G213" i="3"/>
  <c r="O213" i="3"/>
  <c r="I213" i="3"/>
  <c r="K213" i="3" s="1"/>
  <c r="M213" i="3"/>
  <c r="E213" i="3"/>
  <c r="F213" i="3"/>
  <c r="J213" i="3"/>
  <c r="C209" i="3"/>
  <c r="H209" i="3"/>
  <c r="N209" i="3"/>
  <c r="E209" i="3"/>
  <c r="J209" i="3"/>
  <c r="F209" i="3"/>
  <c r="O209" i="3"/>
  <c r="G209" i="3"/>
  <c r="I209" i="3"/>
  <c r="K209" i="3" s="1"/>
  <c r="M209" i="3"/>
  <c r="C205" i="3"/>
  <c r="H205" i="3"/>
  <c r="N205" i="3"/>
  <c r="G205" i="3"/>
  <c r="O205" i="3"/>
  <c r="J205" i="3"/>
  <c r="F205" i="3"/>
  <c r="I205" i="3"/>
  <c r="K205" i="3" s="1"/>
  <c r="M205" i="3"/>
  <c r="E205" i="3"/>
  <c r="C201" i="3"/>
  <c r="H201" i="3"/>
  <c r="N201" i="3"/>
  <c r="E201" i="3"/>
  <c r="J201" i="3"/>
  <c r="F201" i="3"/>
  <c r="M201" i="3"/>
  <c r="I201" i="3"/>
  <c r="K201" i="3" s="1"/>
  <c r="O201" i="3"/>
  <c r="G201" i="3"/>
  <c r="C197" i="3"/>
  <c r="H197" i="3"/>
  <c r="N197" i="3"/>
  <c r="G197" i="3"/>
  <c r="O197" i="3"/>
  <c r="I197" i="3"/>
  <c r="K197" i="3" s="1"/>
  <c r="M197" i="3"/>
  <c r="F197" i="3"/>
  <c r="J197" i="3"/>
  <c r="E197" i="3"/>
  <c r="C193" i="3"/>
  <c r="H193" i="3"/>
  <c r="N193" i="3"/>
  <c r="E193" i="3"/>
  <c r="J193" i="3"/>
  <c r="F193" i="3"/>
  <c r="M193" i="3"/>
  <c r="I193" i="3"/>
  <c r="K193" i="3" s="1"/>
  <c r="G193" i="3"/>
  <c r="O193" i="3"/>
  <c r="C189" i="3"/>
  <c r="H189" i="3"/>
  <c r="N189" i="3"/>
  <c r="G189" i="3"/>
  <c r="O189" i="3"/>
  <c r="I189" i="3"/>
  <c r="K189" i="3" s="1"/>
  <c r="F189" i="3"/>
  <c r="E189" i="3"/>
  <c r="J189" i="3"/>
  <c r="M189" i="3"/>
  <c r="F184" i="3"/>
  <c r="J184" i="3"/>
  <c r="G184" i="3"/>
  <c r="N184" i="3"/>
  <c r="H184" i="3"/>
  <c r="O184" i="3"/>
  <c r="I184" i="3"/>
  <c r="K184" i="3" s="1"/>
  <c r="C184" i="3"/>
  <c r="E184" i="3"/>
  <c r="M184" i="3"/>
  <c r="F180" i="3"/>
  <c r="J180" i="3"/>
  <c r="C180" i="3"/>
  <c r="I180" i="3"/>
  <c r="K180" i="3" s="1"/>
  <c r="E180" i="3"/>
  <c r="M180" i="3"/>
  <c r="G180" i="3"/>
  <c r="O180" i="3"/>
  <c r="H180" i="3"/>
  <c r="N180" i="3"/>
  <c r="F176" i="3"/>
  <c r="J176" i="3"/>
  <c r="G176" i="3"/>
  <c r="N176" i="3"/>
  <c r="H176" i="3"/>
  <c r="O176" i="3"/>
  <c r="C176" i="3"/>
  <c r="M176" i="3"/>
  <c r="E176" i="3"/>
  <c r="I176" i="3"/>
  <c r="K176" i="3" s="1"/>
  <c r="F172" i="3"/>
  <c r="J172" i="3"/>
  <c r="C172" i="3"/>
  <c r="I172" i="3"/>
  <c r="K172" i="3" s="1"/>
  <c r="E172" i="3"/>
  <c r="M172" i="3"/>
  <c r="N172" i="3"/>
  <c r="H172" i="3"/>
  <c r="O172" i="3"/>
  <c r="G172" i="3"/>
  <c r="F168" i="3"/>
  <c r="J168" i="3"/>
  <c r="G168" i="3"/>
  <c r="N168" i="3"/>
  <c r="H168" i="3"/>
  <c r="O168" i="3"/>
  <c r="I168" i="3"/>
  <c r="K168" i="3" s="1"/>
  <c r="E168" i="3"/>
  <c r="M168" i="3"/>
  <c r="C168" i="3"/>
  <c r="F164" i="3"/>
  <c r="J164" i="3"/>
  <c r="C164" i="3"/>
  <c r="I164" i="3"/>
  <c r="K164" i="3" s="1"/>
  <c r="E164" i="3"/>
  <c r="M164" i="3"/>
  <c r="G164" i="3"/>
  <c r="H164" i="3"/>
  <c r="N164" i="3"/>
  <c r="O164" i="3"/>
  <c r="F160" i="3"/>
  <c r="J160" i="3"/>
  <c r="G160" i="3"/>
  <c r="N160" i="3"/>
  <c r="H160" i="3"/>
  <c r="O160" i="3"/>
  <c r="C160" i="3"/>
  <c r="E160" i="3"/>
  <c r="I160" i="3"/>
  <c r="K160" i="3" s="1"/>
  <c r="M160" i="3"/>
  <c r="F156" i="3"/>
  <c r="J156" i="3"/>
  <c r="C156" i="3"/>
  <c r="I156" i="3"/>
  <c r="K156" i="3" s="1"/>
  <c r="E156" i="3"/>
  <c r="M156" i="3"/>
  <c r="N156" i="3"/>
  <c r="O156" i="3"/>
  <c r="G156" i="3"/>
  <c r="H156" i="3"/>
  <c r="F152" i="3"/>
  <c r="J152" i="3"/>
  <c r="G152" i="3"/>
  <c r="N152" i="3"/>
  <c r="H152" i="3"/>
  <c r="O152" i="3"/>
  <c r="I152" i="3"/>
  <c r="K152" i="3" s="1"/>
  <c r="M152" i="3"/>
  <c r="C152" i="3"/>
  <c r="E152" i="3"/>
  <c r="F148" i="3"/>
  <c r="J148" i="3"/>
  <c r="C148" i="3"/>
  <c r="I148" i="3"/>
  <c r="K148" i="3" s="1"/>
  <c r="E148" i="3"/>
  <c r="M148" i="3"/>
  <c r="G148" i="3"/>
  <c r="H148" i="3"/>
  <c r="N148" i="3"/>
  <c r="O148" i="3"/>
  <c r="F144" i="3"/>
  <c r="J144" i="3"/>
  <c r="G144" i="3"/>
  <c r="N144" i="3"/>
  <c r="H144" i="3"/>
  <c r="O144" i="3"/>
  <c r="C144" i="3"/>
  <c r="E144" i="3"/>
  <c r="I144" i="3"/>
  <c r="K144" i="3" s="1"/>
  <c r="M144" i="3"/>
  <c r="F140" i="3"/>
  <c r="J140" i="3"/>
  <c r="C140" i="3"/>
  <c r="I140" i="3"/>
  <c r="K140" i="3" s="1"/>
  <c r="E140" i="3"/>
  <c r="M140" i="3"/>
  <c r="N140" i="3"/>
  <c r="G140" i="3"/>
  <c r="H140" i="3"/>
  <c r="O140" i="3"/>
  <c r="F136" i="3"/>
  <c r="J136" i="3"/>
  <c r="G136" i="3"/>
  <c r="N136" i="3"/>
  <c r="H136" i="3"/>
  <c r="O136" i="3"/>
  <c r="I136" i="3"/>
  <c r="K136" i="3" s="1"/>
  <c r="C136" i="3"/>
  <c r="E136" i="3"/>
  <c r="M136" i="3"/>
  <c r="G128" i="3"/>
  <c r="M128" i="3"/>
  <c r="C128" i="3"/>
  <c r="I128" i="3"/>
  <c r="K128" i="3" s="1"/>
  <c r="E128" i="3"/>
  <c r="J128" i="3"/>
  <c r="N128" i="3"/>
  <c r="O128" i="3"/>
  <c r="F128" i="3"/>
  <c r="H128" i="3"/>
  <c r="G124" i="3"/>
  <c r="M124" i="3"/>
  <c r="C124" i="3"/>
  <c r="H124" i="3"/>
  <c r="N124" i="3"/>
  <c r="I124" i="3"/>
  <c r="K124" i="3" s="1"/>
  <c r="J124" i="3"/>
  <c r="O124" i="3"/>
  <c r="E124" i="3"/>
  <c r="F124" i="3"/>
  <c r="G120" i="3"/>
  <c r="M120" i="3"/>
  <c r="C120" i="3"/>
  <c r="H120" i="3"/>
  <c r="N120" i="3"/>
  <c r="I120" i="3"/>
  <c r="K120" i="3" s="1"/>
  <c r="J120" i="3"/>
  <c r="E120" i="3"/>
  <c r="F120" i="3"/>
  <c r="O120" i="3"/>
  <c r="G116" i="3"/>
  <c r="M116" i="3"/>
  <c r="C116" i="3"/>
  <c r="H116" i="3"/>
  <c r="N116" i="3"/>
  <c r="I116" i="3"/>
  <c r="K116" i="3" s="1"/>
  <c r="J116" i="3"/>
  <c r="O116" i="3"/>
  <c r="E116" i="3"/>
  <c r="F116" i="3"/>
  <c r="G112" i="3"/>
  <c r="M112" i="3"/>
  <c r="C112" i="3"/>
  <c r="H112" i="3"/>
  <c r="N112" i="3"/>
  <c r="I112" i="3"/>
  <c r="K112" i="3" s="1"/>
  <c r="J112" i="3"/>
  <c r="E112" i="3"/>
  <c r="F112" i="3"/>
  <c r="O112" i="3"/>
  <c r="G108" i="3"/>
  <c r="M108" i="3"/>
  <c r="C108" i="3"/>
  <c r="H108" i="3"/>
  <c r="N108" i="3"/>
  <c r="I108" i="3"/>
  <c r="K108" i="3" s="1"/>
  <c r="J108" i="3"/>
  <c r="O108" i="3"/>
  <c r="E108" i="3"/>
  <c r="F108" i="3"/>
  <c r="G104" i="3"/>
  <c r="M104" i="3"/>
  <c r="C104" i="3"/>
  <c r="H104" i="3"/>
  <c r="N104" i="3"/>
  <c r="I104" i="3"/>
  <c r="K104" i="3" s="1"/>
  <c r="J104" i="3"/>
  <c r="E104" i="3"/>
  <c r="F104" i="3"/>
  <c r="O104" i="3"/>
  <c r="G100" i="3"/>
  <c r="M100" i="3"/>
  <c r="C100" i="3"/>
  <c r="H100" i="3"/>
  <c r="N100" i="3"/>
  <c r="I100" i="3"/>
  <c r="K100" i="3" s="1"/>
  <c r="J100" i="3"/>
  <c r="O100" i="3"/>
  <c r="E100" i="3"/>
  <c r="F100" i="3"/>
  <c r="G96" i="3"/>
  <c r="M96" i="3"/>
  <c r="C96" i="3"/>
  <c r="H96" i="3"/>
  <c r="N96" i="3"/>
  <c r="I96" i="3"/>
  <c r="K96" i="3" s="1"/>
  <c r="J96" i="3"/>
  <c r="E96" i="3"/>
  <c r="F96" i="3"/>
  <c r="O96" i="3"/>
  <c r="G92" i="3"/>
  <c r="M92" i="3"/>
  <c r="C92" i="3"/>
  <c r="H92" i="3"/>
  <c r="N92" i="3"/>
  <c r="I92" i="3"/>
  <c r="K92" i="3" s="1"/>
  <c r="J92" i="3"/>
  <c r="O92" i="3"/>
  <c r="E92" i="3"/>
  <c r="F92" i="3"/>
  <c r="G88" i="3"/>
  <c r="M88" i="3"/>
  <c r="C88" i="3"/>
  <c r="H88" i="3"/>
  <c r="N88" i="3"/>
  <c r="I88" i="3"/>
  <c r="K88" i="3" s="1"/>
  <c r="J88" i="3"/>
  <c r="E88" i="3"/>
  <c r="F88" i="3"/>
  <c r="O88" i="3"/>
  <c r="G84" i="3"/>
  <c r="M84" i="3"/>
  <c r="H84" i="3"/>
  <c r="O84" i="3"/>
  <c r="C84" i="3"/>
  <c r="I84" i="3"/>
  <c r="K84" i="3" s="1"/>
  <c r="J84" i="3"/>
  <c r="N84" i="3"/>
  <c r="E84" i="3"/>
  <c r="F84" i="3"/>
  <c r="G80" i="3"/>
  <c r="M80" i="3"/>
  <c r="E80" i="3"/>
  <c r="J80" i="3"/>
  <c r="F80" i="3"/>
  <c r="N80" i="3"/>
  <c r="H80" i="3"/>
  <c r="I80" i="3"/>
  <c r="K80" i="3" s="1"/>
  <c r="C80" i="3"/>
  <c r="O80" i="3"/>
  <c r="G76" i="3"/>
  <c r="M76" i="3"/>
  <c r="H76" i="3"/>
  <c r="O76" i="3"/>
  <c r="C76" i="3"/>
  <c r="I76" i="3"/>
  <c r="K76" i="3" s="1"/>
  <c r="E76" i="3"/>
  <c r="F76" i="3"/>
  <c r="J76" i="3"/>
  <c r="N76" i="3"/>
  <c r="C72" i="3"/>
  <c r="H72" i="3"/>
  <c r="N72" i="3"/>
  <c r="I72" i="3"/>
  <c r="K72" i="3" s="1"/>
  <c r="G72" i="3"/>
  <c r="J72" i="3"/>
  <c r="M72" i="3"/>
  <c r="O72" i="3"/>
  <c r="E72" i="3"/>
  <c r="F72" i="3"/>
  <c r="C68" i="3"/>
  <c r="H68" i="3"/>
  <c r="N68" i="3"/>
  <c r="F68" i="3"/>
  <c r="M68" i="3"/>
  <c r="E68" i="3"/>
  <c r="O68" i="3"/>
  <c r="G68" i="3"/>
  <c r="I68" i="3"/>
  <c r="K68" i="3" s="1"/>
  <c r="J68" i="3"/>
  <c r="C64" i="3"/>
  <c r="H64" i="3"/>
  <c r="N64" i="3"/>
  <c r="I64" i="3"/>
  <c r="K64" i="3" s="1"/>
  <c r="J64" i="3"/>
  <c r="E64" i="3"/>
  <c r="M64" i="3"/>
  <c r="F64" i="3"/>
  <c r="G64" i="3"/>
  <c r="O64" i="3"/>
  <c r="G60" i="3"/>
  <c r="M60" i="3"/>
  <c r="C60" i="3"/>
  <c r="H60" i="3"/>
  <c r="N60" i="3"/>
  <c r="I60" i="3"/>
  <c r="K60" i="3" s="1"/>
  <c r="E60" i="3"/>
  <c r="F60" i="3"/>
  <c r="J60" i="3"/>
  <c r="O60" i="3"/>
  <c r="G56" i="3"/>
  <c r="M56" i="3"/>
  <c r="C56" i="3"/>
  <c r="H56" i="3"/>
  <c r="N56" i="3"/>
  <c r="I56" i="3"/>
  <c r="K56" i="3" s="1"/>
  <c r="O56" i="3"/>
  <c r="E56" i="3"/>
  <c r="F56" i="3"/>
  <c r="J56" i="3"/>
  <c r="G52" i="3"/>
  <c r="M52" i="3"/>
  <c r="C52" i="3"/>
  <c r="H52" i="3"/>
  <c r="N52" i="3"/>
  <c r="I52" i="3"/>
  <c r="K52" i="3" s="1"/>
  <c r="J52" i="3"/>
  <c r="O52" i="3"/>
  <c r="E52" i="3"/>
  <c r="F52" i="3"/>
  <c r="C48" i="3"/>
  <c r="H48" i="3"/>
  <c r="N48" i="3"/>
  <c r="G48" i="3"/>
  <c r="O48" i="3"/>
  <c r="I48" i="3"/>
  <c r="K48" i="3" s="1"/>
  <c r="E48" i="3"/>
  <c r="F48" i="3"/>
  <c r="J48" i="3"/>
  <c r="M48" i="3"/>
  <c r="F44" i="3"/>
  <c r="J44" i="3"/>
  <c r="C44" i="3"/>
  <c r="H44" i="3"/>
  <c r="N44" i="3"/>
  <c r="I44" i="3"/>
  <c r="K44" i="3" s="1"/>
  <c r="M44" i="3"/>
  <c r="O44" i="3"/>
  <c r="E44" i="3"/>
  <c r="G44" i="3"/>
  <c r="F40" i="3"/>
  <c r="J40" i="3"/>
  <c r="G40" i="3"/>
  <c r="M40" i="3"/>
  <c r="C40" i="3"/>
  <c r="H40" i="3"/>
  <c r="N40" i="3"/>
  <c r="O40" i="3"/>
  <c r="E40" i="3"/>
  <c r="I40" i="3"/>
  <c r="K40" i="3" s="1"/>
  <c r="F36" i="3"/>
  <c r="J36" i="3"/>
  <c r="G36" i="3"/>
  <c r="M36" i="3"/>
  <c r="C36" i="3"/>
  <c r="H36" i="3"/>
  <c r="N36" i="3"/>
  <c r="E36" i="3"/>
  <c r="I36" i="3"/>
  <c r="K36" i="3" s="1"/>
  <c r="O36" i="3"/>
  <c r="F32" i="3"/>
  <c r="J32" i="3"/>
  <c r="G32" i="3"/>
  <c r="M32" i="3"/>
  <c r="C32" i="3"/>
  <c r="H32" i="3"/>
  <c r="N32" i="3"/>
  <c r="O32" i="3"/>
  <c r="E32" i="3"/>
  <c r="I32" i="3"/>
  <c r="K32" i="3" s="1"/>
  <c r="F28" i="3"/>
  <c r="J28" i="3"/>
  <c r="G28" i="3"/>
  <c r="M28" i="3"/>
  <c r="C28" i="3"/>
  <c r="H28" i="3"/>
  <c r="N28" i="3"/>
  <c r="E28" i="3"/>
  <c r="I28" i="3"/>
  <c r="K28" i="3" s="1"/>
  <c r="O28" i="3"/>
  <c r="F24" i="3"/>
  <c r="J24" i="3"/>
  <c r="G24" i="3"/>
  <c r="M24" i="3"/>
  <c r="C24" i="3"/>
  <c r="H24" i="3"/>
  <c r="N24" i="3"/>
  <c r="O24" i="3"/>
  <c r="E24" i="3"/>
  <c r="I24" i="3"/>
  <c r="K24" i="3" s="1"/>
  <c r="C7" i="3"/>
  <c r="H7" i="3"/>
  <c r="N7" i="3"/>
  <c r="E7" i="3"/>
  <c r="I7" i="3"/>
  <c r="K7" i="3" s="1"/>
  <c r="O7" i="3"/>
  <c r="F7" i="3"/>
  <c r="J7" i="3"/>
  <c r="G7" i="3"/>
  <c r="M7" i="3"/>
  <c r="C3" i="3"/>
  <c r="H3" i="3"/>
  <c r="N3" i="3"/>
  <c r="E3" i="3"/>
  <c r="I3" i="3"/>
  <c r="K3" i="3" s="1"/>
  <c r="O3" i="3"/>
  <c r="F3" i="3"/>
  <c r="J3" i="3"/>
  <c r="G3" i="3"/>
  <c r="M3" i="3"/>
  <c r="AC396" i="3" l="1"/>
  <c r="AB396" i="3"/>
  <c r="X396" i="3"/>
  <c r="Z396" i="3"/>
  <c r="AE396" i="3"/>
  <c r="AA396" i="3"/>
  <c r="Y396" i="3"/>
  <c r="AA395" i="4"/>
  <c r="Z395" i="4"/>
  <c r="Y395" i="4"/>
  <c r="AD395" i="4"/>
  <c r="AF395" i="4"/>
  <c r="AE395" i="4"/>
  <c r="AC395" i="4"/>
  <c r="AB395" i="4"/>
  <c r="AE397" i="4"/>
  <c r="AA397" i="4"/>
  <c r="AD397" i="4"/>
  <c r="Z397" i="4"/>
  <c r="Y397" i="4"/>
  <c r="AF397" i="4"/>
  <c r="AC397" i="4"/>
  <c r="AB397" i="4"/>
  <c r="AE2" i="4"/>
  <c r="AD2" i="4"/>
  <c r="AF2" i="4"/>
  <c r="AC2" i="4"/>
  <c r="AB398" i="3"/>
  <c r="X398" i="3"/>
  <c r="AD398" i="3"/>
  <c r="Y398" i="3"/>
  <c r="AA398" i="3"/>
  <c r="Z398" i="3"/>
  <c r="AE398" i="3"/>
  <c r="AC398" i="3"/>
  <c r="AB2" i="3"/>
  <c r="X2" i="3"/>
  <c r="AE2" i="3"/>
  <c r="AA2" i="3"/>
  <c r="AD2" i="3"/>
  <c r="AC2" i="3"/>
  <c r="Y2" i="3"/>
  <c r="Z2" i="3"/>
  <c r="AA399" i="3" l="1"/>
  <c r="Z399" i="3"/>
  <c r="Z400" i="3" s="1"/>
  <c r="Y399" i="3"/>
  <c r="Y400" i="3" s="1"/>
  <c r="Y402" i="3" s="1"/>
  <c r="AE399" i="3"/>
  <c r="AE400" i="3" s="1"/>
  <c r="AC399" i="3"/>
  <c r="AC400" i="3" s="1"/>
  <c r="AD399" i="3"/>
  <c r="AD400" i="3" s="1"/>
  <c r="AB399" i="3"/>
  <c r="AB400" i="3" s="1"/>
  <c r="AA400" i="3"/>
  <c r="X393" i="3"/>
  <c r="X399" i="3"/>
  <c r="X400" i="3" s="1"/>
  <c r="X402" i="3" s="1"/>
  <c r="Y398" i="4"/>
  <c r="Y399" i="4" s="1"/>
  <c r="Y401" i="4" s="1"/>
  <c r="Z398" i="4"/>
  <c r="AB398" i="4"/>
  <c r="AD398" i="4"/>
  <c r="AD399" i="4" s="1"/>
  <c r="AD401" i="4" s="1"/>
  <c r="AC398" i="4"/>
  <c r="AC399" i="4" s="1"/>
  <c r="AC401" i="4" s="1"/>
  <c r="AA398" i="4"/>
  <c r="AF398" i="4"/>
  <c r="AF399" i="4" s="1"/>
  <c r="AF401" i="4" s="1"/>
  <c r="AE398" i="4"/>
  <c r="AE399" i="4" s="1"/>
  <c r="AD393" i="4"/>
  <c r="Z393" i="4"/>
  <c r="AA399" i="4"/>
  <c r="AA401" i="4" s="1"/>
  <c r="AB393" i="4"/>
  <c r="AC393" i="4"/>
  <c r="AA393" i="4"/>
  <c r="AB399" i="4"/>
  <c r="AB401" i="4" s="1"/>
  <c r="AF393" i="4"/>
  <c r="AE393" i="4"/>
  <c r="Z399" i="4"/>
  <c r="Z401" i="4" s="1"/>
  <c r="Z393" i="3"/>
  <c r="AA393" i="3"/>
  <c r="Y393" i="3"/>
  <c r="AE393" i="3"/>
  <c r="AC393" i="3"/>
  <c r="AD393" i="3"/>
  <c r="AB393" i="3"/>
  <c r="AE402" i="3" l="1"/>
  <c r="AE401" i="4"/>
  <c r="Z402" i="3"/>
  <c r="AA402" i="3"/>
  <c r="AB402" i="3"/>
  <c r="AC402" i="3"/>
  <c r="AD402" i="3"/>
</calcChain>
</file>

<file path=xl/sharedStrings.xml><?xml version="1.0" encoding="utf-8"?>
<sst xmlns="http://schemas.openxmlformats.org/spreadsheetml/2006/main" count="19869" uniqueCount="1299">
  <si>
    <t>Line</t>
  </si>
  <si>
    <t xml:space="preserve">PartNumber               </t>
  </si>
  <si>
    <t>Rev</t>
  </si>
  <si>
    <t>St</t>
  </si>
  <si>
    <t xml:space="preserve">Description             </t>
  </si>
  <si>
    <t xml:space="preserve">VPMU5F-20B200-KZ         </t>
  </si>
  <si>
    <t xml:space="preserve">R </t>
  </si>
  <si>
    <t xml:space="preserve">TCU ROW (eCall+SVNTI)   </t>
  </si>
  <si>
    <t xml:space="preserve">        </t>
  </si>
  <si>
    <t xml:space="preserve">VPNXSF-20B200-CAC        </t>
  </si>
  <si>
    <t>TCU ROW (eCall+SVNTI)CX7</t>
  </si>
  <si>
    <t xml:space="preserve">VPMU5F-20B200-AAB        </t>
  </si>
  <si>
    <t xml:space="preserve">TCU NA (Base+ACCL)      </t>
  </si>
  <si>
    <t xml:space="preserve">VPNL3F-20B200-DAC        </t>
  </si>
  <si>
    <t xml:space="preserve">TCU NA (Base+ACCL)P702  </t>
  </si>
  <si>
    <t xml:space="preserve">VPNXSF-20B200-DAC        </t>
  </si>
  <si>
    <t xml:space="preserve">TCU NA (Base+ACCL)CX727 </t>
  </si>
  <si>
    <t xml:space="preserve">VPNUBF-20B200-DAC        </t>
  </si>
  <si>
    <t xml:space="preserve">TCU NA (Base+ACCL)U725  </t>
  </si>
  <si>
    <t xml:space="preserve">VPMU5F-20B200-BAA        </t>
  </si>
  <si>
    <t xml:space="preserve">TCU NA (Base+GNSS+ACCL) </t>
  </si>
  <si>
    <t xml:space="preserve">VPNUBF-20B200-EAC        </t>
  </si>
  <si>
    <t>TCU NA (Base+GNSS+ACCL)U</t>
  </si>
  <si>
    <t xml:space="preserve">MU5T-14H074-CGF          </t>
  </si>
  <si>
    <t xml:space="preserve">  </t>
  </si>
  <si>
    <t>Ford PN - ROW (eCall+SVN</t>
  </si>
  <si>
    <t xml:space="preserve">MU5T-14H074-FGF          </t>
  </si>
  <si>
    <t>Ford PN - NA (Base+ACCL)</t>
  </si>
  <si>
    <t xml:space="preserve">MU5T-14H074-TGF          </t>
  </si>
  <si>
    <t>Ford PN - NA (Base+GNSS+</t>
  </si>
  <si>
    <t xml:space="preserve">LK9T-14H076-CGF          </t>
  </si>
  <si>
    <t xml:space="preserve">LK9T-14H076-FGF          </t>
  </si>
  <si>
    <t xml:space="preserve">VPMU5F-14B127-AD         </t>
  </si>
  <si>
    <t>Enclosure, Front - Polyc</t>
  </si>
  <si>
    <t xml:space="preserve">VPMU5F-14B127-BD         </t>
  </si>
  <si>
    <t xml:space="preserve">VPMU5F-14B128-AC         </t>
  </si>
  <si>
    <t>Enclosure, Back - 5052-H</t>
  </si>
  <si>
    <t xml:space="preserve">VPLFMF-19G406-AA         </t>
  </si>
  <si>
    <t xml:space="preserve">FORD TCU Screw          </t>
  </si>
  <si>
    <t xml:space="preserve">VPMU5F-12A661-AC         </t>
  </si>
  <si>
    <t>Main Label (Printed Loca</t>
  </si>
  <si>
    <t xml:space="preserve">VPMU5F-19G318-AA         </t>
  </si>
  <si>
    <t xml:space="preserve">Main Blank Label        </t>
  </si>
  <si>
    <t xml:space="preserve">VPMU5F-19J529-AA         </t>
  </si>
  <si>
    <t>pad, thermal, PCB - Fuji</t>
  </si>
  <si>
    <t xml:space="preserve">VPMU5F-32366-AA          </t>
  </si>
  <si>
    <t xml:space="preserve">WiFi pad                </t>
  </si>
  <si>
    <t xml:space="preserve">SWT10-25754-017F01       </t>
  </si>
  <si>
    <t>FCA-0.1.53.0_GEM-1.0.32.</t>
  </si>
  <si>
    <t xml:space="preserve">VPMU5F-18520-AC          </t>
  </si>
  <si>
    <t xml:space="preserve">Battery Pack Assembly   </t>
  </si>
  <si>
    <t xml:space="preserve">VPMU5F-12B523-AA         </t>
  </si>
  <si>
    <t>Cover, battery - Polycar</t>
  </si>
  <si>
    <t xml:space="preserve">VPMXSF-18B897-BA         </t>
  </si>
  <si>
    <t xml:space="preserve">Shield Unt Assy         </t>
  </si>
  <si>
    <t xml:space="preserve">VPLXSF-18923-AA          </t>
  </si>
  <si>
    <t xml:space="preserve">Bracket (CX727)         </t>
  </si>
  <si>
    <t xml:space="preserve">VPMU5F-18923-AA          </t>
  </si>
  <si>
    <t xml:space="preserve">Left Bracket            </t>
  </si>
  <si>
    <t xml:space="preserve">VPMU5F-18923-BA          </t>
  </si>
  <si>
    <t xml:space="preserve">Right Bracket           </t>
  </si>
  <si>
    <t xml:space="preserve">VPMUBF-18923-BA          </t>
  </si>
  <si>
    <t>M2DT-14H075-AAB U725 BRA</t>
  </si>
  <si>
    <t xml:space="preserve">VPMXSF-18923-CA          </t>
  </si>
  <si>
    <t xml:space="preserve">Bracket Unt Assy        </t>
  </si>
  <si>
    <t xml:space="preserve">VPMXSF-FN0100-AA         </t>
  </si>
  <si>
    <t xml:space="preserve">Bolt                    </t>
  </si>
  <si>
    <t xml:space="preserve">VPLL3F-FN0110-AA         </t>
  </si>
  <si>
    <t xml:space="preserve">Screw                   </t>
  </si>
  <si>
    <t xml:space="preserve">VPMU5F-FN0110-BA         </t>
  </si>
  <si>
    <t xml:space="preserve">Ford TCU - Screw        </t>
  </si>
  <si>
    <t xml:space="preserve">VPLXSF-112069-BA         </t>
  </si>
  <si>
    <t xml:space="preserve">Felt Pad - Large        </t>
  </si>
  <si>
    <t xml:space="preserve">VPLXSF-112069-CA         </t>
  </si>
  <si>
    <t xml:space="preserve">Felt Pad - Small        </t>
  </si>
  <si>
    <t xml:space="preserve">VPLL3F-FN0220-BA         </t>
  </si>
  <si>
    <t xml:space="preserve">Nut Washer              </t>
  </si>
  <si>
    <t xml:space="preserve">VPLL3F-FN0230-AA         </t>
  </si>
  <si>
    <t xml:space="preserve">Nut Clip                </t>
  </si>
  <si>
    <t xml:space="preserve">NL3T-14H076-FGF          </t>
  </si>
  <si>
    <t xml:space="preserve">VPMU5F-12A661-CA         </t>
  </si>
  <si>
    <t xml:space="preserve">Label, Secondary        </t>
  </si>
  <si>
    <t xml:space="preserve">N2DT-14H076-FGF          </t>
  </si>
  <si>
    <t xml:space="preserve">N2DT-14H076-TGF          </t>
  </si>
  <si>
    <t xml:space="preserve">VPMU5F-14B115-AZG        </t>
  </si>
  <si>
    <t xml:space="preserve">PCBA - TCU NA (base)    </t>
  </si>
  <si>
    <t xml:space="preserve">VPMU5F-14B115-BZG        </t>
  </si>
  <si>
    <t>PCBA - TCU NA (base+GNSS</t>
  </si>
  <si>
    <t xml:space="preserve">VPMU5F-14B115-KZE        </t>
  </si>
  <si>
    <t xml:space="preserve">PCBA - TCU ROW (ecall + </t>
  </si>
  <si>
    <t xml:space="preserve">VPMU5F-18B897-DA         </t>
  </si>
  <si>
    <t>Shield, RF2, Cover, Meta</t>
  </si>
  <si>
    <t xml:space="preserve">VPMU5F-18B897-FA         </t>
  </si>
  <si>
    <t>Shield, WiFi, Cover, Met</t>
  </si>
  <si>
    <t xml:space="preserve">VPMU5F-18B897-HB         </t>
  </si>
  <si>
    <t>Shield, Processor, Cover</t>
  </si>
  <si>
    <t xml:space="preserve">VPMU5F-156037-AB         </t>
  </si>
  <si>
    <t>WIFI Antenna board assem</t>
  </si>
  <si>
    <t xml:space="preserve">VPMU5F-156037-BB         </t>
  </si>
  <si>
    <t xml:space="preserve">VPMU5F-SMD281A-AZG       </t>
  </si>
  <si>
    <t xml:space="preserve">PCB Assembly_TOP        </t>
  </si>
  <si>
    <t xml:space="preserve">VPMU5F-SMD281A-BZG       </t>
  </si>
  <si>
    <t xml:space="preserve">VPMU5F-SMD281A-KZE       </t>
  </si>
  <si>
    <t xml:space="preserve">P660405BFAAAGB           </t>
  </si>
  <si>
    <t xml:space="preserve">N </t>
  </si>
  <si>
    <t>XSTR-BRES FORD TCU, NPN,</t>
  </si>
  <si>
    <t xml:space="preserve">P660373BFABAGB           </t>
  </si>
  <si>
    <t>XSTR-BRES FORD TCU, PNP,</t>
  </si>
  <si>
    <t xml:space="preserve">P541104BFACAKA           </t>
  </si>
  <si>
    <t>DIOD-SCHOT 40V,500mA,SOT</t>
  </si>
  <si>
    <t xml:space="preserve">P740271BFP0000           </t>
  </si>
  <si>
    <t>IC-LOGMISC Buffer,FORD,S</t>
  </si>
  <si>
    <t xml:space="preserve">P700031BFMC000           </t>
  </si>
  <si>
    <t xml:space="preserve">P </t>
  </si>
  <si>
    <t xml:space="preserve">IC-MUX MUX,QFN          </t>
  </si>
  <si>
    <t xml:space="preserve">KL10063DF10027           </t>
  </si>
  <si>
    <t xml:space="preserve">MAG-IND 10uH,20%,4.3A,  </t>
  </si>
  <si>
    <t xml:space="preserve">P710057DFA0000           </t>
  </si>
  <si>
    <t>IC-SENSOR Accelerometer,</t>
  </si>
  <si>
    <t xml:space="preserve">K780005DFG0000           </t>
  </si>
  <si>
    <t>IC-LINMISC Antenna Switc</t>
  </si>
  <si>
    <t xml:space="preserve">K780009DFG0000           </t>
  </si>
  <si>
    <t>IC-LINMISC Power Amplifi</t>
  </si>
  <si>
    <t xml:space="preserve">C730001DFC0000           </t>
  </si>
  <si>
    <t>IC-LINMISC Low Noise Amp</t>
  </si>
  <si>
    <t xml:space="preserve">C730002DFC0000           </t>
  </si>
  <si>
    <t xml:space="preserve">K780003DFG0000           </t>
  </si>
  <si>
    <t>IC-LINMISC Power Amp,FOR</t>
  </si>
  <si>
    <t xml:space="preserve">K780001DFG0000           </t>
  </si>
  <si>
    <t xml:space="preserve">K780010DFG0000           </t>
  </si>
  <si>
    <t xml:space="preserve">K700050DFM0000           </t>
  </si>
  <si>
    <t>IC-LINMISC ANT_Switch,FO</t>
  </si>
  <si>
    <t xml:space="preserve">P700051BFM0000           </t>
  </si>
  <si>
    <t xml:space="preserve">P222367DFKAF01           </t>
  </si>
  <si>
    <t>CAP-CERM 22nF,10%,100V,X</t>
  </si>
  <si>
    <t xml:space="preserve">P427162DFGA001           </t>
  </si>
  <si>
    <t>CAP - HALUM 270UF,20%,35</t>
  </si>
  <si>
    <t xml:space="preserve">P410162DFGA001           </t>
  </si>
  <si>
    <t>CAP - HALUM 100UF,20%,35</t>
  </si>
  <si>
    <t xml:space="preserve">K210427DFKA001           </t>
  </si>
  <si>
    <t>CAP-CERM 100nF,10%,16V,X</t>
  </si>
  <si>
    <t xml:space="preserve">K210438DFKD001           </t>
  </si>
  <si>
    <t>CAP-CERM 100nF,20%,25V,X</t>
  </si>
  <si>
    <t xml:space="preserve">K210527BFKDAAD           </t>
  </si>
  <si>
    <t>CAP-CERM 1UF,10%,16V,X6S</t>
  </si>
  <si>
    <t xml:space="preserve">K227036DFJA001           </t>
  </si>
  <si>
    <t>CAP-CERM 27pF,5%,25V,COG</t>
  </si>
  <si>
    <t xml:space="preserve">K233147DFKA001           </t>
  </si>
  <si>
    <t>CAP-CERM 330pF,10%,50V,X</t>
  </si>
  <si>
    <t xml:space="preserve">P233547DFKA001           </t>
  </si>
  <si>
    <t>CAP-CERM 3.3UF,10%,50V,X</t>
  </si>
  <si>
    <t xml:space="preserve">K210537DFKA003           </t>
  </si>
  <si>
    <t>CAP-CERM 1UF,10%,25V,X7R</t>
  </si>
  <si>
    <t xml:space="preserve">K210628BFKDAAA           </t>
  </si>
  <si>
    <t>CAP-CERM 10UF,20%,16V,X6</t>
  </si>
  <si>
    <t xml:space="preserve">K210507BFKAAAD           </t>
  </si>
  <si>
    <t>CAP-CERM 1UF,10%,6.3V,X7</t>
  </si>
  <si>
    <t xml:space="preserve">K28293ADFJA001           </t>
  </si>
  <si>
    <t>CAP-CERM 8.2pF,1.22%,25V</t>
  </si>
  <si>
    <t xml:space="preserve">KL47613DF10003           </t>
  </si>
  <si>
    <t>MAG-IND 4.7nH,3%,350mA,0</t>
  </si>
  <si>
    <t xml:space="preserve">K26893ADFJA001           </t>
  </si>
  <si>
    <t>CAP-CERM 6.8pF,1.47%,25V</t>
  </si>
  <si>
    <t xml:space="preserve">P210136BFJAAAC           </t>
  </si>
  <si>
    <t>CAP-CERM 100pF,5%,25V,CO</t>
  </si>
  <si>
    <t xml:space="preserve">K215043DFJA001           </t>
  </si>
  <si>
    <t>CAP-CERM 15pF,1%,50V,COG</t>
  </si>
  <si>
    <t xml:space="preserve">P212043DFJAAAC           </t>
  </si>
  <si>
    <t>CAP-CERM 12pF,1%,50V,COG</t>
  </si>
  <si>
    <t xml:space="preserve">K210427DFKD001           </t>
  </si>
  <si>
    <t xml:space="preserve">K210237DFKA001           </t>
  </si>
  <si>
    <t>CAP-CERM 1nF,10%,25V,X7R</t>
  </si>
  <si>
    <t xml:space="preserve">K247537DFKD001           </t>
  </si>
  <si>
    <t>CAP-CERM 4.7UF,10%,25V,X</t>
  </si>
  <si>
    <t xml:space="preserve">KL33613DF10001           </t>
  </si>
  <si>
    <t>MAG-IND 3.3nH,3.03%,450m</t>
  </si>
  <si>
    <t xml:space="preserve">K26293ADFJA001           </t>
  </si>
  <si>
    <t>CAP-CERM 6.2pF,1.61%,25V</t>
  </si>
  <si>
    <t xml:space="preserve">KL11733DF10001           </t>
  </si>
  <si>
    <t>MAG-IND 11nH,5%,250mA,02</t>
  </si>
  <si>
    <t xml:space="preserve">K210044DFJA001           </t>
  </si>
  <si>
    <t>CAP-CERM 10pF,2%,50V,COG</t>
  </si>
  <si>
    <t xml:space="preserve">KL68613DF10002           </t>
  </si>
  <si>
    <t>MAG-IND 6.8nH,3%,300mA,0</t>
  </si>
  <si>
    <t xml:space="preserve">K218036DFJA001           </t>
  </si>
  <si>
    <t>CAP-CERM 18pF,5%,25V,COG</t>
  </si>
  <si>
    <t xml:space="preserve">KL25613DF10001           </t>
  </si>
  <si>
    <t>MAG-IND 2.5nH,4%,500mA,0</t>
  </si>
  <si>
    <t xml:space="preserve">K21093ADFJA001           </t>
  </si>
  <si>
    <t>CAP-CERM 1pF,0.1%,25V,CO</t>
  </si>
  <si>
    <t xml:space="preserve">K222517BFKDAAD           </t>
  </si>
  <si>
    <t>CAP-CERM 2.2UF,10%,10V,X</t>
  </si>
  <si>
    <t xml:space="preserve">K247136DFJA001           </t>
  </si>
  <si>
    <t>CAP-CERM 470pF,5%,25V,CO</t>
  </si>
  <si>
    <t xml:space="preserve">K210247DFKA001           </t>
  </si>
  <si>
    <t>CAP-CERM 1nF,10%,50V,X7R</t>
  </si>
  <si>
    <t xml:space="preserve">K233247DFKA001           </t>
  </si>
  <si>
    <t>CAP-CERM 3.3nF,10%,50V,X</t>
  </si>
  <si>
    <t xml:space="preserve">K210327DFKA001           </t>
  </si>
  <si>
    <t>CAP-CERM 10nF,10%,16V,X7</t>
  </si>
  <si>
    <t xml:space="preserve">P247447BFKA001           </t>
  </si>
  <si>
    <t>CAP-CERM 470nF,10%,50V,X</t>
  </si>
  <si>
    <t xml:space="preserve">K222618BFKDAAB           </t>
  </si>
  <si>
    <t>CAP-CERM 22UF,20%,10V,X6</t>
  </si>
  <si>
    <t xml:space="preserve">K210437DFKD001           </t>
  </si>
  <si>
    <t>CAP-CERM 100nF,10%,25V,X</t>
  </si>
  <si>
    <t xml:space="preserve">K210457DFKD001           </t>
  </si>
  <si>
    <t>CAP-CERM 100nF,10%,4V,X6</t>
  </si>
  <si>
    <t xml:space="preserve">K210407DFKD001           </t>
  </si>
  <si>
    <t>CAP-CERM 100nF,10%,6.3V,</t>
  </si>
  <si>
    <t xml:space="preserve">K222407DFKD002           </t>
  </si>
  <si>
    <t>CAP-CERM 220nF,10%,6.3V,</t>
  </si>
  <si>
    <t xml:space="preserve">K233407DFKD001           </t>
  </si>
  <si>
    <t>CAP-CERM 330nF,10%,6.3V,</t>
  </si>
  <si>
    <t xml:space="preserve">K210537DFKD001           </t>
  </si>
  <si>
    <t>CAP-CERM 1UF,10%,25V,X6S</t>
  </si>
  <si>
    <t xml:space="preserve">K222507DFKD001           </t>
  </si>
  <si>
    <t>CAP-CERM 2.2UF,10%,6.3V,</t>
  </si>
  <si>
    <t xml:space="preserve">K212036DFJA001           </t>
  </si>
  <si>
    <t>CAP-CERM 12pF,5%,25V,COG</t>
  </si>
  <si>
    <t xml:space="preserve">K247538DFKD001           </t>
  </si>
  <si>
    <t>CAP-CERM 4.7UF,20%,25V,X</t>
  </si>
  <si>
    <t xml:space="preserve">P247267DFKA001           </t>
  </si>
  <si>
    <t>CAP-CERM 4.7nF,10%,100V,</t>
  </si>
  <si>
    <t xml:space="preserve">K210647DFKF001           </t>
  </si>
  <si>
    <t>CAP-CERM 10UF,10%,50V,X7</t>
  </si>
  <si>
    <t xml:space="preserve">K27593ADFJA001           </t>
  </si>
  <si>
    <t>CAP-CERM 7.5pF,1.33%,25V</t>
  </si>
  <si>
    <t xml:space="preserve">P29184ADFJA001           </t>
  </si>
  <si>
    <t>CAP-CERM 0.91PF,11%,50V,</t>
  </si>
  <si>
    <t xml:space="preserve">P28294ADFJA001           </t>
  </si>
  <si>
    <t>CAP-CERM 8.2pF,1.21%,50V</t>
  </si>
  <si>
    <t xml:space="preserve">P233044DFJA001           </t>
  </si>
  <si>
    <t>CAP-CERM 33pF,2%,50V,COG</t>
  </si>
  <si>
    <t xml:space="preserve">K25084BDFJA001           </t>
  </si>
  <si>
    <t>CAP-CERM 0.5PF,10%,50V,C</t>
  </si>
  <si>
    <t xml:space="preserve">KL15713DF10001           </t>
  </si>
  <si>
    <t>MAG-IND 15nH,3%,250mA,02</t>
  </si>
  <si>
    <t xml:space="preserve">K23093ADFJA001           </t>
  </si>
  <si>
    <t>CAP-CERM 3pF,0.1%,25V,CO</t>
  </si>
  <si>
    <t xml:space="preserve">KL56713DF10002           </t>
  </si>
  <si>
    <t>MAG-IND 56nH,3%,100mA,02</t>
  </si>
  <si>
    <t xml:space="preserve">KL39713DF10001           </t>
  </si>
  <si>
    <t>MAG-IND 39nH,3%,120mA,02</t>
  </si>
  <si>
    <t xml:space="preserve">KL12713DF10001           </t>
  </si>
  <si>
    <t>MAG-IND 12nH,3%,250mA,02</t>
  </si>
  <si>
    <t xml:space="preserve">KL51613DF10001           </t>
  </si>
  <si>
    <t>MAG-IND 5.1nH,3%,350mA,0</t>
  </si>
  <si>
    <t xml:space="preserve">KL22013DF20002           </t>
  </si>
  <si>
    <t xml:space="preserve">X </t>
  </si>
  <si>
    <t xml:space="preserve">MAG-FER 22R,,1A,SMD     </t>
  </si>
  <si>
    <t xml:space="preserve">KL22713DF10001           </t>
  </si>
  <si>
    <t>MAG-IND 22nH,3%,150mA,02</t>
  </si>
  <si>
    <t xml:space="preserve">K210427DFKE001           </t>
  </si>
  <si>
    <t xml:space="preserve">K222628BFKEAAB           </t>
  </si>
  <si>
    <t>CAP-CERM 22UF,20%,16V,X5</t>
  </si>
  <si>
    <t xml:space="preserve">PCL00716-AA              </t>
  </si>
  <si>
    <t>CONN HS - FAKRA,4.0,Bend</t>
  </si>
  <si>
    <t xml:space="preserve">KCL00723-AB              </t>
  </si>
  <si>
    <t>CONN HS - RF,1.0,Bended,</t>
  </si>
  <si>
    <t xml:space="preserve">PCB00714-AA              </t>
  </si>
  <si>
    <t>CONN I/O - PCM Headers,2</t>
  </si>
  <si>
    <t xml:space="preserve">VPMU5F-14K450-AV         </t>
  </si>
  <si>
    <t xml:space="preserve">FLASHED IC              </t>
  </si>
  <si>
    <t xml:space="preserve">P760595DFM0000           </t>
  </si>
  <si>
    <t>IC-PROC Microcontroller,</t>
  </si>
  <si>
    <t xml:space="preserve">SWT10-25754-017F00       </t>
  </si>
  <si>
    <t>VMCU-0.1.0.94(FNV2.0.4.6</t>
  </si>
  <si>
    <t xml:space="preserve">P710438DFT0000           </t>
  </si>
  <si>
    <t xml:space="preserve">IC-INTRF FORD,HVSON     </t>
  </si>
  <si>
    <t xml:space="preserve">P700283DFS0001           </t>
  </si>
  <si>
    <t xml:space="preserve">IC-LINMISC M2M MultiSIM </t>
  </si>
  <si>
    <t xml:space="preserve">P750084DFS0000           </t>
  </si>
  <si>
    <t xml:space="preserve">IC-LOGMISC SIM,FORD,    </t>
  </si>
  <si>
    <t xml:space="preserve">P511101BFAEAKC           </t>
  </si>
  <si>
    <t xml:space="preserve">DIOD-ZENER 15.0,,SOD123 </t>
  </si>
  <si>
    <t xml:space="preserve">P541100BFACAKD           </t>
  </si>
  <si>
    <t>DIOD-SCHOT 40V,400mA,SOD</t>
  </si>
  <si>
    <t xml:space="preserve">P511112BFAE000           </t>
  </si>
  <si>
    <t xml:space="preserve">DIOD-ZENER 15.0,,SOD323 </t>
  </si>
  <si>
    <t xml:space="preserve">P550104BFAEAKA           </t>
  </si>
  <si>
    <t>DIOD-ZENER 5.6,2.0,SOT-2</t>
  </si>
  <si>
    <t xml:space="preserve">P571304DFAAAKA           </t>
  </si>
  <si>
    <t>DIOD-RECT 75V,300mA,4ns,</t>
  </si>
  <si>
    <t xml:space="preserve">P560512BF0L000           </t>
  </si>
  <si>
    <t xml:space="preserve">DIOD-TVS ,              </t>
  </si>
  <si>
    <t xml:space="preserve">CFCB0018-AA              </t>
  </si>
  <si>
    <t>OTSF band-pass,,876MHz,,</t>
  </si>
  <si>
    <t xml:space="preserve">CFCB0019-AA              </t>
  </si>
  <si>
    <t>OTSF band-pass,,942.5MHz</t>
  </si>
  <si>
    <t xml:space="preserve">CFCB0017-AA              </t>
  </si>
  <si>
    <t>OTSF band-pass,,806MHz,,</t>
  </si>
  <si>
    <t xml:space="preserve">CFCB0024-AA              </t>
  </si>
  <si>
    <t>OTSF band-pass,,2.655GHz</t>
  </si>
  <si>
    <t xml:space="preserve">CFCB0020-AA              </t>
  </si>
  <si>
    <t>OTSF band-pass,,2.545GHz</t>
  </si>
  <si>
    <t xml:space="preserve">CFCB0023-AA              </t>
  </si>
  <si>
    <t>OTSF band-pass,,2.35GHz,</t>
  </si>
  <si>
    <t xml:space="preserve">CFCB0031-AA              </t>
  </si>
  <si>
    <t>OTSF band-pass,LTCC+SAW,</t>
  </si>
  <si>
    <t xml:space="preserve">KFCA0216-AA              </t>
  </si>
  <si>
    <t>OTSF band-pass,Multilaye</t>
  </si>
  <si>
    <t xml:space="preserve">PFCB0027-AA              </t>
  </si>
  <si>
    <t>OTSF band-pass,SAW,1.842</t>
  </si>
  <si>
    <t xml:space="preserve">PFCB0028-AA              </t>
  </si>
  <si>
    <t>OTSF band-pass,SAW,1.962</t>
  </si>
  <si>
    <t xml:space="preserve">PFCB0030-AA              </t>
  </si>
  <si>
    <t>OTSF band-pass,SAW,780.5</t>
  </si>
  <si>
    <t xml:space="preserve">PFCB0032-AA              </t>
  </si>
  <si>
    <t>OTSF band-pass,SAW,742.5</t>
  </si>
  <si>
    <t xml:space="preserve">PFCB0033-AA              </t>
  </si>
  <si>
    <t>OTSF band-pass,SAW,722.5</t>
  </si>
  <si>
    <t xml:space="preserve">KL20112DF10001           </t>
  </si>
  <si>
    <t>MAG-IND 200uH,,110mA,181</t>
  </si>
  <si>
    <t xml:space="preserve">VPMU5F-18B897-AA         </t>
  </si>
  <si>
    <t>Shield, RF1, Metal stamp</t>
  </si>
  <si>
    <t xml:space="preserve">VPMU5F-18B897-JA         </t>
  </si>
  <si>
    <t>Shield, VMCU, Metal stam</t>
  </si>
  <si>
    <t xml:space="preserve">VPMU5F-18B897-BA         </t>
  </si>
  <si>
    <t>Shield, PDN, Metal stamp</t>
  </si>
  <si>
    <t xml:space="preserve">PL10063DF10025           </t>
  </si>
  <si>
    <t>MAG-IND 10uH,20%,5.5A,43</t>
  </si>
  <si>
    <t xml:space="preserve">KL12733DF10002           </t>
  </si>
  <si>
    <t>MAG-IND 12nH,5%,250mA,02</t>
  </si>
  <si>
    <t xml:space="preserve">KL30613DF10001           </t>
  </si>
  <si>
    <t>MAG-IND 3nH,3.33%,450mA,</t>
  </si>
  <si>
    <t xml:space="preserve">KL56633DF10003           </t>
  </si>
  <si>
    <t>MAG-IND 5.6nH,5%,350mA,0</t>
  </si>
  <si>
    <t xml:space="preserve">KL51633DF10001           </t>
  </si>
  <si>
    <t>MAG-IND 5.1nH,5%,350mA,0</t>
  </si>
  <si>
    <t xml:space="preserve">KL12613DF10002           </t>
  </si>
  <si>
    <t>MAG-IND 1.2nH,8.33%,750m</t>
  </si>
  <si>
    <t xml:space="preserve">KL24713DF10001           </t>
  </si>
  <si>
    <t>MAG-IND 24nH,3%,140mA,02</t>
  </si>
  <si>
    <t xml:space="preserve">KL23613DF10001           </t>
  </si>
  <si>
    <t>MAG-IND 2.3nH,4.3%,500mA</t>
  </si>
  <si>
    <t xml:space="preserve">KL26613DF10001           </t>
  </si>
  <si>
    <t>MAG-IND 2.6nH,3.8%,500mA</t>
  </si>
  <si>
    <t xml:space="preserve">KL27613DF10002           </t>
  </si>
  <si>
    <t>MAG-IND 2.7nH,7.4%,500mA</t>
  </si>
  <si>
    <t xml:space="preserve">KL40613DF10001           </t>
  </si>
  <si>
    <t>MAG-IND 4nH,2.5%,350mA,0</t>
  </si>
  <si>
    <t xml:space="preserve">KL62613DF10001           </t>
  </si>
  <si>
    <t>MAG-IND 6.2nH,3%,300mA,0</t>
  </si>
  <si>
    <t xml:space="preserve">KL82613DF10000           </t>
  </si>
  <si>
    <t>MAG-IND 8.2nH,3%,250mA,0</t>
  </si>
  <si>
    <t xml:space="preserve">KL56713DF10001           </t>
  </si>
  <si>
    <t>MAG-IND 56nH,3%,250mA,04</t>
  </si>
  <si>
    <t xml:space="preserve">PL22964DF10009           </t>
  </si>
  <si>
    <t>MAG-IND 2.2uH,20%,6.9A,2</t>
  </si>
  <si>
    <t xml:space="preserve">KL22963BF10014           </t>
  </si>
  <si>
    <t>MAG-IND 2.2uH,20%,6.2A,3</t>
  </si>
  <si>
    <t xml:space="preserve">K116933BFCM001           </t>
  </si>
  <si>
    <t>RES-TF 1.69k,1%,50.0mW,2</t>
  </si>
  <si>
    <t xml:space="preserve">K110043BFCM001           </t>
  </si>
  <si>
    <t>RES-TF 10k,1%,50.0mW,200</t>
  </si>
  <si>
    <t xml:space="preserve">P168033BFEN000           </t>
  </si>
  <si>
    <t>RES-TF 6.8k,1%,100.0mW,1</t>
  </si>
  <si>
    <t xml:space="preserve">P121053CFEN001           </t>
  </si>
  <si>
    <t>RES-TF 210k,1%,100.0mW,1</t>
  </si>
  <si>
    <t xml:space="preserve">P118233BFJN000           </t>
  </si>
  <si>
    <t>RES-TF 1.82k,1%,250.0mW,</t>
  </si>
  <si>
    <t xml:space="preserve">K110045BFCM002           </t>
  </si>
  <si>
    <t>RES-TF 10k,5%,50.0mW,200</t>
  </si>
  <si>
    <t xml:space="preserve">K122035BFCM000           </t>
  </si>
  <si>
    <t>RES-TF 2.2k,5%,50.0mW,20</t>
  </si>
  <si>
    <t xml:space="preserve">P111513CFEN001           </t>
  </si>
  <si>
    <t>RES-TF 11.5R,1%,100.0mW,</t>
  </si>
  <si>
    <t xml:space="preserve">P114033CFJN001           </t>
  </si>
  <si>
    <t>RES-TF 1.4k,1%,250.0mW,1</t>
  </si>
  <si>
    <t xml:space="preserve">K112053BFCM001           </t>
  </si>
  <si>
    <t>RES-TF 120k,1%,50.0mW,20</t>
  </si>
  <si>
    <t xml:space="preserve">P132443BFCM001           </t>
  </si>
  <si>
    <t>RES-TF 32.4k,1%,50.0mW,2</t>
  </si>
  <si>
    <t xml:space="preserve">P147033BFEN000           </t>
  </si>
  <si>
    <t>RES-TF 4.7k,1%,100.0mW,1</t>
  </si>
  <si>
    <t xml:space="preserve">P149923BFEN000           </t>
  </si>
  <si>
    <t>RES-TF 499R,1%,100.0mW,1</t>
  </si>
  <si>
    <t xml:space="preserve">K112063BFCM001           </t>
  </si>
  <si>
    <t>RES-TF 1.2M,1%,50.0mW,20</t>
  </si>
  <si>
    <t xml:space="preserve">P123732BFDR000           </t>
  </si>
  <si>
    <t>REC-MF 2.37k,0.1%,63.0mW</t>
  </si>
  <si>
    <t xml:space="preserve">P110025BFEM000           </t>
  </si>
  <si>
    <t>RES-TF 100R,5%,100.0mW,2</t>
  </si>
  <si>
    <t xml:space="preserve">P110042BFDR003           </t>
  </si>
  <si>
    <t>REC-MF 10k,0.1%,63.0mW,2</t>
  </si>
  <si>
    <t xml:space="preserve">P120532BFDR000           </t>
  </si>
  <si>
    <t>REC-MF 2.05k,0.1%,63.0mW</t>
  </si>
  <si>
    <t xml:space="preserve">P180632BFDR000           </t>
  </si>
  <si>
    <t>REC-MF 8.06k,0.1%,63.0mW</t>
  </si>
  <si>
    <t xml:space="preserve">K100009BFCZ000           </t>
  </si>
  <si>
    <t>RES-TF 0R,,,,155.0C,0201</t>
  </si>
  <si>
    <t xml:space="preserve">P110013BFJN000           </t>
  </si>
  <si>
    <t>RES-TF 10R,1%,250.0mW,10</t>
  </si>
  <si>
    <t xml:space="preserve">P100009BFDZ001           </t>
  </si>
  <si>
    <t>RES-TF 0R,0%,,0ppm/C,155</t>
  </si>
  <si>
    <t xml:space="preserve">P100009DFDZ001           </t>
  </si>
  <si>
    <t>RES-TF 0R,0%,100.0mW,0pp</t>
  </si>
  <si>
    <t xml:space="preserve">P162013BFJN000           </t>
  </si>
  <si>
    <t>RES-TF 62R,1%,250.0mW,10</t>
  </si>
  <si>
    <t xml:space="preserve">P110063DFDN001           </t>
  </si>
  <si>
    <t>RES-TF 1M,1%,63.0mW,100p</t>
  </si>
  <si>
    <t xml:space="preserve">K149913BFCM001           </t>
  </si>
  <si>
    <t>RES-TF 49.9R,1%,50.0mW,2</t>
  </si>
  <si>
    <t xml:space="preserve">K124023BFCM001           </t>
  </si>
  <si>
    <t>RES-TF 240R,1%,50.0mW,20</t>
  </si>
  <si>
    <t xml:space="preserve">K110053BFCM001           </t>
  </si>
  <si>
    <t>RES-TF 100k,1%,50.0mW,20</t>
  </si>
  <si>
    <t xml:space="preserve">P120053BFCM001           </t>
  </si>
  <si>
    <t>RES-TF 200k,1%,50.0mW,20</t>
  </si>
  <si>
    <t xml:space="preserve">P149913BFEN000           </t>
  </si>
  <si>
    <t>RES-TF 49.9R,1%,100.0mW,</t>
  </si>
  <si>
    <t xml:space="preserve">K110065BFCM001           </t>
  </si>
  <si>
    <t>RES-TF 1M,5%,50.0mW,200p</t>
  </si>
  <si>
    <t xml:space="preserve">PTBA0049-AA              </t>
  </si>
  <si>
    <t>RES-THRM NTC,100k,,100.0</t>
  </si>
  <si>
    <t xml:space="preserve">P100009BF0Z001           </t>
  </si>
  <si>
    <t xml:space="preserve">P133046BF00001           </t>
  </si>
  <si>
    <t>REC-MF 33k,0.5%,63.0mW,2</t>
  </si>
  <si>
    <t xml:space="preserve">P651449BFDFAGA           </t>
  </si>
  <si>
    <t>XSTR-MFET P-Channel,60V,</t>
  </si>
  <si>
    <t xml:space="preserve">P660410BFAAAGC           </t>
  </si>
  <si>
    <t>XSTR-BRES NPN,50V,100mA,</t>
  </si>
  <si>
    <t xml:space="preserve">P611020BFABAGA           </t>
  </si>
  <si>
    <t>XSTR-BP PNP,80V,500mA,SO</t>
  </si>
  <si>
    <t xml:space="preserve">P651134BFCA000           </t>
  </si>
  <si>
    <t>XSTR-BP N-Channel,80V,1A</t>
  </si>
  <si>
    <t xml:space="preserve">KR41017DFG1000           </t>
  </si>
  <si>
    <t xml:space="preserve">RES-XTAL 40MHz,15ppm,FU </t>
  </si>
  <si>
    <t xml:space="preserve">PR35029BFC1000           </t>
  </si>
  <si>
    <t>RES-XTAL 32.768KHz,20ppm</t>
  </si>
  <si>
    <t xml:space="preserve">CFDB0001-AA              </t>
  </si>
  <si>
    <t>OTSF band-stop,,718MHz,,</t>
  </si>
  <si>
    <t xml:space="preserve">CFDB0002-AA              </t>
  </si>
  <si>
    <t>OTSF band-stop,,733MHz,,</t>
  </si>
  <si>
    <t xml:space="preserve">PCL00727-AA              </t>
  </si>
  <si>
    <t>CONN HS - FAKRA,1.0,Bend</t>
  </si>
  <si>
    <t xml:space="preserve">NCB00696-AA              </t>
  </si>
  <si>
    <t>CONN I/O - SMD Headers,3</t>
  </si>
  <si>
    <t xml:space="preserve">VPMU5F-SMD181A-AZG       </t>
  </si>
  <si>
    <t xml:space="preserve">PCB Assembly_BOT        </t>
  </si>
  <si>
    <t xml:space="preserve">VPMU5F-SMD181A-BZG       </t>
  </si>
  <si>
    <t xml:space="preserve">VPMU5F-SMD181A-KZE       </t>
  </si>
  <si>
    <t xml:space="preserve">PL12193BF20X06           </t>
  </si>
  <si>
    <t xml:space="preserve">MAG-FER 120R,,2A,0603   </t>
  </si>
  <si>
    <t xml:space="preserve">P701476BFF0000           </t>
  </si>
  <si>
    <t>IC-REG Battery Charger,F</t>
  </si>
  <si>
    <t xml:space="preserve">P701544BFF0000           </t>
  </si>
  <si>
    <t>IC-REG Converter,FORD,WS</t>
  </si>
  <si>
    <t xml:space="preserve">P701486DFF0000           </t>
  </si>
  <si>
    <t xml:space="preserve">IC-REG FORD,MSOP,8.0    </t>
  </si>
  <si>
    <t xml:space="preserve">P701621DFF0000           </t>
  </si>
  <si>
    <t>IC-REG Adjustable,FORD,V</t>
  </si>
  <si>
    <t xml:space="preserve">P740258BFP0000           </t>
  </si>
  <si>
    <t>IC-LOGMISC AND Gate,FORD</t>
  </si>
  <si>
    <t xml:space="preserve">P701224BFP0000           </t>
  </si>
  <si>
    <t>IC-LINMISC VoltageDetect</t>
  </si>
  <si>
    <t xml:space="preserve">P700028DFPC000           </t>
  </si>
  <si>
    <t xml:space="preserve">IC-LINMISC Fuse,WQFN    </t>
  </si>
  <si>
    <t xml:space="preserve">K780007DFG0000           </t>
  </si>
  <si>
    <t>IC-LINMISC Amplifier,FOR</t>
  </si>
  <si>
    <t xml:space="preserve">P710222BFA0000           </t>
  </si>
  <si>
    <t>IC-SENSOR Current,FORD,S</t>
  </si>
  <si>
    <t xml:space="preserve">P700192DFA0000           </t>
  </si>
  <si>
    <t>IC-AUDAMP 45W class D,FO</t>
  </si>
  <si>
    <t xml:space="preserve">P700092CFDC000           </t>
  </si>
  <si>
    <t xml:space="preserve">IC-AD/DA AD/DA,VQFN     </t>
  </si>
  <si>
    <t xml:space="preserve">P700158DFB0000           </t>
  </si>
  <si>
    <t>IC-OPAMP Rail-to-Rail,FO</t>
  </si>
  <si>
    <t xml:space="preserve">C700054DFM0000           </t>
  </si>
  <si>
    <t>IC-LINMISC ANT Power SW,</t>
  </si>
  <si>
    <t xml:space="preserve">K780006DFG0000           </t>
  </si>
  <si>
    <t>IC-LINMISC Power Switch,</t>
  </si>
  <si>
    <t xml:space="preserve">KFDA0002-AA              </t>
  </si>
  <si>
    <t>OTSF band-stop,Thin-Film</t>
  </si>
  <si>
    <t xml:space="preserve">C710447DFT0000           </t>
  </si>
  <si>
    <t xml:space="preserve">IC-INTRF FORD,WLPSP     </t>
  </si>
  <si>
    <t xml:space="preserve">C710448DFT0000           </t>
  </si>
  <si>
    <t xml:space="preserve">IC-INTRF FORD,FBGA      </t>
  </si>
  <si>
    <t xml:space="preserve">C701507BFF0000           </t>
  </si>
  <si>
    <t xml:space="preserve">IC-REG FORD,WLNSP,1.0   </t>
  </si>
  <si>
    <t xml:space="preserve">P701484DFF0000           </t>
  </si>
  <si>
    <t>IC-REG Converter,FORD,VQ</t>
  </si>
  <si>
    <t xml:space="preserve">P701479DFF0000           </t>
  </si>
  <si>
    <t xml:space="preserve">P701480DFF0000           </t>
  </si>
  <si>
    <t xml:space="preserve">P700031BFP0000           </t>
  </si>
  <si>
    <t>IC-LINMISC DiodeControll</t>
  </si>
  <si>
    <t xml:space="preserve">K780004DFG0000           </t>
  </si>
  <si>
    <t>IC-LINMISC Power Amp, FO</t>
  </si>
  <si>
    <t xml:space="preserve">K780002DFG0000           </t>
  </si>
  <si>
    <t>IC-LINMISC PowerManageme</t>
  </si>
  <si>
    <t xml:space="preserve">K210246DFJA001           </t>
  </si>
  <si>
    <t>CAP-CERM 1nF,5%,50V,C0G,</t>
  </si>
  <si>
    <t xml:space="preserve">P210547DFKAF01           </t>
  </si>
  <si>
    <t>CAP-CERM 1UF,10%,50V,X7R</t>
  </si>
  <si>
    <t xml:space="preserve">P210468DFKA001           </t>
  </si>
  <si>
    <t>CAP-CERM 100nF,20%,100V,</t>
  </si>
  <si>
    <t xml:space="preserve">K247247BFKA001           </t>
  </si>
  <si>
    <t>CAP-CERM 4.7nF,10%,50V,X</t>
  </si>
  <si>
    <t xml:space="preserve">K247046DFJA001           </t>
  </si>
  <si>
    <t>CAP-CERM 47pF,5%,50V,COG</t>
  </si>
  <si>
    <t xml:space="preserve">P210347DFKAA04           </t>
  </si>
  <si>
    <t>CAP-CERM 10nF,10%,50V,X7</t>
  </si>
  <si>
    <t xml:space="preserve">K210317DFKA001           </t>
  </si>
  <si>
    <t>CAP-CERM 10nF,10%,10V,X7</t>
  </si>
  <si>
    <t xml:space="preserve">K222527DFKD001           </t>
  </si>
  <si>
    <t>CAP-CERM 2.2UF,10%,16V,X</t>
  </si>
  <si>
    <t xml:space="preserve">K215247DFKA001           </t>
  </si>
  <si>
    <t>CAP-CERM 1.5nF,10%,50V,X</t>
  </si>
  <si>
    <t xml:space="preserve">K256036DFJA001           </t>
  </si>
  <si>
    <t>CAP-CERM 56pF,5%,25V,COG</t>
  </si>
  <si>
    <t xml:space="preserve">K210136DFJA001           </t>
  </si>
  <si>
    <t xml:space="preserve">P215044DFJA001           </t>
  </si>
  <si>
    <t>CAP-CERM 15pF,2%,50V,COG</t>
  </si>
  <si>
    <t xml:space="preserve">K210638BFKEAAA           </t>
  </si>
  <si>
    <t>CAP-CERM 10UF,20%,25V,X5</t>
  </si>
  <si>
    <t xml:space="preserve">K233347BFKA001           </t>
  </si>
  <si>
    <t>CAP-CERM 33nF,10%,50V,X7</t>
  </si>
  <si>
    <t xml:space="preserve">K210627DFKE002           </t>
  </si>
  <si>
    <t>CAP-CERM 10UF,10%,16V,X5</t>
  </si>
  <si>
    <t xml:space="preserve">K210447DFKA001           </t>
  </si>
  <si>
    <t>CAP-CERM 100nF,10%,50V,X</t>
  </si>
  <si>
    <t xml:space="preserve">K210537BFKEAAD           </t>
  </si>
  <si>
    <t>CAP-CERM 1UF,10%,25V,X5R</t>
  </si>
  <si>
    <t xml:space="preserve">K233227DFKA001           </t>
  </si>
  <si>
    <t>CAP-CERM 3.3nF,10%,16V,X</t>
  </si>
  <si>
    <t xml:space="preserve">K282137DFKA001           </t>
  </si>
  <si>
    <t>CAP-CERM 820pF,10%,25V,X</t>
  </si>
  <si>
    <t xml:space="preserve">K210627DFKE001           </t>
  </si>
  <si>
    <t xml:space="preserve">P24393ADFJAA01           </t>
  </si>
  <si>
    <t>CAP-CERM 4.3pF,2.33%,25V</t>
  </si>
  <si>
    <t xml:space="preserve">K23693ADFJA001           </t>
  </si>
  <si>
    <t>CAP-CERM 3.6pF,0.1%,25V,</t>
  </si>
  <si>
    <t xml:space="preserve">C247427BFKDAAD           </t>
  </si>
  <si>
    <t>CAP-CERM 470nF,10%,16V,X</t>
  </si>
  <si>
    <t xml:space="preserve">K222046DFJA002           </t>
  </si>
  <si>
    <t>CAP-CERM 22pF,5%,50V,COG</t>
  </si>
  <si>
    <t xml:space="preserve">K247527DFKD001           </t>
  </si>
  <si>
    <t>CAP-CERM 4.7UF,10%,16V,X</t>
  </si>
  <si>
    <t xml:space="preserve">K222427DFKA001           </t>
  </si>
  <si>
    <t>CAP-CERM 220nF,10%,16V,X</t>
  </si>
  <si>
    <t xml:space="preserve">K247407DFKD001           </t>
  </si>
  <si>
    <t>CAP-CERM 470nF,10%,6.3V,</t>
  </si>
  <si>
    <t xml:space="preserve">K247508DFKD001           </t>
  </si>
  <si>
    <t>CAP-CERM 4.7UF,20%,6.3V,</t>
  </si>
  <si>
    <t xml:space="preserve">K210537DFKD002           </t>
  </si>
  <si>
    <t xml:space="preserve">K222608BFKDAAA           </t>
  </si>
  <si>
    <t>CAP-CERM 22UF,20%,6.3V,X</t>
  </si>
  <si>
    <t xml:space="preserve">P210247DFKAF01           </t>
  </si>
  <si>
    <t xml:space="preserve">P210467DFKAF02           </t>
  </si>
  <si>
    <t>CAP-CERM 100nF,10%,100V,</t>
  </si>
  <si>
    <t xml:space="preserve">P247567BFKF001           </t>
  </si>
  <si>
    <t>CAP-CERM 4.7UF,10%,100V,</t>
  </si>
  <si>
    <t xml:space="preserve">KL10293DF20001           </t>
  </si>
  <si>
    <t>MAG-FER 1k,25%,250mA,040</t>
  </si>
  <si>
    <t xml:space="preserve">PL10963DF10020           </t>
  </si>
  <si>
    <t xml:space="preserve">MAG-IND 1uH,20%,11A,SMD </t>
  </si>
  <si>
    <t xml:space="preserve">PL22963BF10013           </t>
  </si>
  <si>
    <t>MAG-IND 2.2uH,20%,400mA,</t>
  </si>
  <si>
    <t xml:space="preserve">KL12193DF20012           </t>
  </si>
  <si>
    <t>MAG-FER 120R,25%,900mA,0</t>
  </si>
  <si>
    <t xml:space="preserve">KL27613BF10001           </t>
  </si>
  <si>
    <t>MAG-IND 27nH,2%,680mA,04</t>
  </si>
  <si>
    <t xml:space="preserve">PL22042BF10001           </t>
  </si>
  <si>
    <t>MAG-IND 22uH,10%,300mA,S</t>
  </si>
  <si>
    <t xml:space="preserve">K21893ADFJA001           </t>
  </si>
  <si>
    <t>CAP-CERM 1.8pF,0.1%,25V,</t>
  </si>
  <si>
    <t xml:space="preserve">K22093ADFJA001           </t>
  </si>
  <si>
    <t>CAP-CERM 2pF,0.1%,25V,CO</t>
  </si>
  <si>
    <t xml:space="preserve">K28084BDFJA001           </t>
  </si>
  <si>
    <t>CAP-CERM 0.8PF,6.25%,50V</t>
  </si>
  <si>
    <t xml:space="preserve">KL56613BF10004           </t>
  </si>
  <si>
    <t>MAG-IND 5.6nH,3%,350mA,0</t>
  </si>
  <si>
    <t xml:space="preserve">K210043DFJA001           </t>
  </si>
  <si>
    <t>CAP-CERM 10pF,1%,50V,COG</t>
  </si>
  <si>
    <t xml:space="preserve">K213043DFJA001           </t>
  </si>
  <si>
    <t>CAP-CERM 13pF,1%,50V,COG</t>
  </si>
  <si>
    <t xml:space="preserve">K23084BDFJA001           </t>
  </si>
  <si>
    <t>CAP-CERM 0.3PF,16.66%,50</t>
  </si>
  <si>
    <t xml:space="preserve">P110033BFGN002           </t>
  </si>
  <si>
    <t>RES-TF 1k,1%,750.0mW,100</t>
  </si>
  <si>
    <t xml:space="preserve">K115043BFCM001           </t>
  </si>
  <si>
    <t>RES-TF 15k,1%,50.0mW,200</t>
  </si>
  <si>
    <t xml:space="preserve">P128033CFEN001           </t>
  </si>
  <si>
    <t>RES-TF 2.8k,1%,100.0mW,1</t>
  </si>
  <si>
    <t xml:space="preserve">P154933BFEN000           </t>
  </si>
  <si>
    <t>RES-TF 5.49k,1%,100.0mW,</t>
  </si>
  <si>
    <t xml:space="preserve">P116052BFFR000           </t>
  </si>
  <si>
    <t>REC-MF 160k,0.1%,125.0mW</t>
  </si>
  <si>
    <t xml:space="preserve">P128042BFFR000           </t>
  </si>
  <si>
    <t>REC-MF 28k,0.1%,125.0mW,</t>
  </si>
  <si>
    <t xml:space="preserve">P113743CFEN001           </t>
  </si>
  <si>
    <t>RES-TF 13.7k,1%,100.0mW,</t>
  </si>
  <si>
    <t xml:space="preserve">P110053BFEN001           </t>
  </si>
  <si>
    <t>RES-TF 100k,1%,100.0mW,1</t>
  </si>
  <si>
    <t xml:space="preserve">P120053BFEN001           </t>
  </si>
  <si>
    <t>RES-TF 200k,1%,100.0mW,1</t>
  </si>
  <si>
    <t xml:space="preserve">P110065BFDM003           </t>
  </si>
  <si>
    <t>RES-TF 1M,5%,63.0mW,200p</t>
  </si>
  <si>
    <t xml:space="preserve">P145343BFEN001           </t>
  </si>
  <si>
    <t>RES-TF 45.3k,1%,100.0mW,</t>
  </si>
  <si>
    <t xml:space="preserve">P117443BFEN001           </t>
  </si>
  <si>
    <t>RES-TF 17.4k,1%,100.0mW,</t>
  </si>
  <si>
    <t xml:space="preserve">P147043BFEM001           </t>
  </si>
  <si>
    <t>RES-TF 47k,1%,100.0mW,20</t>
  </si>
  <si>
    <t xml:space="preserve">P168053BFEN001           </t>
  </si>
  <si>
    <t>RES-TF 680k,1%,100.0mW,1</t>
  </si>
  <si>
    <t xml:space="preserve">P190943BFEN001           </t>
  </si>
  <si>
    <t>RES-TF 90.9k,1%,100.0mW,</t>
  </si>
  <si>
    <t xml:space="preserve">P110055BFDM000           </t>
  </si>
  <si>
    <t>RES-TF 100k,5%,63.0mW,20</t>
  </si>
  <si>
    <t xml:space="preserve">P115005BFGM001           </t>
  </si>
  <si>
    <t>RES-TF 1.5R,5%,750.0mW,2</t>
  </si>
  <si>
    <t xml:space="preserve">P162043BFEN001           </t>
  </si>
  <si>
    <t>RES-TF 62k,1%,100.0mW,10</t>
  </si>
  <si>
    <t xml:space="preserve">K25084ADFJA001           </t>
  </si>
  <si>
    <t>CAP-CERM 0.5PF,20%,50V,C</t>
  </si>
  <si>
    <t xml:space="preserve">K210437DFKA002           </t>
  </si>
  <si>
    <t xml:space="preserve">C222608BFKEAAA           </t>
  </si>
  <si>
    <t xml:space="preserve">K210508DFKE001           </t>
  </si>
  <si>
    <t>CAP-CERM 1UF,20%,6.3V,X5</t>
  </si>
  <si>
    <t xml:space="preserve">P210146DFKAA01           </t>
  </si>
  <si>
    <t>CAP-CERM 100pF,5%,50V,X7</t>
  </si>
  <si>
    <t xml:space="preserve">P233537BFKA002           </t>
  </si>
  <si>
    <t>CAP-CERM 3.3UF,10%,25V,X</t>
  </si>
  <si>
    <t xml:space="preserve">P7103910FT0000           </t>
  </si>
  <si>
    <t>IC-INTRF Ethernet,FORD,P</t>
  </si>
  <si>
    <t xml:space="preserve">C760013DFP0000           </t>
  </si>
  <si>
    <t>IC-PROC TELEMATICS,FORD,</t>
  </si>
  <si>
    <t xml:space="preserve">P740202DFPC000           </t>
  </si>
  <si>
    <t xml:space="preserve">IC-LOGMISC TRANS,VQFN   </t>
  </si>
  <si>
    <t xml:space="preserve">P710147BFSN000           </t>
  </si>
  <si>
    <t xml:space="preserve">IC-MUX Switch,WSON      </t>
  </si>
  <si>
    <t xml:space="preserve">P740242BFP0000           </t>
  </si>
  <si>
    <t>IC-LOGMISC Config Logic,</t>
  </si>
  <si>
    <t xml:space="preserve">VPMU5F-14K450-BV         </t>
  </si>
  <si>
    <t xml:space="preserve">FLASHEDIC               </t>
  </si>
  <si>
    <t xml:space="preserve">VPMU5F-14K450-CV         </t>
  </si>
  <si>
    <t xml:space="preserve">FLASHED IC ROW          </t>
  </si>
  <si>
    <t xml:space="preserve">P770148DF00000           </t>
  </si>
  <si>
    <t>IC-MEM Flash-LPDDR2,FORD</t>
  </si>
  <si>
    <t xml:space="preserve">SWT10-25754-017N01       </t>
  </si>
  <si>
    <t xml:space="preserve">MDM_NA_94 (FNV2.0.4.6)  </t>
  </si>
  <si>
    <t xml:space="preserve">SWT10-25754-017N02       </t>
  </si>
  <si>
    <t xml:space="preserve">MDM_ROW_94 (FNV2.0.4.6) </t>
  </si>
  <si>
    <t xml:space="preserve">P710442DFT0000           </t>
  </si>
  <si>
    <t>IC-INTRF Ethernet,FORD,V</t>
  </si>
  <si>
    <t xml:space="preserve">P650451DFFF000           </t>
  </si>
  <si>
    <t xml:space="preserve">XSTR-MFET ,,,           </t>
  </si>
  <si>
    <t xml:space="preserve">P512102DFBC000           </t>
  </si>
  <si>
    <t>DIOD-SCHOT 100V,5A,Power</t>
  </si>
  <si>
    <t xml:space="preserve">P551093BFAB000           </t>
  </si>
  <si>
    <t xml:space="preserve">DIOD-PIN 50V,,SOD882    </t>
  </si>
  <si>
    <t xml:space="preserve">P531511DF0LAMA           </t>
  </si>
  <si>
    <t xml:space="preserve">DIOD-TVS ,SMC           </t>
  </si>
  <si>
    <t xml:space="preserve">P511100BFAE000           </t>
  </si>
  <si>
    <t xml:space="preserve">DIOD-ZENER 11.0,,       </t>
  </si>
  <si>
    <t xml:space="preserve">P530099BFAE000           </t>
  </si>
  <si>
    <t xml:space="preserve">DIOD-ZENER 3.9,,        </t>
  </si>
  <si>
    <t xml:space="preserve">KL20633DF10002           </t>
  </si>
  <si>
    <t>MAG-IND 2nH,5%,600mA,020</t>
  </si>
  <si>
    <t xml:space="preserve">KL22193DF20008           </t>
  </si>
  <si>
    <t>MAG-FER 220R,25%,1A,0603</t>
  </si>
  <si>
    <t xml:space="preserve">CFCB0016-AA              </t>
  </si>
  <si>
    <t>OTSF band-pass,,2.535GHz</t>
  </si>
  <si>
    <t xml:space="preserve">KL12193DF20015           </t>
  </si>
  <si>
    <t>MAG-FER 120R,25%,3A,0603</t>
  </si>
  <si>
    <t xml:space="preserve">KFCA0218-AA              </t>
  </si>
  <si>
    <t xml:space="preserve">KL12193DF20013           </t>
  </si>
  <si>
    <t>MAG-FER 120R,25%,500mA,0</t>
  </si>
  <si>
    <t xml:space="preserve">CFCB0021-AA              </t>
  </si>
  <si>
    <t>OTSF band-pass,,2.412GHz</t>
  </si>
  <si>
    <t xml:space="preserve">CFCB0015-AA              </t>
  </si>
  <si>
    <t>OTSF band-pass,SAW,2.442</t>
  </si>
  <si>
    <t xml:space="preserve">VPMU5F-18B897-GB         </t>
  </si>
  <si>
    <t>Shield, Processor, Fence</t>
  </si>
  <si>
    <t xml:space="preserve">VPMU5F-18B897-CA         </t>
  </si>
  <si>
    <t>Shield, RF2, Fence, Meta</t>
  </si>
  <si>
    <t xml:space="preserve">VPMU5F-18B897-EA         </t>
  </si>
  <si>
    <t>Shield, WiFi, Fence, Met</t>
  </si>
  <si>
    <t xml:space="preserve">KL15963BF10X01           </t>
  </si>
  <si>
    <t>MAG-IND 1.5uH,20%,3.3A,S</t>
  </si>
  <si>
    <t xml:space="preserve">K115053BFCM001           </t>
  </si>
  <si>
    <t>RES-TF 150k,1%,50.0mW,20</t>
  </si>
  <si>
    <t xml:space="preserve">K160443BFCM001           </t>
  </si>
  <si>
    <t>RES-TF 60.4k,1%,50.0mW,2</t>
  </si>
  <si>
    <t xml:space="preserve">P120091BFBH001           </t>
  </si>
  <si>
    <t>REC-MF 200m,1%,125.0mW,7</t>
  </si>
  <si>
    <t xml:space="preserve">K116053BFCM001           </t>
  </si>
  <si>
    <t>RES-TF 160k,1%,50.0mW,20</t>
  </si>
  <si>
    <t xml:space="preserve">P133025BF0M001           </t>
  </si>
  <si>
    <t>RES-TF 330R,5%,,200ppm/C</t>
  </si>
  <si>
    <t xml:space="preserve">K110013BFCM001           </t>
  </si>
  <si>
    <t>RES-TF 10R,1%,50.0mW,200</t>
  </si>
  <si>
    <t xml:space="preserve">P133023BFLN001           </t>
  </si>
  <si>
    <t>RES-TF 330R,1%,1.0W,100p</t>
  </si>
  <si>
    <t xml:space="preserve">K116043BFCM001           </t>
  </si>
  <si>
    <t>RES-TF 16k,1%,50.0mW,200</t>
  </si>
  <si>
    <t xml:space="preserve">P175023BFEN000           </t>
  </si>
  <si>
    <t>RES-TF 750R,1%,100.0mW,1</t>
  </si>
  <si>
    <t xml:space="preserve">P120023BFDN000           </t>
  </si>
  <si>
    <t>RES-TF 200R,1%,63.0mW,10</t>
  </si>
  <si>
    <t xml:space="preserve">KL10643DF10002           </t>
  </si>
  <si>
    <t>MAG-IND 1nH,10%,750mA,02</t>
  </si>
  <si>
    <t xml:space="preserve">KL15613DF10001           </t>
  </si>
  <si>
    <t>MAG-IND 1.5nH,6.66%,600m</t>
  </si>
  <si>
    <t xml:space="preserve">KL27613DF10003           </t>
  </si>
  <si>
    <t>MAG-IND 2.7nH,3.7%,500mA</t>
  </si>
  <si>
    <t xml:space="preserve">KL32613BF10001           </t>
  </si>
  <si>
    <t>MAG-IND 3.2nH,3.1%,450mA</t>
  </si>
  <si>
    <t xml:space="preserve">KL43613DF10001           </t>
  </si>
  <si>
    <t>MAG-IND 4.3nH,3%,350mA,0</t>
  </si>
  <si>
    <t xml:space="preserve">KL10713DF10001           </t>
  </si>
  <si>
    <t>MAG-IND 10nH,3%,500mA,04</t>
  </si>
  <si>
    <t xml:space="preserve">KL10963BF10010           </t>
  </si>
  <si>
    <t>MAG-IND 1uH,20%,3.2A,SMD</t>
  </si>
  <si>
    <t xml:space="preserve">KL22963BF10X09           </t>
  </si>
  <si>
    <t>MAG-IND 2.2uH,20%,2.2A,2</t>
  </si>
  <si>
    <t xml:space="preserve">KL15963BF10006           </t>
  </si>
  <si>
    <t>MAG-IND 1.5uH,20%,900mA,</t>
  </si>
  <si>
    <t xml:space="preserve">P115053BFDN000           </t>
  </si>
  <si>
    <t>RES-TF 150k,1%,63.0mW,10</t>
  </si>
  <si>
    <t xml:space="preserve">P110043BFDN000           </t>
  </si>
  <si>
    <t>RES-TF 10k,1%,63.0mW,100</t>
  </si>
  <si>
    <t xml:space="preserve">P115005BFEM001           </t>
  </si>
  <si>
    <t>RES-TF 1.5R,5%,100.0mW,2</t>
  </si>
  <si>
    <t xml:space="preserve">K147035BFCM002           </t>
  </si>
  <si>
    <t>RES-TF 4.7k,5%,,200ppm/C</t>
  </si>
  <si>
    <t xml:space="preserve">P110053BFJN000           </t>
  </si>
  <si>
    <t>RES-TF 100k,1%,250.0mW,1</t>
  </si>
  <si>
    <t xml:space="preserve">K133013BFCM001           </t>
  </si>
  <si>
    <t>RES-TF 33R,1%,50.0mW,200</t>
  </si>
  <si>
    <t xml:space="preserve">K143013BFCM000           </t>
  </si>
  <si>
    <t>RES-TF 43R,1%,50.0W,200p</t>
  </si>
  <si>
    <t xml:space="preserve">K122023BFCM001           </t>
  </si>
  <si>
    <t>RES-TF 220R,1%,50.0mW,20</t>
  </si>
  <si>
    <t xml:space="preserve">K168023BFCM001           </t>
  </si>
  <si>
    <t>RES-TF 680R,1%,50.0mW,20</t>
  </si>
  <si>
    <t xml:space="preserve">K120033BFCM001           </t>
  </si>
  <si>
    <t>RES-TF 2k,1%,50.0mW,200p</t>
  </si>
  <si>
    <t xml:space="preserve">K124933BFCM001           </t>
  </si>
  <si>
    <t>RES-TF 2.49k,1%,50.0mW,2</t>
  </si>
  <si>
    <t xml:space="preserve">K140233BFCM001           </t>
  </si>
  <si>
    <t>RES-TF 4.02k,1%,50.0mW,2</t>
  </si>
  <si>
    <t xml:space="preserve">K190943BFCM001           </t>
  </si>
  <si>
    <t>RES-TF 90.9k,1%,50.0mW,2</t>
  </si>
  <si>
    <t xml:space="preserve">P110023BFEN001           </t>
  </si>
  <si>
    <t>RES-TF 100R,1%,100.0mW,1</t>
  </si>
  <si>
    <t xml:space="preserve">P124933BFDN001           </t>
  </si>
  <si>
    <t>RES-TF 2.49k,1%,100.0mW,</t>
  </si>
  <si>
    <t xml:space="preserve">P137443BFEN001           </t>
  </si>
  <si>
    <t>RES-TF 37.4k,1%,100.0mW,</t>
  </si>
  <si>
    <t xml:space="preserve">P156243BFEN001           </t>
  </si>
  <si>
    <t>RES-TF 56.2k,1%,100.0mW,</t>
  </si>
  <si>
    <t xml:space="preserve">P110253BFDNCAC           </t>
  </si>
  <si>
    <t>RES-TF 102k,1%,63.0mW,10</t>
  </si>
  <si>
    <t xml:space="preserve">P133003DFEN001           </t>
  </si>
  <si>
    <t>RES-TF 3.3R,1%,125.0mW,1</t>
  </si>
  <si>
    <t xml:space="preserve">P100009BFDZ005           </t>
  </si>
  <si>
    <t>RES-TF 0R,,,,155.0C,0603</t>
  </si>
  <si>
    <t xml:space="preserve">P110033BF0N001           </t>
  </si>
  <si>
    <t>RES-TF 1k,1%,400.0mW,100</t>
  </si>
  <si>
    <t xml:space="preserve">P147036CF00001           </t>
  </si>
  <si>
    <t>REC-MF 4.7k,0.5%,63.0mW,</t>
  </si>
  <si>
    <t xml:space="preserve">PV00044BFSM001           </t>
  </si>
  <si>
    <t>RES-VAR 200mJ,18V,40V,15</t>
  </si>
  <si>
    <t xml:space="preserve">P651457DFDE000           </t>
  </si>
  <si>
    <t>XSTR-MFET N-Channel,60V,</t>
  </si>
  <si>
    <t xml:space="preserve">P650445DFFE000           </t>
  </si>
  <si>
    <t xml:space="preserve">XSTR-MFET ,40V,16A,     </t>
  </si>
  <si>
    <t xml:space="preserve">PR31027BFG1000           </t>
  </si>
  <si>
    <t>RES-XTAL 38.4MHz,10ppm,F</t>
  </si>
  <si>
    <t xml:space="preserve">KR21124DFG1000           </t>
  </si>
  <si>
    <t xml:space="preserve">RES-XTAL 25MHz,15ppm,FU </t>
  </si>
  <si>
    <t xml:space="preserve">KR41018DFG1000           </t>
  </si>
  <si>
    <t>RES-OSC 48MHz,,1.68V,201</t>
  </si>
  <si>
    <t xml:space="preserve">PFCB0005-AA              </t>
  </si>
  <si>
    <t>OTSF band-pass,SAW,1.582</t>
  </si>
  <si>
    <t xml:space="preserve">KR21123DFG1000           </t>
  </si>
  <si>
    <t xml:space="preserve">RES-XTAL 20MHz,15ppm,FU </t>
  </si>
  <si>
    <t xml:space="preserve">VPMU5F-14A608-BJ         </t>
  </si>
  <si>
    <t xml:space="preserve">PWB - Daughter          </t>
  </si>
  <si>
    <t xml:space="preserve">VPMU5F-14A608-CB         </t>
  </si>
  <si>
    <t xml:space="preserve">VPMU5F-14A615-BJ         </t>
  </si>
  <si>
    <t xml:space="preserve">PWB - Mother Panel      </t>
  </si>
  <si>
    <t xml:space="preserve">VPMU5F-14A615-CB         </t>
  </si>
  <si>
    <t xml:space="preserve">CFCB0034-AA              </t>
  </si>
  <si>
    <t>OTSF band-pass,,2.47GHz,</t>
  </si>
  <si>
    <t>MDM_ROW_100 (FNV2.0.5.3)</t>
  </si>
  <si>
    <t xml:space="preserve">SWT10-25754-E001N02      </t>
  </si>
  <si>
    <t xml:space="preserve">MDM_NA_100 (FNV2.0.5.3) </t>
  </si>
  <si>
    <t xml:space="preserve">SWT10-25754-E001N01      </t>
  </si>
  <si>
    <t xml:space="preserve">VPM3FF-14K450-CA         </t>
  </si>
  <si>
    <t xml:space="preserve">FLASHED IC NA           </t>
  </si>
  <si>
    <t xml:space="preserve">VPM3FF-14K450-BB         </t>
  </si>
  <si>
    <t xml:space="preserve">VPM3FF-SMD181A-CA        </t>
  </si>
  <si>
    <t xml:space="preserve">VPM3FF-SMD181A-BB        </t>
  </si>
  <si>
    <t xml:space="preserve">VPM3FF-SMD181A-AB        </t>
  </si>
  <si>
    <t>VMCU-0.1.0.100(FNV2.0.5.</t>
  </si>
  <si>
    <t xml:space="preserve">SWT10-25754-E001F00      </t>
  </si>
  <si>
    <t xml:space="preserve">VPM3FF-14K450-AB         </t>
  </si>
  <si>
    <t xml:space="preserve">VPM3FF-SMD281A-CA        </t>
  </si>
  <si>
    <t xml:space="preserve">VPM3FF-SMD281A-BB        </t>
  </si>
  <si>
    <t xml:space="preserve">VPM3FF-SMD281A-AB        </t>
  </si>
  <si>
    <t xml:space="preserve">VPM3FF-14B115-CA         </t>
  </si>
  <si>
    <t xml:space="preserve">VPM3FF-14B115-BB         </t>
  </si>
  <si>
    <t xml:space="preserve">PCBA - TCU NA (base) EV </t>
  </si>
  <si>
    <t xml:space="preserve">VPM3FF-14B115-AB         </t>
  </si>
  <si>
    <t xml:space="preserve">N2DT-14H076-THC          </t>
  </si>
  <si>
    <t xml:space="preserve">N2DT-14H076-FHC          </t>
  </si>
  <si>
    <t xml:space="preserve">NL3T-14H076-FHC          </t>
  </si>
  <si>
    <t xml:space="preserve">NK9T-14H076-FHC          </t>
  </si>
  <si>
    <t xml:space="preserve">NK9T-14H076-CHC          </t>
  </si>
  <si>
    <t>FCA-0.1.57.0_GEM-1.0.36.</t>
  </si>
  <si>
    <t xml:space="preserve">SWT10-25754-E001F01      </t>
  </si>
  <si>
    <t xml:space="preserve">MU5T-14H074-THC          </t>
  </si>
  <si>
    <t xml:space="preserve">MU5T-14H074-FHC          </t>
  </si>
  <si>
    <t xml:space="preserve">MU5T-14H074-CHC          </t>
  </si>
  <si>
    <t xml:space="preserve">VPNUBF-20B200-YB         </t>
  </si>
  <si>
    <t xml:space="preserve">VPM3FF-20B200-BB         </t>
  </si>
  <si>
    <t xml:space="preserve">VPNUBF-20B200-ZB         </t>
  </si>
  <si>
    <t xml:space="preserve">VPNXSF-20B200-ZA         </t>
  </si>
  <si>
    <t xml:space="preserve">VPNL3F-20B200-ZB         </t>
  </si>
  <si>
    <t xml:space="preserve">VPM3FF-20B200-AB         </t>
  </si>
  <si>
    <t xml:space="preserve">VPNXSF-20B200-XA         </t>
  </si>
  <si>
    <t xml:space="preserve">VPM3FF-20B200-CA         </t>
  </si>
  <si>
    <t>Row Labels</t>
  </si>
  <si>
    <t>(blank)</t>
  </si>
  <si>
    <t>Grand Total</t>
  </si>
  <si>
    <t xml:space="preserve">Sum of VPMU5F-20B200-KZ         </t>
  </si>
  <si>
    <t xml:space="preserve">Sum of VPNXSF-20B200-CAC        </t>
  </si>
  <si>
    <t xml:space="preserve">Sum of VPMU5F-20B200-AAB        </t>
  </si>
  <si>
    <t xml:space="preserve">Sum of VPNL3F-20B200-DAC        </t>
  </si>
  <si>
    <t xml:space="preserve">Sum of VPNXSF-20B200-DAC        </t>
  </si>
  <si>
    <t xml:space="preserve">Sum of VPNUBF-20B200-DAC        </t>
  </si>
  <si>
    <t xml:space="preserve">Sum of VPMU5F-20B200-BAA        </t>
  </si>
  <si>
    <t xml:space="preserve">Sum of VPNUBF-20B200-EAC        </t>
  </si>
  <si>
    <t xml:space="preserve">Sum of VPM3FF-20B200-CA         </t>
  </si>
  <si>
    <t xml:space="preserve">Sum of VPNXSF-20B200-XA         </t>
  </si>
  <si>
    <t xml:space="preserve">Sum of VPM3FF-20B200-AB         </t>
  </si>
  <si>
    <t xml:space="preserve">Sum of VPNL3F-20B200-ZB         </t>
  </si>
  <si>
    <t xml:space="preserve">Sum of VPNXSF-20B200-ZA         </t>
  </si>
  <si>
    <t xml:space="preserve">Sum of VPNUBF-20B200-ZB         </t>
  </si>
  <si>
    <t xml:space="preserve">Sum of VPM3FF-20B200-BB         </t>
  </si>
  <si>
    <t xml:space="preserve">Sum of VPNUBF-20B200-YB         </t>
  </si>
  <si>
    <t>RowLabels</t>
  </si>
  <si>
    <t>C222608BFKEAAA</t>
  </si>
  <si>
    <t>C247427BFKDAAD</t>
  </si>
  <si>
    <t>C700054DFM0000</t>
  </si>
  <si>
    <t>C701507BFF0000</t>
  </si>
  <si>
    <t>C710447DFT0000</t>
  </si>
  <si>
    <t>C710448DFT0000</t>
  </si>
  <si>
    <t>C730001DFC0000</t>
  </si>
  <si>
    <t>C730002DFC0000</t>
  </si>
  <si>
    <t>C760013DFP0000</t>
  </si>
  <si>
    <t>CFCB0015-AA</t>
  </si>
  <si>
    <t>CFCB0016-AA</t>
  </si>
  <si>
    <t>CFCB0017-AA</t>
  </si>
  <si>
    <t>CFCB0018-AA</t>
  </si>
  <si>
    <t>CFCB0019-AA</t>
  </si>
  <si>
    <t>CFCB0020-AA</t>
  </si>
  <si>
    <t>CFCB0021-AA</t>
  </si>
  <si>
    <t>CFCB0023-AA</t>
  </si>
  <si>
    <t>CFCB0024-AA</t>
  </si>
  <si>
    <t>CFCB0031-AA</t>
  </si>
  <si>
    <t>CFCB0034-AA</t>
  </si>
  <si>
    <t>CFDB0001-AA</t>
  </si>
  <si>
    <t>CFDB0002-AA</t>
  </si>
  <si>
    <t>K100009BFCZ000</t>
  </si>
  <si>
    <t>K110013BFCM001</t>
  </si>
  <si>
    <t>K110043BFCM001</t>
  </si>
  <si>
    <t>K110045BFCM002</t>
  </si>
  <si>
    <t>K110053BFCM001</t>
  </si>
  <si>
    <t>K110065BFCM001</t>
  </si>
  <si>
    <t>K112053BFCM001</t>
  </si>
  <si>
    <t>K112063BFCM001</t>
  </si>
  <si>
    <t>K115043BFCM001</t>
  </si>
  <si>
    <t>K115053BFCM001</t>
  </si>
  <si>
    <t>K116043BFCM001</t>
  </si>
  <si>
    <t>K116053BFCM001</t>
  </si>
  <si>
    <t>K116933BFCM001</t>
  </si>
  <si>
    <t>K120033BFCM001</t>
  </si>
  <si>
    <t>K122023BFCM001</t>
  </si>
  <si>
    <t>K122035BFCM000</t>
  </si>
  <si>
    <t>K124023BFCM001</t>
  </si>
  <si>
    <t>K124933BFCM001</t>
  </si>
  <si>
    <t>K133013BFCM001</t>
  </si>
  <si>
    <t>K140233BFCM001</t>
  </si>
  <si>
    <t>K143013BFCM000</t>
  </si>
  <si>
    <t>K147035BFCM002</t>
  </si>
  <si>
    <t>K149913BFCM001</t>
  </si>
  <si>
    <t>K160443BFCM001</t>
  </si>
  <si>
    <t>K168023BFCM001</t>
  </si>
  <si>
    <t>K190943BFCM001</t>
  </si>
  <si>
    <t>K210043DFJA001</t>
  </si>
  <si>
    <t>K210044DFJA001</t>
  </si>
  <si>
    <t>K210136DFJA001</t>
  </si>
  <si>
    <t>K210237DFKA001</t>
  </si>
  <si>
    <t>K210246DFJA001</t>
  </si>
  <si>
    <t>K210247DFKA001</t>
  </si>
  <si>
    <t>K210317DFKA001</t>
  </si>
  <si>
    <t>K210327DFKA001</t>
  </si>
  <si>
    <t>K210407DFKD001</t>
  </si>
  <si>
    <t>K210427DFKA001</t>
  </si>
  <si>
    <t>K210427DFKD001</t>
  </si>
  <si>
    <t>K210427DFKE001</t>
  </si>
  <si>
    <t>K210437DFKA002</t>
  </si>
  <si>
    <t>K210437DFKD001</t>
  </si>
  <si>
    <t>K210438DFKD001</t>
  </si>
  <si>
    <t>K210447DFKA001</t>
  </si>
  <si>
    <t>K210457DFKD001</t>
  </si>
  <si>
    <t>K210507BFKAAAD</t>
  </si>
  <si>
    <t>K210508DFKE001</t>
  </si>
  <si>
    <t>K210527BFKDAAD</t>
  </si>
  <si>
    <t>K210537BFKEAAD</t>
  </si>
  <si>
    <t>K210537DFKA003</t>
  </si>
  <si>
    <t>K210537DFKD001</t>
  </si>
  <si>
    <t>K210537DFKD002</t>
  </si>
  <si>
    <t>K210627DFKE001</t>
  </si>
  <si>
    <t>K210627DFKE002</t>
  </si>
  <si>
    <t>K210628BFKDAAA</t>
  </si>
  <si>
    <t>K210638BFKEAAA</t>
  </si>
  <si>
    <t>K210647DFKF001</t>
  </si>
  <si>
    <t>K21093ADFJA001</t>
  </si>
  <si>
    <t>K212036DFJA001</t>
  </si>
  <si>
    <t>K213043DFJA001</t>
  </si>
  <si>
    <t>K215043DFJA001</t>
  </si>
  <si>
    <t>K215247DFKA001</t>
  </si>
  <si>
    <t>K218036DFJA001</t>
  </si>
  <si>
    <t>K21893ADFJA001</t>
  </si>
  <si>
    <t>K22093ADFJA001</t>
  </si>
  <si>
    <t>K222046DFJA002</t>
  </si>
  <si>
    <t>K222407DFKD002</t>
  </si>
  <si>
    <t>K222427DFKA001</t>
  </si>
  <si>
    <t>K222507DFKD001</t>
  </si>
  <si>
    <t>K222517BFKDAAD</t>
  </si>
  <si>
    <t>K222527DFKD001</t>
  </si>
  <si>
    <t>K222608BFKDAAA</t>
  </si>
  <si>
    <t>K222618BFKDAAB</t>
  </si>
  <si>
    <t>K222628BFKEAAB</t>
  </si>
  <si>
    <t>K227036DFJA001</t>
  </si>
  <si>
    <t>K23084BDFJA001</t>
  </si>
  <si>
    <t>K23093ADFJA001</t>
  </si>
  <si>
    <t>K233147DFKA001</t>
  </si>
  <si>
    <t>K233227DFKA001</t>
  </si>
  <si>
    <t>K233247DFKA001</t>
  </si>
  <si>
    <t>K233347BFKA001</t>
  </si>
  <si>
    <t>K233407DFKD001</t>
  </si>
  <si>
    <t>K23693ADFJA001</t>
  </si>
  <si>
    <t>K247046DFJA001</t>
  </si>
  <si>
    <t>K247136DFJA001</t>
  </si>
  <si>
    <t>K247247BFKA001</t>
  </si>
  <si>
    <t>K247407DFKD001</t>
  </si>
  <si>
    <t>K247508DFKD001</t>
  </si>
  <si>
    <t>K247527DFKD001</t>
  </si>
  <si>
    <t>K247537DFKD001</t>
  </si>
  <si>
    <t>K247538DFKD001</t>
  </si>
  <si>
    <t>K25084ADFJA001</t>
  </si>
  <si>
    <t>K25084BDFJA001</t>
  </si>
  <si>
    <t>K256036DFJA001</t>
  </si>
  <si>
    <t>K26293ADFJA001</t>
  </si>
  <si>
    <t>K26893ADFJA001</t>
  </si>
  <si>
    <t>K27593ADFJA001</t>
  </si>
  <si>
    <t>K28084BDFJA001</t>
  </si>
  <si>
    <t>K282137DFKA001</t>
  </si>
  <si>
    <t>K28293ADFJA001</t>
  </si>
  <si>
    <t>K700050DFM0000</t>
  </si>
  <si>
    <t>K780001DFG0000</t>
  </si>
  <si>
    <t>K780002DFG0000</t>
  </si>
  <si>
    <t>K780003DFG0000</t>
  </si>
  <si>
    <t>K780004DFG0000</t>
  </si>
  <si>
    <t>K780005DFG0000</t>
  </si>
  <si>
    <t>K780006DFG0000</t>
  </si>
  <si>
    <t>K780007DFG0000</t>
  </si>
  <si>
    <t>K780009DFG0000</t>
  </si>
  <si>
    <t>K780010DFG0000</t>
  </si>
  <si>
    <t>KCL00723-AB</t>
  </si>
  <si>
    <t>KFCA0216-AA</t>
  </si>
  <si>
    <t>KFCA0218-AA</t>
  </si>
  <si>
    <t>KFDA0002-AA</t>
  </si>
  <si>
    <t>KL10063DF10027</t>
  </si>
  <si>
    <t>KL10293DF20001</t>
  </si>
  <si>
    <t>KL10643DF10002</t>
  </si>
  <si>
    <t>KL10713DF10001</t>
  </si>
  <si>
    <t>KL10963BF10010</t>
  </si>
  <si>
    <t>KL11733DF10001</t>
  </si>
  <si>
    <t>KL12193DF20012</t>
  </si>
  <si>
    <t>KL12193DF20013</t>
  </si>
  <si>
    <t>KL12193DF20015</t>
  </si>
  <si>
    <t>KL12613DF10002</t>
  </si>
  <si>
    <t>KL12713DF10001</t>
  </si>
  <si>
    <t>KL12733DF10002</t>
  </si>
  <si>
    <t>KL15613DF10001</t>
  </si>
  <si>
    <t>KL15713DF10001</t>
  </si>
  <si>
    <t>KL15963BF10006</t>
  </si>
  <si>
    <t>KL15963BF10X01</t>
  </si>
  <si>
    <t>KL20112DF10001</t>
  </si>
  <si>
    <t>KL20633DF10002</t>
  </si>
  <si>
    <t>KL22013DF20002</t>
  </si>
  <si>
    <t>KL22193DF20008</t>
  </si>
  <si>
    <t>KL22713DF10001</t>
  </si>
  <si>
    <t>KL22963BF10014</t>
  </si>
  <si>
    <t>KL22963BF10X09</t>
  </si>
  <si>
    <t>KL23613DF10001</t>
  </si>
  <si>
    <t>KL24713DF10001</t>
  </si>
  <si>
    <t>KL25613DF10001</t>
  </si>
  <si>
    <t>KL26613DF10001</t>
  </si>
  <si>
    <t>KL27613BF10001</t>
  </si>
  <si>
    <t>KL27613DF10002</t>
  </si>
  <si>
    <t>KL27613DF10003</t>
  </si>
  <si>
    <t>KL30613DF10001</t>
  </si>
  <si>
    <t>KL32613BF10001</t>
  </si>
  <si>
    <t>KL33613DF10001</t>
  </si>
  <si>
    <t>KL39713DF10001</t>
  </si>
  <si>
    <t>KL40613DF10001</t>
  </si>
  <si>
    <t>KL43613DF10001</t>
  </si>
  <si>
    <t>KL47613DF10003</t>
  </si>
  <si>
    <t>KL51613DF10001</t>
  </si>
  <si>
    <t>KL51633DF10001</t>
  </si>
  <si>
    <t>KL56613BF10004</t>
  </si>
  <si>
    <t>KL56633DF10003</t>
  </si>
  <si>
    <t>KL56713DF10001</t>
  </si>
  <si>
    <t>KL56713DF10002</t>
  </si>
  <si>
    <t>KL62613DF10001</t>
  </si>
  <si>
    <t>KL68613DF10002</t>
  </si>
  <si>
    <t>KL82613DF10000</t>
  </si>
  <si>
    <t>KR21123DFG1000</t>
  </si>
  <si>
    <t>KR21124DFG1000</t>
  </si>
  <si>
    <t>KR41017DFG1000</t>
  </si>
  <si>
    <t>KR41018DFG1000</t>
  </si>
  <si>
    <t>NCB00696-AA</t>
  </si>
  <si>
    <t>P100009BF0Z001</t>
  </si>
  <si>
    <t>P100009BFDZ001</t>
  </si>
  <si>
    <t>P100009BFDZ005</t>
  </si>
  <si>
    <t>P100009DFDZ001</t>
  </si>
  <si>
    <t>P110013BFJN000</t>
  </si>
  <si>
    <t>P110023BFEN001</t>
  </si>
  <si>
    <t>P110025BFEM000</t>
  </si>
  <si>
    <t>P110033BF0N001</t>
  </si>
  <si>
    <t>P110033BFGN002</t>
  </si>
  <si>
    <t>P110042BFDR003</t>
  </si>
  <si>
    <t>P110043BFDN000</t>
  </si>
  <si>
    <t>P110053BFEN001</t>
  </si>
  <si>
    <t>P110053BFJN000</t>
  </si>
  <si>
    <t>P110055BFDM000</t>
  </si>
  <si>
    <t>P110063DFDN001</t>
  </si>
  <si>
    <t>P110065BFDM003</t>
  </si>
  <si>
    <t>P110253BFDNCAC</t>
  </si>
  <si>
    <t>P111513CFEN001</t>
  </si>
  <si>
    <t>P113743CFEN001</t>
  </si>
  <si>
    <t>P114033CFJN001</t>
  </si>
  <si>
    <t>P115005BFEM001</t>
  </si>
  <si>
    <t>P115005BFGM001</t>
  </si>
  <si>
    <t>P115053BFDN000</t>
  </si>
  <si>
    <t>P116052BFFR000</t>
  </si>
  <si>
    <t>P117443BFEN001</t>
  </si>
  <si>
    <t>P118233BFJN000</t>
  </si>
  <si>
    <t>P120023BFDN000</t>
  </si>
  <si>
    <t>P120053BFCM001</t>
  </si>
  <si>
    <t>P120053BFEN001</t>
  </si>
  <si>
    <t>P120091BFBH001</t>
  </si>
  <si>
    <t>P120532BFDR000</t>
  </si>
  <si>
    <t>P121053CFEN001</t>
  </si>
  <si>
    <t>P123732BFDR000</t>
  </si>
  <si>
    <t>P124933BFDN001</t>
  </si>
  <si>
    <t>P128033CFEN001</t>
  </si>
  <si>
    <t>P128042BFFR000</t>
  </si>
  <si>
    <t>P132443BFCM001</t>
  </si>
  <si>
    <t>P133003DFEN001</t>
  </si>
  <si>
    <t>P133023BFLN001</t>
  </si>
  <si>
    <t>P133025BF0M001</t>
  </si>
  <si>
    <t>P133046BF00001</t>
  </si>
  <si>
    <t>P137443BFEN001</t>
  </si>
  <si>
    <t>P145343BFEN001</t>
  </si>
  <si>
    <t>P147033BFEN000</t>
  </si>
  <si>
    <t>P147036CF00001</t>
  </si>
  <si>
    <t>P147043BFEM001</t>
  </si>
  <si>
    <t>P149913BFEN000</t>
  </si>
  <si>
    <t>P149923BFEN000</t>
  </si>
  <si>
    <t>P154933BFEN000</t>
  </si>
  <si>
    <t>P156243BFEN001</t>
  </si>
  <si>
    <t>P162013BFJN000</t>
  </si>
  <si>
    <t>P162043BFEN001</t>
  </si>
  <si>
    <t>P168033BFEN000</t>
  </si>
  <si>
    <t>P168053BFEN001</t>
  </si>
  <si>
    <t>P175023BFEN000</t>
  </si>
  <si>
    <t>P180632BFDR000</t>
  </si>
  <si>
    <t>P190943BFEN001</t>
  </si>
  <si>
    <t>P210136BFJAAAC</t>
  </si>
  <si>
    <t>P210146DFKAA01</t>
  </si>
  <si>
    <t>P210247DFKAF01</t>
  </si>
  <si>
    <t>P210347DFKAA04</t>
  </si>
  <si>
    <t>P210467DFKAF02</t>
  </si>
  <si>
    <t>P210468DFKA001</t>
  </si>
  <si>
    <t>P210547DFKAF01</t>
  </si>
  <si>
    <t>P212043DFJAAAC</t>
  </si>
  <si>
    <t>P215044DFJA001</t>
  </si>
  <si>
    <t>P222367DFKAF01</t>
  </si>
  <si>
    <t>P233044DFJA001</t>
  </si>
  <si>
    <t>P233537BFKA002</t>
  </si>
  <si>
    <t>P233547DFKA001</t>
  </si>
  <si>
    <t>P24393ADFJAA01</t>
  </si>
  <si>
    <t>P247267DFKA001</t>
  </si>
  <si>
    <t>P247447BFKA001</t>
  </si>
  <si>
    <t>P247567BFKF001</t>
  </si>
  <si>
    <t>P28294ADFJA001</t>
  </si>
  <si>
    <t>P29184ADFJA001</t>
  </si>
  <si>
    <t>P410162DFGA001</t>
  </si>
  <si>
    <t>P427162DFGA001</t>
  </si>
  <si>
    <t>P511100BFAE000</t>
  </si>
  <si>
    <t>P511101BFAEAKC</t>
  </si>
  <si>
    <t>P511112BFAE000</t>
  </si>
  <si>
    <t>P512102DFBC000</t>
  </si>
  <si>
    <t>P530099BFAE000</t>
  </si>
  <si>
    <t>P531511DF0LAMA</t>
  </si>
  <si>
    <t>P541100BFACAKD</t>
  </si>
  <si>
    <t>P541104BFACAKA</t>
  </si>
  <si>
    <t>P550104BFAEAKA</t>
  </si>
  <si>
    <t>P551093BFAB000</t>
  </si>
  <si>
    <t>P560512BF0L000</t>
  </si>
  <si>
    <t>P571304DFAAAKA</t>
  </si>
  <si>
    <t>P611020BFABAGA</t>
  </si>
  <si>
    <t>P650445DFFE000</t>
  </si>
  <si>
    <t>P650451DFFF000</t>
  </si>
  <si>
    <t>P651134BFCA000</t>
  </si>
  <si>
    <t>P651449BFDFAGA</t>
  </si>
  <si>
    <t>P651457DFDE000</t>
  </si>
  <si>
    <t>P660373BFABAGB</t>
  </si>
  <si>
    <t>P660405BFAAAGB</t>
  </si>
  <si>
    <t>P660410BFAAAGC</t>
  </si>
  <si>
    <t>P700028DFPC000</t>
  </si>
  <si>
    <t>P700031BFMC000</t>
  </si>
  <si>
    <t>P700031BFP0000</t>
  </si>
  <si>
    <t>P700051BFM0000</t>
  </si>
  <si>
    <t>P700092CFDC000</t>
  </si>
  <si>
    <t>P700158DFB0000</t>
  </si>
  <si>
    <t>P700192DFA0000</t>
  </si>
  <si>
    <t>P700283DFS0001</t>
  </si>
  <si>
    <t>P701224BFP0000</t>
  </si>
  <si>
    <t>P701476BFF0000</t>
  </si>
  <si>
    <t>P701479DFF0000</t>
  </si>
  <si>
    <t>P701480DFF0000</t>
  </si>
  <si>
    <t>P701484DFF0000</t>
  </si>
  <si>
    <t>P701486DFF0000</t>
  </si>
  <si>
    <t>P701544BFF0000</t>
  </si>
  <si>
    <t>P701621DFF0000</t>
  </si>
  <si>
    <t>P710057DFA0000</t>
  </si>
  <si>
    <t>P710147BFSN000</t>
  </si>
  <si>
    <t>P710222BFA0000</t>
  </si>
  <si>
    <t>P7103910FT0000</t>
  </si>
  <si>
    <t>P710438DFT0000</t>
  </si>
  <si>
    <t>P710442DFT0000</t>
  </si>
  <si>
    <t>P740202DFPC000</t>
  </si>
  <si>
    <t>P740242BFP0000</t>
  </si>
  <si>
    <t>P740258BFP0000</t>
  </si>
  <si>
    <t>P740271BFP0000</t>
  </si>
  <si>
    <t>P750084DFS0000</t>
  </si>
  <si>
    <t>P760595DFM0000</t>
  </si>
  <si>
    <t>P770148DF00000</t>
  </si>
  <si>
    <t>PCB00714-AA</t>
  </si>
  <si>
    <t>PCL00716-AA</t>
  </si>
  <si>
    <t>PCL00727-AA</t>
  </si>
  <si>
    <t>PFCB0005-AA</t>
  </si>
  <si>
    <t>PFCB0027-AA</t>
  </si>
  <si>
    <t>PFCB0028-AA</t>
  </si>
  <si>
    <t>PFCB0030-AA</t>
  </si>
  <si>
    <t>PFCB0032-AA</t>
  </si>
  <si>
    <t>PFCB0033-AA</t>
  </si>
  <si>
    <t>PL10063DF10025</t>
  </si>
  <si>
    <t>PL10963DF10020</t>
  </si>
  <si>
    <t>PL12193BF20X06</t>
  </si>
  <si>
    <t>PL22042BF10001</t>
  </si>
  <si>
    <t>PL22963BF10013</t>
  </si>
  <si>
    <t>PL22964DF10009</t>
  </si>
  <si>
    <t>PR31027BFG1000</t>
  </si>
  <si>
    <t>PR35029BFC1000</t>
  </si>
  <si>
    <t>PTBA0049-AA</t>
  </si>
  <si>
    <t>PV00044BFSM001</t>
  </si>
  <si>
    <t>VPLFMF-19G406-AA</t>
  </si>
  <si>
    <t>VPLL3F-FN0110-AA</t>
  </si>
  <si>
    <t>VPLL3F-FN0220-BA</t>
  </si>
  <si>
    <t>VPLL3F-FN0230-AA</t>
  </si>
  <si>
    <t>VPLXSF-112069-BA</t>
  </si>
  <si>
    <t>VPLXSF-112069-CA</t>
  </si>
  <si>
    <t>VPLXSF-18923-AA</t>
  </si>
  <si>
    <t>VPMU5F-12A661-AC</t>
  </si>
  <si>
    <t>VPMU5F-12A661-CA</t>
  </si>
  <si>
    <t>VPMU5F-12B523-AA</t>
  </si>
  <si>
    <t>VPMU5F-14A608-BJ</t>
  </si>
  <si>
    <t>VPMU5F-14A608-CB</t>
  </si>
  <si>
    <t>VPMU5F-14B115-AZG</t>
  </si>
  <si>
    <t>VPMU5F-14B115-BZG</t>
  </si>
  <si>
    <t>VPMU5F-14B115-KZE</t>
  </si>
  <si>
    <t>VPMU5F-14B127-AD</t>
  </si>
  <si>
    <t>VPMU5F-14B127-BD</t>
  </si>
  <si>
    <t>VPMU5F-14B128-AC</t>
  </si>
  <si>
    <t>VPMU5F-14K450-AV</t>
  </si>
  <si>
    <t>VPMU5F-14K450-BV</t>
  </si>
  <si>
    <t>VPMU5F-14K450-CV</t>
  </si>
  <si>
    <t>VPMU5F-156037-AB</t>
  </si>
  <si>
    <t>VPMU5F-156037-BB</t>
  </si>
  <si>
    <t>VPMU5F-18520-AC</t>
  </si>
  <si>
    <t>VPMU5F-18923-AA</t>
  </si>
  <si>
    <t>VPMU5F-18923-BA</t>
  </si>
  <si>
    <t>VPMU5F-18B897-AA</t>
  </si>
  <si>
    <t>VPMU5F-18B897-BA</t>
  </si>
  <si>
    <t>VPMU5F-18B897-CA</t>
  </si>
  <si>
    <t>VPMU5F-18B897-DA</t>
  </si>
  <si>
    <t>VPMU5F-18B897-EA</t>
  </si>
  <si>
    <t>VPMU5F-18B897-FA</t>
  </si>
  <si>
    <t>VPMU5F-18B897-GB</t>
  </si>
  <si>
    <t>VPMU5F-18B897-HB</t>
  </si>
  <si>
    <t>VPMU5F-18B897-JA</t>
  </si>
  <si>
    <t>VPMU5F-19G318-AA</t>
  </si>
  <si>
    <t>VPMU5F-19J529-AA</t>
  </si>
  <si>
    <t>VPMU5F-20B200-AAB</t>
  </si>
  <si>
    <t>VPMU5F-20B200-BAA</t>
  </si>
  <si>
    <t>VPMU5F-20B200-KZ</t>
  </si>
  <si>
    <t>VPMU5F-32366-AA</t>
  </si>
  <si>
    <t>VPMU5F-FN0110-BA</t>
  </si>
  <si>
    <t>VPMU5F-SMD181A-AZG</t>
  </si>
  <si>
    <t>VPMU5F-SMD181A-BZG</t>
  </si>
  <si>
    <t>VPMU5F-SMD181A-KZE</t>
  </si>
  <si>
    <t>VPMU5F-SMD281A-AZG</t>
  </si>
  <si>
    <t>VPMU5F-SMD281A-BZG</t>
  </si>
  <si>
    <t>VPMU5F-SMD281A-KZE</t>
  </si>
  <si>
    <t>VPMUBF-18923-BA</t>
  </si>
  <si>
    <t>VPMXSF-18923-CA</t>
  </si>
  <si>
    <t>VPMXSF-18B897-BA</t>
  </si>
  <si>
    <t>VPMXSF-FN0100-AA</t>
  </si>
  <si>
    <t>VPNL3F-20B200-DAC</t>
  </si>
  <si>
    <t>VPNUBF-20B200-DAC</t>
  </si>
  <si>
    <t>VPNUBF-20B200-EAC</t>
  </si>
  <si>
    <t>VPNXSF-20B200-CAC</t>
  </si>
  <si>
    <t>VPNXSF-20B200-DAC</t>
  </si>
  <si>
    <t>GrandTotal</t>
  </si>
  <si>
    <t>VPM3FF-14B115-AB</t>
  </si>
  <si>
    <t>VPM3FF-14B115-BB</t>
  </si>
  <si>
    <t>VPM3FF-14B115-CA</t>
  </si>
  <si>
    <t>VPM3FF-14K450-AB</t>
  </si>
  <si>
    <t>VPM3FF-14K450-BB</t>
  </si>
  <si>
    <t>VPM3FF-14K450-CA</t>
  </si>
  <si>
    <t>VPM3FF-20B200-AB</t>
  </si>
  <si>
    <t>VPM3FF-20B200-BB</t>
  </si>
  <si>
    <t>VPM3FF-20B200-CA</t>
  </si>
  <si>
    <t>VPM3FF-SMD181A-AB</t>
  </si>
  <si>
    <t>VPM3FF-SMD181A-BB</t>
  </si>
  <si>
    <t>VPM3FF-SMD181A-CA</t>
  </si>
  <si>
    <t>VPM3FF-SMD281A-AB</t>
  </si>
  <si>
    <t>VPM3FF-SMD281A-BB</t>
  </si>
  <si>
    <t>VPM3FF-SMD281A-CA</t>
  </si>
  <si>
    <t>VPNL3F-20B200-ZB</t>
  </si>
  <si>
    <t>VPNUBF-20B200-YB</t>
  </si>
  <si>
    <t>VPNUBF-20B200-ZB</t>
  </si>
  <si>
    <t>VPNXSF-20B200-XA</t>
  </si>
  <si>
    <t>VPNXSF-20B200-ZA</t>
  </si>
  <si>
    <t>Part Description</t>
  </si>
  <si>
    <t>PS</t>
  </si>
  <si>
    <t>PT</t>
  </si>
  <si>
    <t>Supplier Code</t>
  </si>
  <si>
    <t>Supplier Name</t>
  </si>
  <si>
    <t>Country</t>
  </si>
  <si>
    <t>Price PO</t>
  </si>
  <si>
    <t xml:space="preserve">Currency </t>
  </si>
  <si>
    <t>Price in USD</t>
  </si>
  <si>
    <t>Surcharge price</t>
  </si>
  <si>
    <t>Comments</t>
  </si>
  <si>
    <t xml:space="preserve">UM PO </t>
  </si>
  <si>
    <t xml:space="preserve">PO Number </t>
  </si>
  <si>
    <t>Payment Term</t>
  </si>
  <si>
    <t>EBOM</t>
  </si>
  <si>
    <t>FP</t>
  </si>
  <si>
    <t>MP</t>
  </si>
  <si>
    <t>PP</t>
  </si>
  <si>
    <t>MBOM</t>
  </si>
  <si>
    <t xml:space="preserve">COST VPMU5F-20B200-KZ         </t>
  </si>
  <si>
    <t xml:space="preserve">COST VPNXSF-20B200-CAC        </t>
  </si>
  <si>
    <t xml:space="preserve">COST VPMU5F-20B200-AAB        </t>
  </si>
  <si>
    <t xml:space="preserve">COST VPNL3F-20B200-DAC        </t>
  </si>
  <si>
    <t xml:space="preserve">COST VPNXSF-20B200-DAC        </t>
  </si>
  <si>
    <t xml:space="preserve">COST VPNUBF-20B200-DAC        </t>
  </si>
  <si>
    <t xml:space="preserve">COST VPMU5F-20B200-BAA        </t>
  </si>
  <si>
    <t xml:space="preserve">COST VPNUBF-20B200-EAC        </t>
  </si>
  <si>
    <t>RM</t>
  </si>
  <si>
    <t>PWB</t>
  </si>
  <si>
    <t>DIS</t>
  </si>
  <si>
    <t>CONSUMABLE</t>
  </si>
  <si>
    <t>Underfill</t>
  </si>
  <si>
    <t>Enclosure, Front - Polycarbon</t>
  </si>
  <si>
    <t>USD</t>
  </si>
  <si>
    <t>EA</t>
  </si>
  <si>
    <t xml:space="preserve">Cost VPM3FF-20B200-CA         </t>
  </si>
  <si>
    <t xml:space="preserve">Cost VPNXSF-20B200-XA         </t>
  </si>
  <si>
    <t xml:space="preserve">Cost VPM3FF-20B200-AB         </t>
  </si>
  <si>
    <t xml:space="preserve">Cost VPNL3F-20B200-ZB         </t>
  </si>
  <si>
    <t xml:space="preserve">Cost VPNXSF-20B200-ZA         </t>
  </si>
  <si>
    <t xml:space="preserve">Cost VPNUBF-20B200-ZB         </t>
  </si>
  <si>
    <t xml:space="preserve">Cost VPM3FF-20B200-BB         </t>
  </si>
  <si>
    <t xml:space="preserve">Cost VPNUBF-20B200-YB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</si>
</sst>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 textRotation="9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textRotation="90"/>
    </xf>
    <xf numFmtId="0" fontId="0" fillId="33" borderId="0" xfId="0" applyFill="1" applyAlignment="1">
      <alignment horizontal="left" vertical="center"/>
    </xf>
    <xf numFmtId="0" fontId="0" fillId="35" borderId="0" xfId="0" applyFill="1" applyAlignment="1">
      <alignment textRotation="90"/>
    </xf>
    <xf numFmtId="0" fontId="13" fillId="36" borderId="0" xfId="0" applyFont="1" applyFill="1" applyAlignment="1">
      <alignment vertical="center"/>
    </xf>
    <xf numFmtId="0" fontId="13" fillId="36" borderId="10" xfId="0" applyFont="1" applyFill="1" applyBorder="1" applyAlignment="1">
      <alignment vertical="center"/>
    </xf>
    <xf numFmtId="0" fontId="13" fillId="37" borderId="10" xfId="0" applyFont="1" applyFill="1" applyBorder="1" applyAlignment="1">
      <alignment vertical="center"/>
    </xf>
    <xf numFmtId="0" fontId="13" fillId="38" borderId="10" xfId="0" applyFont="1" applyFill="1" applyBorder="1" applyAlignment="1">
      <alignment vertical="center"/>
    </xf>
    <xf numFmtId="0" fontId="0" fillId="34" borderId="0" xfId="0" applyFill="1"/>
    <xf numFmtId="0" fontId="18" fillId="39" borderId="0" xfId="0" applyFont="1" applyFill="1"/>
    <xf numFmtId="0" fontId="0" fillId="37" borderId="0" xfId="0" applyFill="1" applyAlignment="1">
      <alignment textRotation="90"/>
    </xf>
    <xf numFmtId="44" fontId="16" fillId="37" borderId="0" xfId="42" applyFont="1" applyFill="1"/>
    <xf numFmtId="0" fontId="16" fillId="41" borderId="11" xfId="0" applyFont="1" applyFill="1" applyBorder="1"/>
    <xf numFmtId="0" fontId="16" fillId="41" borderId="12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41" borderId="16" xfId="0" applyFont="1" applyFill="1" applyBorder="1"/>
    <xf numFmtId="0" fontId="16" fillId="41" borderId="17" xfId="0" applyFont="1" applyFill="1" applyBorder="1"/>
    <xf numFmtId="0" fontId="0" fillId="0" borderId="10" xfId="0" applyBorder="1"/>
    <xf numFmtId="0" fontId="0" fillId="0" borderId="18" xfId="0" applyBorder="1"/>
    <xf numFmtId="0" fontId="16" fillId="41" borderId="19" xfId="0" applyFont="1" applyFill="1" applyBorder="1"/>
    <xf numFmtId="0" fontId="16" fillId="41" borderId="20" xfId="0" applyFont="1" applyFill="1" applyBorder="1"/>
    <xf numFmtId="0" fontId="16" fillId="34" borderId="19" xfId="0" applyFont="1" applyFill="1" applyBorder="1"/>
    <xf numFmtId="0" fontId="16" fillId="34" borderId="20" xfId="0" applyFont="1" applyFill="1" applyBorder="1"/>
    <xf numFmtId="44" fontId="0" fillId="40" borderId="10" xfId="42" applyFont="1" applyFill="1" applyBorder="1"/>
    <xf numFmtId="44" fontId="0" fillId="40" borderId="18" xfId="42" applyFont="1" applyFill="1" applyBorder="1"/>
    <xf numFmtId="0" fontId="16" fillId="37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textRotation="90" readingOrder="0"/>
    </dxf>
    <dxf>
      <alignment textRotation="9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vGD%20with%20surcharges%20prices%20Oct%205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_bom"/>
      <sheetName val="cBOM GD"/>
      <sheetName val="Sheet3"/>
      <sheetName val="Sheet1"/>
      <sheetName val="Sheet2"/>
      <sheetName val="IRIS"/>
    </sheetNames>
    <sheetDataSet>
      <sheetData sheetId="0"/>
      <sheetData sheetId="1">
        <row r="3">
          <cell r="B3" t="str">
            <v>C222608B-FKEAAA</v>
          </cell>
          <cell r="C3" t="str">
            <v>CAP-CERM 22uF,20%,6.3V,D544 DI 5R,0603,</v>
          </cell>
          <cell r="D3" t="str">
            <v>EBOM</v>
          </cell>
        </row>
        <row r="4">
          <cell r="B4" t="str">
            <v>C247427B-FKDAAD</v>
          </cell>
          <cell r="C4" t="str">
            <v>CAP MLCC X6S (EIA)0.47uF 10% 0402</v>
          </cell>
          <cell r="D4" t="str">
            <v>EBOM</v>
          </cell>
        </row>
        <row r="5">
          <cell r="B5" t="str">
            <v>C700054D-FM0000</v>
          </cell>
          <cell r="C5" t="str">
            <v>IC-LINMISC ANT Power Switch,WLCSP</v>
          </cell>
          <cell r="D5" t="str">
            <v>EBOM</v>
          </cell>
        </row>
        <row r="6">
          <cell r="B6" t="str">
            <v>C701507B-FF0000</v>
          </cell>
          <cell r="C6" t="str">
            <v>IC-REG ,WLNSP</v>
          </cell>
          <cell r="D6" t="str">
            <v>EBOM</v>
          </cell>
        </row>
        <row r="7">
          <cell r="B7" t="str">
            <v>C710447D-FT0000</v>
          </cell>
          <cell r="C7" t="str">
            <v>IC-INTRF ,WLPSP</v>
          </cell>
          <cell r="D7" t="str">
            <v>EBOM</v>
          </cell>
        </row>
        <row r="8">
          <cell r="B8" t="str">
            <v>C710448D-FT0000</v>
          </cell>
          <cell r="C8" t="str">
            <v>IC-INTRF ,FBGA</v>
          </cell>
          <cell r="D8" t="str">
            <v>EBOM</v>
          </cell>
        </row>
        <row r="9">
          <cell r="B9" t="str">
            <v>C730001D-FC0000</v>
          </cell>
          <cell r="C9" t="str">
            <v>IC-LINMISC Low Noise Amplifier,PSP</v>
          </cell>
          <cell r="D9" t="str">
            <v>EBOM</v>
          </cell>
        </row>
        <row r="10">
          <cell r="B10" t="str">
            <v>C730002D-FC0000</v>
          </cell>
          <cell r="C10" t="str">
            <v>IC-LINMISC Low Noise Amplifier,PSP</v>
          </cell>
          <cell r="D10" t="str">
            <v>EBOM</v>
          </cell>
        </row>
        <row r="11">
          <cell r="B11" t="str">
            <v>C760013D-FP0000</v>
          </cell>
          <cell r="C11" t="str">
            <v>IC-PROC TELEMATICS,PSP</v>
          </cell>
          <cell r="D11" t="str">
            <v>EBOM</v>
          </cell>
        </row>
        <row r="12">
          <cell r="B12" t="str">
            <v>CFCB0015-AA</v>
          </cell>
          <cell r="C12" t="str">
            <v>BAW RF single filter forBluetooth/WLAN with LTE</v>
          </cell>
          <cell r="D12" t="str">
            <v>EBOM</v>
          </cell>
        </row>
        <row r="13">
          <cell r="B13" t="str">
            <v>CFCB0016-AA</v>
          </cell>
          <cell r="C13" t="str">
            <v>Band 7 Duplexer</v>
          </cell>
          <cell r="D13" t="str">
            <v>EBOM</v>
          </cell>
        </row>
        <row r="14">
          <cell r="B14" t="str">
            <v>CFCB0017-AA</v>
          </cell>
          <cell r="C14" t="str">
            <v>SAW Single Filter forBand20 RX</v>
          </cell>
          <cell r="D14" t="str">
            <v>EBOM</v>
          </cell>
        </row>
        <row r="15">
          <cell r="B15" t="str">
            <v>CFCB0018-AA</v>
          </cell>
          <cell r="C15" t="str">
            <v>SAW Single Filter forBand26 RX</v>
          </cell>
          <cell r="D15" t="str">
            <v>EBOM</v>
          </cell>
        </row>
        <row r="16">
          <cell r="B16" t="str">
            <v>CFCB0019-AA</v>
          </cell>
          <cell r="C16" t="str">
            <v>SAW Single Filter forBand8 RX</v>
          </cell>
          <cell r="D16" t="str">
            <v>EBOM</v>
          </cell>
        </row>
        <row r="17">
          <cell r="B17" t="str">
            <v>CFCB0020-AA</v>
          </cell>
          <cell r="C17" t="str">
            <v>Band 41 TX/TX Filter forChina/Japan/India 1109</v>
          </cell>
          <cell r="D17" t="str">
            <v>EBOM</v>
          </cell>
        </row>
        <row r="18">
          <cell r="B18" t="str">
            <v>CFCB0021-AA</v>
          </cell>
          <cell r="C18" t="str">
            <v>Filter Bandpass FBAR 2.4GHz 79MHz 1.3dB LTE Co-E</v>
          </cell>
          <cell r="D18" t="str">
            <v>EBOM</v>
          </cell>
        </row>
        <row r="19">
          <cell r="B19" t="str">
            <v>CFCB0023-AA</v>
          </cell>
          <cell r="C19" t="str">
            <v>Band 40 RX Filter 1109</v>
          </cell>
          <cell r="D19" t="str">
            <v>EBOM</v>
          </cell>
        </row>
        <row r="20">
          <cell r="B20" t="str">
            <v>CFCB0024-AA</v>
          </cell>
          <cell r="C20" t="str">
            <v>SAW Single Filter forBand7 RX</v>
          </cell>
          <cell r="D20" t="str">
            <v>EBOM</v>
          </cell>
        </row>
        <row r="21">
          <cell r="B21" t="str">
            <v>CFCB0031-AA</v>
          </cell>
          <cell r="C21" t="str">
            <v>OTSF band-pass,LTCC+SAW,1.8GHz,,S</v>
          </cell>
          <cell r="D21" t="str">
            <v>EBOM</v>
          </cell>
        </row>
        <row r="22">
          <cell r="B22" t="str">
            <v>CFCB0034-AA</v>
          </cell>
          <cell r="C22" t="str">
            <v>OTSF band-pass,,2.47GHz,,</v>
          </cell>
          <cell r="D22" t="str">
            <v>EBOM</v>
          </cell>
        </row>
        <row r="23">
          <cell r="B23" t="str">
            <v>CFDB0001-AA</v>
          </cell>
          <cell r="C23" t="str">
            <v>Band28 Block A Duplexer</v>
          </cell>
          <cell r="D23" t="str">
            <v>EBOM</v>
          </cell>
        </row>
        <row r="24">
          <cell r="B24" t="str">
            <v>CFDB0002-AA</v>
          </cell>
          <cell r="C24" t="str">
            <v>Band28 Block B Duplexer</v>
          </cell>
          <cell r="D24" t="str">
            <v>EBOM</v>
          </cell>
        </row>
        <row r="25">
          <cell r="B25" t="str">
            <v>K100009B-FCZ000</v>
          </cell>
          <cell r="C25" t="str">
            <v>RES-TF 0R,,,,155.0C,0201</v>
          </cell>
          <cell r="D25" t="str">
            <v>EBOM</v>
          </cell>
        </row>
        <row r="26">
          <cell r="B26" t="str">
            <v>K110013B-FCM001</v>
          </cell>
          <cell r="C26" t="str">
            <v>RES-TF 10R,1%,50.0mW,20ppm/C,155</v>
          </cell>
          <cell r="D26" t="str">
            <v>EBOM</v>
          </cell>
        </row>
        <row r="27">
          <cell r="B27" t="str">
            <v>K110043B-FCM001</v>
          </cell>
          <cell r="C27" t="str">
            <v>RES-TF 10k,1%,50.0mW,20ppm/C,155</v>
          </cell>
          <cell r="D27" t="str">
            <v>EBOM</v>
          </cell>
        </row>
        <row r="28">
          <cell r="B28" t="str">
            <v>K110045B-FCM002</v>
          </cell>
          <cell r="C28" t="str">
            <v>RES-TF 10k,5%,50.0mW,20ppm/C,155</v>
          </cell>
          <cell r="D28" t="str">
            <v>EBOM</v>
          </cell>
        </row>
        <row r="29">
          <cell r="B29" t="str">
            <v>K110053B-FCM001</v>
          </cell>
          <cell r="C29" t="str">
            <v>RES-TF 100k,1%,50.0mW,20ppm/C,15</v>
          </cell>
          <cell r="D29" t="str">
            <v>EBOM</v>
          </cell>
        </row>
        <row r="30">
          <cell r="B30" t="str">
            <v>K110065B-FCM001</v>
          </cell>
          <cell r="C30" t="str">
            <v>RES-TF 1M,5%,50.0mW,200pm/C,155.</v>
          </cell>
          <cell r="D30" t="str">
            <v>EBOM</v>
          </cell>
        </row>
        <row r="31">
          <cell r="B31" t="str">
            <v>K112053B-FCM001</v>
          </cell>
          <cell r="C31" t="str">
            <v>RES-TF 120k,1%,50.0mW,20ppm/C,15</v>
          </cell>
          <cell r="D31" t="str">
            <v>EBOM</v>
          </cell>
        </row>
        <row r="32">
          <cell r="B32" t="str">
            <v>K112063B-FCM001</v>
          </cell>
          <cell r="C32" t="str">
            <v>RES-TF 1.2M,1%,50.0mW,20ppm/C,15</v>
          </cell>
          <cell r="D32" t="str">
            <v>EBOM</v>
          </cell>
        </row>
        <row r="33">
          <cell r="B33" t="str">
            <v>K115043B-FCM001</v>
          </cell>
          <cell r="C33" t="str">
            <v>RES-TF 15k,1%,50.0mW,20ppm/C,155</v>
          </cell>
          <cell r="D33" t="str">
            <v>EBOM</v>
          </cell>
        </row>
        <row r="34">
          <cell r="B34" t="str">
            <v>K115053B-FCM001</v>
          </cell>
          <cell r="C34" t="str">
            <v>RES-TF 150k,1%,50.0mW,20ppm/C,15</v>
          </cell>
          <cell r="D34" t="str">
            <v>EBOM</v>
          </cell>
        </row>
        <row r="35">
          <cell r="B35" t="str">
            <v>K116043B-FCM001</v>
          </cell>
          <cell r="C35" t="str">
            <v>RES-TF 16k,1%,50.0mW,20ppm/C,155</v>
          </cell>
          <cell r="D35" t="str">
            <v>EBOM</v>
          </cell>
        </row>
        <row r="36">
          <cell r="B36" t="str">
            <v>K116053B-FCM001</v>
          </cell>
          <cell r="C36" t="str">
            <v>RES-TF ,,,,,</v>
          </cell>
          <cell r="D36" t="str">
            <v>EBOM</v>
          </cell>
        </row>
        <row r="37">
          <cell r="B37" t="str">
            <v>K116933B-FCM001</v>
          </cell>
          <cell r="C37" t="str">
            <v>RES-TF 1.69k,1%,50.0mW,00ppm/C,1</v>
          </cell>
          <cell r="D37" t="str">
            <v>EBOM</v>
          </cell>
        </row>
        <row r="38">
          <cell r="B38" t="str">
            <v>K120033B-FCM001</v>
          </cell>
          <cell r="C38" t="str">
            <v>RES-TF 2k,1%,50.0mW,200pm/C,155.</v>
          </cell>
          <cell r="D38" t="str">
            <v>EBOM</v>
          </cell>
        </row>
        <row r="39">
          <cell r="B39" t="str">
            <v>K122023B-FCM001</v>
          </cell>
          <cell r="C39" t="str">
            <v>RES-TF 220R,1%,50.0mW,200ppm/C,12</v>
          </cell>
          <cell r="D39" t="str">
            <v>EBOM</v>
          </cell>
        </row>
        <row r="40">
          <cell r="B40" t="str">
            <v>K122035B-FCM000</v>
          </cell>
          <cell r="C40" t="str">
            <v>RES-TF 2.2k,5%,50.0mW,20ppm/C,12</v>
          </cell>
          <cell r="D40" t="str">
            <v>EBOM</v>
          </cell>
        </row>
        <row r="41">
          <cell r="B41" t="str">
            <v>K124023B-FCM001</v>
          </cell>
          <cell r="C41" t="str">
            <v>RES-TF 240R,1%,50.0mW,20ppm/C,15</v>
          </cell>
          <cell r="D41" t="str">
            <v>EBOM</v>
          </cell>
        </row>
        <row r="42">
          <cell r="B42" t="str">
            <v>K124933B-FCM001</v>
          </cell>
          <cell r="C42" t="str">
            <v>RES-TF 2.49k,1%,50.0mW,00ppm/C,1</v>
          </cell>
          <cell r="D42" t="str">
            <v>EBOM</v>
          </cell>
        </row>
        <row r="43">
          <cell r="B43" t="str">
            <v>K133013B-FCM001</v>
          </cell>
          <cell r="C43" t="str">
            <v>RES-TF 2.49k,1%,50.0mW,00ppm/C,1</v>
          </cell>
          <cell r="D43" t="str">
            <v>EBOM</v>
          </cell>
        </row>
        <row r="44">
          <cell r="B44" t="str">
            <v>K140233B-FCM001</v>
          </cell>
          <cell r="C44" t="str">
            <v>RES-TF 4.02k,1%,50.0mW,00ppm/C,1</v>
          </cell>
          <cell r="D44" t="str">
            <v>EBOM</v>
          </cell>
        </row>
        <row r="45">
          <cell r="B45" t="str">
            <v>K143013B-FCM000</v>
          </cell>
          <cell r="C45" t="str">
            <v>RES-TF 43R,1%,50.0W,200pm/C,155.</v>
          </cell>
          <cell r="D45" t="str">
            <v>EBOM</v>
          </cell>
        </row>
        <row r="46">
          <cell r="B46" t="str">
            <v>K147035B-FCM002</v>
          </cell>
          <cell r="C46" t="str">
            <v>RES-TF 4.7k,5%,,200ppm/,155.0C,0</v>
          </cell>
          <cell r="D46" t="str">
            <v>EBOM</v>
          </cell>
        </row>
        <row r="47">
          <cell r="B47" t="str">
            <v>K149913B-FCM001</v>
          </cell>
          <cell r="C47" t="str">
            <v>RES-TF 49.9R,1%,50.0mW,00ppm/C,1</v>
          </cell>
          <cell r="D47" t="str">
            <v>EBOM</v>
          </cell>
        </row>
        <row r="48">
          <cell r="B48" t="str">
            <v>K160443B-FCM001</v>
          </cell>
          <cell r="C48" t="str">
            <v>RES-TF 60.4k,1%,50.0mW,00ppm/C,1</v>
          </cell>
          <cell r="D48" t="str">
            <v>EBOM</v>
          </cell>
        </row>
        <row r="49">
          <cell r="B49" t="str">
            <v>K168023B-FCM001</v>
          </cell>
          <cell r="C49" t="str">
            <v>RES-TF 680R,1%,50.0mW,20ppm/C,15</v>
          </cell>
          <cell r="D49" t="str">
            <v>EBOM</v>
          </cell>
        </row>
        <row r="50">
          <cell r="B50" t="str">
            <v>K190943B-FCM001</v>
          </cell>
          <cell r="C50" t="str">
            <v>RES-TF 90.9k,1%,50.0mW,00ppm/C,1</v>
          </cell>
          <cell r="D50" t="str">
            <v>EBOM</v>
          </cell>
        </row>
        <row r="51">
          <cell r="B51" t="str">
            <v>K210043D-FJA001</v>
          </cell>
          <cell r="C51" t="str">
            <v>CAP-CERM 10pF,1%,50V,CO,,0201</v>
          </cell>
          <cell r="D51" t="str">
            <v>EBOM</v>
          </cell>
        </row>
        <row r="52">
          <cell r="B52" t="str">
            <v>K210044D-FJA001</v>
          </cell>
          <cell r="C52" t="str">
            <v>CAP-CERM 10pF,2%,50V,CO,,0201</v>
          </cell>
          <cell r="D52" t="str">
            <v>EBOM</v>
          </cell>
        </row>
        <row r="53">
          <cell r="B53" t="str">
            <v>K210136D-FJA001</v>
          </cell>
          <cell r="C53" t="str">
            <v>CAP MLCC C0G (EIA) 100pF 5% 0402</v>
          </cell>
          <cell r="D53" t="str">
            <v>EBOM</v>
          </cell>
        </row>
        <row r="54">
          <cell r="B54" t="str">
            <v>K210237D-FKA001</v>
          </cell>
          <cell r="C54" t="str">
            <v>CAP MLCC X7R (EIA) 1000pF 10% 0201</v>
          </cell>
          <cell r="D54" t="str">
            <v>EBOM</v>
          </cell>
        </row>
        <row r="55">
          <cell r="B55" t="str">
            <v>K210246D-FJA001</v>
          </cell>
          <cell r="C55" t="str">
            <v>CAP MLCC C0G (EIA) 1000pF 5% 0402</v>
          </cell>
          <cell r="D55" t="str">
            <v>EBOM</v>
          </cell>
        </row>
        <row r="56">
          <cell r="B56" t="str">
            <v>K210247D-FKA001</v>
          </cell>
          <cell r="C56" t="str">
            <v>CAP MLCC X7R (EIA) 1000pF 10% 0402</v>
          </cell>
          <cell r="D56" t="str">
            <v>EBOM</v>
          </cell>
        </row>
        <row r="57">
          <cell r="B57" t="str">
            <v>K210317D-FKA001</v>
          </cell>
          <cell r="C57" t="str">
            <v>CAP MLCC X7R (EIA) 1000pF 10% 0201</v>
          </cell>
          <cell r="D57" t="str">
            <v>EBOM</v>
          </cell>
        </row>
        <row r="58">
          <cell r="B58" t="str">
            <v>K210327D-FKA001</v>
          </cell>
          <cell r="C58" t="str">
            <v>CAP MLCC X7R (EIA) 1000pF 10% 0402</v>
          </cell>
          <cell r="D58" t="str">
            <v>EBOM</v>
          </cell>
        </row>
        <row r="59">
          <cell r="B59" t="str">
            <v>K210407D-FKD001</v>
          </cell>
          <cell r="C59" t="str">
            <v>CAP MLCC X6S (EIA) 0.10F10% 0201</v>
          </cell>
          <cell r="D59" t="str">
            <v>EBOM</v>
          </cell>
        </row>
        <row r="60">
          <cell r="B60" t="str">
            <v>K210427D-FKA001</v>
          </cell>
          <cell r="C60" t="str">
            <v>CAP MLCC X7R (EIA) 0.10uF 10% 0402</v>
          </cell>
          <cell r="D60" t="str">
            <v>EBOM</v>
          </cell>
        </row>
        <row r="61">
          <cell r="B61" t="str">
            <v>K210427D-FKD001</v>
          </cell>
          <cell r="C61" t="str">
            <v>CAP MLCC X6S (EIA) 0.10uF 10% 0201</v>
          </cell>
          <cell r="D61" t="str">
            <v>EBOM</v>
          </cell>
        </row>
        <row r="62">
          <cell r="B62" t="str">
            <v>K210427D-FKE001</v>
          </cell>
          <cell r="C62" t="str">
            <v>CAP 0.10uF 0.1 16Vdc 0201(0603m) 0p33ht X5R (EI</v>
          </cell>
          <cell r="D62" t="str">
            <v>EBOM</v>
          </cell>
        </row>
        <row r="63">
          <cell r="B63" t="str">
            <v>K210437D-FKA002</v>
          </cell>
          <cell r="C63" t="str">
            <v>CAP 0.10uF 0.1 25Vdc 0201(0603m) 0p33ht X5R (EI</v>
          </cell>
          <cell r="D63" t="str">
            <v>EBOM</v>
          </cell>
        </row>
        <row r="64">
          <cell r="B64" t="str">
            <v>K210437D-FKD001</v>
          </cell>
          <cell r="C64" t="str">
            <v>CAP MLCC X6S (EIA) 0.10uF 10% 0201</v>
          </cell>
          <cell r="D64" t="str">
            <v>EBOM</v>
          </cell>
        </row>
        <row r="65">
          <cell r="B65" t="str">
            <v>K210438D-FKD001</v>
          </cell>
          <cell r="C65" t="str">
            <v>CAP MLCC X6S (EIA) 0.10uF 20% 0201</v>
          </cell>
          <cell r="D65" t="str">
            <v>EBOM</v>
          </cell>
        </row>
        <row r="66">
          <cell r="B66" t="str">
            <v>K210447D-FKA001</v>
          </cell>
          <cell r="C66" t="str">
            <v>CAP MLCC X7R (EIA) 0.100uF 10% 0402</v>
          </cell>
          <cell r="D66" t="str">
            <v>EBOM</v>
          </cell>
        </row>
        <row r="67">
          <cell r="B67" t="str">
            <v>K210457D-FKD001</v>
          </cell>
          <cell r="C67" t="str">
            <v>CAP MLCC X6S (EIA) 0.10F10% 0201</v>
          </cell>
          <cell r="D67" t="str">
            <v>EBOM</v>
          </cell>
        </row>
        <row r="68">
          <cell r="B68" t="str">
            <v>K210507B-FKAAAD</v>
          </cell>
          <cell r="C68" t="str">
            <v>CAP MLCC X7R (EIA) 1.0uF10% 0402</v>
          </cell>
          <cell r="D68" t="str">
            <v>EBOM</v>
          </cell>
        </row>
        <row r="69">
          <cell r="B69" t="str">
            <v>K210508D-FKE001</v>
          </cell>
          <cell r="C69" t="str">
            <v>1.0uF 6.3V 0201 X5R 20% AEC</v>
          </cell>
          <cell r="D69" t="str">
            <v>EBOM</v>
          </cell>
        </row>
        <row r="70">
          <cell r="B70" t="str">
            <v>K210527B-FKDAAD</v>
          </cell>
          <cell r="C70" t="str">
            <v>CAP MLCC X6S (EIA) 1.0uF10% 0402</v>
          </cell>
          <cell r="D70" t="str">
            <v>EBOM</v>
          </cell>
        </row>
        <row r="71">
          <cell r="B71" t="str">
            <v>K210537B-FKEAAD</v>
          </cell>
          <cell r="C71" t="str">
            <v>CAP 1.0uF 0.1 25Vdc 0402(1005m) 0p55ht X5R (EIA)</v>
          </cell>
          <cell r="D71" t="str">
            <v>EBOM</v>
          </cell>
        </row>
        <row r="72">
          <cell r="B72" t="str">
            <v>K210537D-FKA003</v>
          </cell>
          <cell r="C72" t="str">
            <v>CAP MLCC X7R (EIA) 1.0uF 10% 0603</v>
          </cell>
          <cell r="D72" t="str">
            <v>EBOM</v>
          </cell>
        </row>
        <row r="73">
          <cell r="B73" t="str">
            <v>K210537D-FKD001</v>
          </cell>
          <cell r="C73" t="str">
            <v>CAP MLCC X6S (EIA) 1.0uF10% 0402</v>
          </cell>
          <cell r="D73" t="str">
            <v>EBOM</v>
          </cell>
        </row>
        <row r="74">
          <cell r="B74" t="str">
            <v>K210537D-FKD002</v>
          </cell>
          <cell r="C74" t="str">
            <v>CAP MLCC X6S (EIA) 1.0uF10% 0603</v>
          </cell>
          <cell r="D74" t="str">
            <v>EBOM</v>
          </cell>
        </row>
        <row r="75">
          <cell r="B75" t="str">
            <v>K210627D-FKE001</v>
          </cell>
          <cell r="C75" t="str">
            <v>CAP 10uF 0.1 16Vdc 0805(2012m) 1p35ht X5R (EIA)</v>
          </cell>
          <cell r="D75" t="str">
            <v>EBOM</v>
          </cell>
        </row>
        <row r="76">
          <cell r="B76" t="str">
            <v>K210627D-FKE002</v>
          </cell>
          <cell r="C76" t="str">
            <v>CAP 10uF 0.1 16Vdc 0603(1608m) 0p95ht X5R (EIA)</v>
          </cell>
          <cell r="D76" t="str">
            <v>EBOM</v>
          </cell>
        </row>
        <row r="77">
          <cell r="B77" t="str">
            <v>K210628B-FKDAAA</v>
          </cell>
          <cell r="C77" t="str">
            <v>CAP-CERM 10UF,20%,16V,XS,,0603</v>
          </cell>
          <cell r="D77" t="str">
            <v>EBOM</v>
          </cell>
        </row>
        <row r="78">
          <cell r="B78" t="str">
            <v>K210638B-FKEAAA</v>
          </cell>
          <cell r="C78" t="str">
            <v>CAP-CERM 10uF,20%,25V,XR,0603,</v>
          </cell>
          <cell r="D78" t="str">
            <v>EBOM</v>
          </cell>
        </row>
        <row r="79">
          <cell r="B79" t="str">
            <v>K210647D-FKF001</v>
          </cell>
          <cell r="C79" t="str">
            <v>CAP 10uF 10% 50Vdc1210(3225m) 1210_2p8ht X</v>
          </cell>
          <cell r="D79" t="str">
            <v>EBOM</v>
          </cell>
        </row>
        <row r="80">
          <cell r="B80" t="str">
            <v>K21093AD-FJA001</v>
          </cell>
          <cell r="C80" t="str">
            <v>CAP-CERM 1pF,0.1%,25V,CG,,0201</v>
          </cell>
          <cell r="D80" t="str">
            <v>EBOM</v>
          </cell>
        </row>
        <row r="81">
          <cell r="B81" t="str">
            <v>K212036D-FJA001</v>
          </cell>
          <cell r="C81" t="str">
            <v>CAP MLCC C0G (EIA) 12pF5% 0402</v>
          </cell>
          <cell r="D81" t="str">
            <v>EBOM</v>
          </cell>
        </row>
        <row r="82">
          <cell r="B82" t="str">
            <v>K213043D-FJA001</v>
          </cell>
          <cell r="C82" t="str">
            <v>CAP-CERM 13pF,1%,50V,CO,,0201</v>
          </cell>
          <cell r="D82" t="str">
            <v>EBOM</v>
          </cell>
        </row>
        <row r="83">
          <cell r="B83" t="str">
            <v>K215043D-FJA001</v>
          </cell>
          <cell r="C83" t="str">
            <v>CAP-CERM 15pF,1%,50V,CO,,0201</v>
          </cell>
          <cell r="D83" t="str">
            <v>EBOM</v>
          </cell>
        </row>
        <row r="84">
          <cell r="B84" t="str">
            <v>K215247D-FKA001</v>
          </cell>
          <cell r="C84" t="str">
            <v>CAP MLCC X7R (EIA) 1500pF 10% 0402</v>
          </cell>
          <cell r="D84" t="str">
            <v>EBOM</v>
          </cell>
        </row>
        <row r="85">
          <cell r="B85" t="str">
            <v>K218036D-FJA001</v>
          </cell>
          <cell r="C85" t="str">
            <v>CAP-CERM 18pF,5%,25V,CO,,0201</v>
          </cell>
          <cell r="D85" t="str">
            <v>EBOM</v>
          </cell>
        </row>
        <row r="86">
          <cell r="B86" t="str">
            <v>K21893AD-FJA001</v>
          </cell>
          <cell r="C86" t="str">
            <v>CAP-CERM 1.8pF,0.1%,25VCOG,,0201</v>
          </cell>
          <cell r="D86" t="str">
            <v>EBOM</v>
          </cell>
        </row>
        <row r="87">
          <cell r="B87" t="str">
            <v>K22093AD-FJA001</v>
          </cell>
          <cell r="C87" t="str">
            <v>CAP-CERM 2pF,0.1%,25V,CG,,0201</v>
          </cell>
          <cell r="D87" t="str">
            <v>EBOM</v>
          </cell>
        </row>
        <row r="88">
          <cell r="B88" t="str">
            <v>K222046D-FJA002</v>
          </cell>
          <cell r="C88" t="str">
            <v>CAP MLCC C0G (EIA) 22pF5% 0402</v>
          </cell>
          <cell r="D88" t="str">
            <v>EBOM</v>
          </cell>
        </row>
        <row r="89">
          <cell r="B89" t="str">
            <v>K222407D-FKD002</v>
          </cell>
          <cell r="C89" t="str">
            <v>CAP MLCC X6S (EIA) 0.22uF  10% 0201</v>
          </cell>
          <cell r="D89" t="str">
            <v>EBOM</v>
          </cell>
        </row>
        <row r="90">
          <cell r="B90" t="str">
            <v>K222427D-FKA001</v>
          </cell>
          <cell r="C90" t="str">
            <v>CAP MLCC X7R (EIA) 0.22uF  10% 0402</v>
          </cell>
          <cell r="D90" t="str">
            <v>EBOM</v>
          </cell>
        </row>
        <row r="91">
          <cell r="B91" t="str">
            <v>K222507D-FKD001</v>
          </cell>
          <cell r="C91" t="str">
            <v>CAP MLCC X6S (EIA) 2.2uF10% 0402</v>
          </cell>
          <cell r="D91" t="str">
            <v>EBOM</v>
          </cell>
        </row>
        <row r="92">
          <cell r="B92" t="str">
            <v>K222517B-FKDAAD</v>
          </cell>
          <cell r="C92" t="str">
            <v>CAP MLCC X6S (EIA) 2.2uF10% 0402</v>
          </cell>
          <cell r="D92" t="str">
            <v>EBOM</v>
          </cell>
        </row>
        <row r="93">
          <cell r="B93" t="str">
            <v>K222527D-FKD001</v>
          </cell>
          <cell r="C93" t="str">
            <v>CAP MLCC X6S (EIA) 2.2uF10% 0402</v>
          </cell>
          <cell r="D93" t="str">
            <v>EBOM</v>
          </cell>
        </row>
        <row r="94">
          <cell r="B94" t="str">
            <v>K222608B-FKDAAA</v>
          </cell>
          <cell r="C94" t="str">
            <v>CAP-CERM 22UF,20%,6.3V,6S,Sole S</v>
          </cell>
          <cell r="D94" t="str">
            <v>EBOM</v>
          </cell>
        </row>
        <row r="95">
          <cell r="B95" t="str">
            <v>K222618B-FKDAAB</v>
          </cell>
          <cell r="C95" t="str">
            <v>CAP-CERM 22UF,20%,10V,XS,,0805</v>
          </cell>
          <cell r="D95" t="str">
            <v>EBOM</v>
          </cell>
        </row>
        <row r="96">
          <cell r="B96" t="str">
            <v>K222628B-FKEAAB</v>
          </cell>
          <cell r="C96" t="str">
            <v>CAP 22uF 0.2 16Vdc 0805(2012m) 1p35ht X5R (EIA)</v>
          </cell>
          <cell r="D96" t="str">
            <v>EBOM</v>
          </cell>
        </row>
        <row r="97">
          <cell r="B97" t="str">
            <v>K227036D-FJA001</v>
          </cell>
          <cell r="C97" t="str">
            <v>CAP-CERM 27pF,5%,25V,CO,,0201</v>
          </cell>
          <cell r="D97" t="str">
            <v>EBOM</v>
          </cell>
        </row>
        <row r="98">
          <cell r="B98" t="str">
            <v>K23084BD-FJA001</v>
          </cell>
          <cell r="C98" t="str">
            <v>CAP-CERM 0.3PF,16.66%,5V,COG,,02</v>
          </cell>
          <cell r="D98" t="str">
            <v>EBOM</v>
          </cell>
        </row>
        <row r="99">
          <cell r="B99" t="str">
            <v>K23093AD-FJA001</v>
          </cell>
          <cell r="C99" t="str">
            <v>CAP-CERM 3pF,0.1%,25V,CG,,0201</v>
          </cell>
          <cell r="D99" t="str">
            <v>EBOM</v>
          </cell>
        </row>
        <row r="100">
          <cell r="B100" t="str">
            <v>K233147D-FKA001</v>
          </cell>
          <cell r="C100" t="str">
            <v>CAP MLCC X7R (EIA) 330pF10% 0402</v>
          </cell>
          <cell r="D100" t="str">
            <v>EBOM</v>
          </cell>
        </row>
        <row r="101">
          <cell r="B101" t="str">
            <v>K233227D-FKA001</v>
          </cell>
          <cell r="C101" t="str">
            <v>CAP-CERM 3.3nF,10%,16V,7R,,0201</v>
          </cell>
          <cell r="D101" t="str">
            <v>EBOM</v>
          </cell>
        </row>
        <row r="102">
          <cell r="B102" t="str">
            <v>K233247D-FKA001</v>
          </cell>
          <cell r="C102" t="str">
            <v>CAP MLCC X7R (EIA)3300pF 10% 0402</v>
          </cell>
          <cell r="D102" t="str">
            <v>EBOM</v>
          </cell>
        </row>
        <row r="103">
          <cell r="B103" t="str">
            <v>K233347B-FKA001</v>
          </cell>
          <cell r="C103" t="str">
            <v>CAP-CERM ,,,,,</v>
          </cell>
          <cell r="D103" t="str">
            <v>EBOM</v>
          </cell>
        </row>
        <row r="104">
          <cell r="B104" t="str">
            <v>K233407D-FKD001</v>
          </cell>
          <cell r="C104" t="str">
            <v>CAP MLCC X6S (EIA) 0.33uF 10% 0402</v>
          </cell>
          <cell r="D104" t="str">
            <v>EBOM</v>
          </cell>
        </row>
        <row r="105">
          <cell r="B105" t="str">
            <v>K23693AD-FJA001</v>
          </cell>
          <cell r="C105" t="str">
            <v>CAP-CERM 3.6pF,0.1%,25VCOG,,0201</v>
          </cell>
          <cell r="D105" t="str">
            <v>EBOM</v>
          </cell>
        </row>
        <row r="106">
          <cell r="B106" t="str">
            <v>K247046D-FJA001</v>
          </cell>
          <cell r="C106" t="str">
            <v>CAP MLCC C0G (EIA) 47pF5% 0402</v>
          </cell>
          <cell r="D106" t="str">
            <v>EBOM</v>
          </cell>
        </row>
        <row r="107">
          <cell r="B107" t="str">
            <v>K247136D-FJA001</v>
          </cell>
          <cell r="C107" t="str">
            <v xml:space="preserve"> CAP MLCC C0G (EIA) 470pF 5% 0402</v>
          </cell>
          <cell r="D107" t="str">
            <v>EBOM</v>
          </cell>
        </row>
        <row r="108">
          <cell r="B108" t="str">
            <v>K247247B-FKA001</v>
          </cell>
          <cell r="C108" t="str">
            <v>CAP-CERM 4.7nF,10%,50V,X7R,,0402</v>
          </cell>
          <cell r="D108" t="str">
            <v>EBOM</v>
          </cell>
        </row>
        <row r="109">
          <cell r="B109" t="str">
            <v>K247407D-FKD001</v>
          </cell>
          <cell r="C109" t="str">
            <v>CAP MLCC X6S (EIA) 0.47uF 10% 0402</v>
          </cell>
          <cell r="D109" t="str">
            <v>EBOM</v>
          </cell>
        </row>
        <row r="110">
          <cell r="B110" t="str">
            <v>K247508D-FKD001</v>
          </cell>
          <cell r="C110" t="str">
            <v>CAP MLCC X6S (EIA) 4.7uF20% 0402</v>
          </cell>
          <cell r="D110" t="str">
            <v>EBOM</v>
          </cell>
        </row>
        <row r="111">
          <cell r="B111" t="str">
            <v>K247527D-FKD001</v>
          </cell>
          <cell r="C111" t="str">
            <v>CAP MLCC X6S (EIA) 4.7uF10% 0603</v>
          </cell>
          <cell r="D111" t="str">
            <v>EBOM</v>
          </cell>
        </row>
        <row r="112">
          <cell r="B112" t="str">
            <v>K247537D-FKD001</v>
          </cell>
          <cell r="C112" t="str">
            <v>CAP MLCC X6S (EIA) 4.7uF10% 0603</v>
          </cell>
          <cell r="D112" t="str">
            <v>EBOM</v>
          </cell>
        </row>
        <row r="113">
          <cell r="B113" t="str">
            <v>K247538D-FKD001</v>
          </cell>
          <cell r="C113" t="str">
            <v>CAP MLCC X6S (EIA) 4.7uF20% 0603</v>
          </cell>
          <cell r="D113" t="str">
            <v>EBOM</v>
          </cell>
        </row>
        <row r="114">
          <cell r="B114" t="str">
            <v>K25084AD-FJA001</v>
          </cell>
          <cell r="C114" t="str">
            <v>CAP-CERM 0.5PF,0.1%,50VCOG,,0201</v>
          </cell>
          <cell r="D114" t="str">
            <v>EBOM</v>
          </cell>
        </row>
        <row r="115">
          <cell r="B115" t="str">
            <v>K25084BD-FJA001</v>
          </cell>
          <cell r="C115" t="str">
            <v>CAP 0.50pF +/-0.05pF50Vdc 0201(0603m) 0p33ht</v>
          </cell>
          <cell r="D115" t="str">
            <v>EBOM</v>
          </cell>
        </row>
        <row r="116">
          <cell r="B116" t="str">
            <v>K256036D-FJA001</v>
          </cell>
          <cell r="C116" t="str">
            <v>CAP MLCC C0G (EIA) 470pF5% 0402</v>
          </cell>
          <cell r="D116" t="str">
            <v>EBOM</v>
          </cell>
        </row>
        <row r="117">
          <cell r="B117" t="str">
            <v>K26293AD-FJA001</v>
          </cell>
          <cell r="C117" t="str">
            <v>CAP-CERM 6.2pF,0.1%,25VCOG,,0201</v>
          </cell>
          <cell r="D117" t="str">
            <v>EBOM</v>
          </cell>
        </row>
        <row r="118">
          <cell r="B118" t="str">
            <v>K26893AD-FJA001</v>
          </cell>
          <cell r="C118" t="str">
            <v>CAP-CERM 6.8pF,1.47%,25,COG,,0201</v>
          </cell>
          <cell r="D118" t="str">
            <v>EBOM</v>
          </cell>
        </row>
        <row r="119">
          <cell r="B119" t="str">
            <v>K27593AD-FJA001</v>
          </cell>
          <cell r="C119" t="str">
            <v>CAP-CERM 7.5pF,0.1%,25VCOG,,0201</v>
          </cell>
          <cell r="D119" t="str">
            <v>EBOM</v>
          </cell>
        </row>
        <row r="120">
          <cell r="B120" t="str">
            <v>K28084BD-FJA001</v>
          </cell>
          <cell r="C120" t="str">
            <v>CAP 0.80pF +/-0.05pF50Vdc 0201(0603m) 0p33ht</v>
          </cell>
          <cell r="D120" t="str">
            <v>EBOM</v>
          </cell>
        </row>
        <row r="121">
          <cell r="B121" t="str">
            <v>K282137D-FKA001</v>
          </cell>
          <cell r="C121" t="str">
            <v>CAP-CERM 820pF,10%,25V,7R,,0201</v>
          </cell>
          <cell r="D121" t="str">
            <v>EBOM</v>
          </cell>
        </row>
        <row r="122">
          <cell r="B122" t="str">
            <v>K28293AD-FJA001</v>
          </cell>
          <cell r="C122" t="str">
            <v>CAP-CERM 8.2pF,0.1%,25VCOG,,0201</v>
          </cell>
          <cell r="D122" t="str">
            <v>EBOM</v>
          </cell>
        </row>
        <row r="123">
          <cell r="B123" t="str">
            <v>K700050D-FM0000</v>
          </cell>
          <cell r="C123" t="str">
            <v>IC-LINMISC ANT_Switch,QN</v>
          </cell>
          <cell r="D123" t="str">
            <v>EBOM</v>
          </cell>
        </row>
        <row r="124">
          <cell r="B124" t="str">
            <v>K780001D-FG0000</v>
          </cell>
          <cell r="C124" t="str">
            <v>IC-LINMISC Antenna Swith,MCM</v>
          </cell>
          <cell r="D124" t="str">
            <v>EBOM</v>
          </cell>
        </row>
        <row r="125">
          <cell r="B125" t="str">
            <v>K780002D-FG0000</v>
          </cell>
          <cell r="C125" t="str">
            <v>IC-LINMISC ,CSP</v>
          </cell>
          <cell r="D125" t="str">
            <v>EBOM</v>
          </cell>
        </row>
        <row r="126">
          <cell r="B126" t="str">
            <v>K780003D-FG0000</v>
          </cell>
          <cell r="C126" t="str">
            <v>IC-LINMISC Power Amplifer,MCM</v>
          </cell>
          <cell r="D126" t="str">
            <v>EBOM</v>
          </cell>
        </row>
        <row r="127">
          <cell r="B127" t="str">
            <v>K780004D-FG0000</v>
          </cell>
          <cell r="C127" t="str">
            <v>IC-LINMISC Power Amplifer,MCM</v>
          </cell>
          <cell r="D127" t="str">
            <v>EBOM</v>
          </cell>
        </row>
        <row r="128">
          <cell r="B128" t="str">
            <v>K780005D-FG0000</v>
          </cell>
          <cell r="C128" t="str">
            <v>IC-LINMISC Antenna Swith,QFN</v>
          </cell>
          <cell r="D128" t="str">
            <v>EBOM</v>
          </cell>
        </row>
        <row r="129">
          <cell r="B129" t="str">
            <v>K780006D-FG0000</v>
          </cell>
          <cell r="C129" t="str">
            <v>IC-LINMISC Power SwitchSQFN</v>
          </cell>
          <cell r="D129" t="str">
            <v>EBOM</v>
          </cell>
        </row>
        <row r="130">
          <cell r="B130" t="str">
            <v>K780007D-FG0000</v>
          </cell>
          <cell r="C130" t="str">
            <v>IC-LINMISC Amplifier,MCM</v>
          </cell>
          <cell r="D130" t="str">
            <v>EBOM</v>
          </cell>
        </row>
        <row r="131">
          <cell r="B131" t="str">
            <v>K780009D-FG0000</v>
          </cell>
          <cell r="C131" t="str">
            <v>IC-LINMISC Power Amplifer,MCM</v>
          </cell>
          <cell r="D131" t="str">
            <v>EBOM</v>
          </cell>
        </row>
        <row r="132">
          <cell r="B132" t="str">
            <v>K780010D-FG0000</v>
          </cell>
          <cell r="C132" t="str">
            <v>IC-LINMISC Antenna Swith,MCM</v>
          </cell>
          <cell r="D132" t="str">
            <v>EBOM</v>
          </cell>
        </row>
        <row r="133">
          <cell r="B133" t="str">
            <v>KCL00723-AB</v>
          </cell>
          <cell r="C133" t="str">
            <v>CONN HS - RF,1.0,Bended,Thru hole</v>
          </cell>
          <cell r="D133" t="str">
            <v>EBOM</v>
          </cell>
        </row>
        <row r="134">
          <cell r="B134" t="str">
            <v>KFCA0216-AA</v>
          </cell>
          <cell r="C134" t="str">
            <v>OTSF ,,,,</v>
          </cell>
          <cell r="D134" t="str">
            <v>EBOM</v>
          </cell>
        </row>
        <row r="135">
          <cell r="B135" t="str">
            <v>KFCA0218-AA</v>
          </cell>
          <cell r="C135" t="str">
            <v>OTSF ,,,,</v>
          </cell>
          <cell r="D135" t="str">
            <v>EBOM</v>
          </cell>
        </row>
        <row r="136">
          <cell r="B136" t="str">
            <v>KFDA0002-AA</v>
          </cell>
          <cell r="C136" t="str">
            <v>TDK Directional CouplerWLAN HB/LB 0.35/0.07dB</v>
          </cell>
          <cell r="D136" t="str">
            <v>EBOM</v>
          </cell>
        </row>
        <row r="137">
          <cell r="B137" t="str">
            <v>KL10063D-F10027</v>
          </cell>
          <cell r="C137" t="str">
            <v>10uH SMD Inductors forClass D Amp AEC-Q200</v>
          </cell>
          <cell r="D137" t="str">
            <v>EBOM</v>
          </cell>
        </row>
        <row r="138">
          <cell r="B138" t="str">
            <v>KL10293D-F20001</v>
          </cell>
          <cell r="C138" t="str">
            <v>Ferrite Bead 1000ohm250mA</v>
          </cell>
          <cell r="D138" t="str">
            <v>EBOM</v>
          </cell>
        </row>
        <row r="139">
          <cell r="B139" t="str">
            <v>KL10643D-F10002</v>
          </cell>
          <cell r="C139" t="str">
            <v>MAG-IND 1nH,10%,750mA,001</v>
          </cell>
          <cell r="D139" t="str">
            <v>EBOM</v>
          </cell>
        </row>
        <row r="140">
          <cell r="B140" t="str">
            <v>KL10713D-F10001</v>
          </cell>
          <cell r="C140" t="str">
            <v>IND 10nH 3% 500mA0402(1005) 0p6ht 0.19ohm</v>
          </cell>
          <cell r="D140" t="str">
            <v>EBOM</v>
          </cell>
        </row>
        <row r="141">
          <cell r="B141" t="str">
            <v>KL10963B-F10010</v>
          </cell>
          <cell r="C141" t="str">
            <v>Inductor 1uH 20% 3.8AISAT 0.042 Ohm DCR</v>
          </cell>
          <cell r="D141" t="str">
            <v>EBOM</v>
          </cell>
        </row>
        <row r="142">
          <cell r="B142" t="str">
            <v>KL11733D-F10001</v>
          </cell>
          <cell r="C142" t="str">
            <v>MAG-IND 11nH,5%,250mA,001</v>
          </cell>
          <cell r="D142" t="str">
            <v>EBOM</v>
          </cell>
        </row>
        <row r="143">
          <cell r="B143" t="str">
            <v>KL12193D-F20012</v>
          </cell>
          <cell r="C143" t="str">
            <v>BEAD FERRITE CHIP120OHM@1GHz 0.095DCR 1.5</v>
          </cell>
          <cell r="D143" t="str">
            <v>EBOM</v>
          </cell>
        </row>
        <row r="144">
          <cell r="B144" t="str">
            <v>KL12193D-F20013</v>
          </cell>
          <cell r="C144" t="str">
            <v>BEAD FERRITE CHIP120OHM@100MHZ 0.5A Q200-</v>
          </cell>
          <cell r="D144" t="str">
            <v>EBOM</v>
          </cell>
        </row>
        <row r="145">
          <cell r="B145" t="str">
            <v>KL12193D-F20015</v>
          </cell>
          <cell r="C145" t="str">
            <v>MAG-FER 120R,25%,3A,0603</v>
          </cell>
          <cell r="D145" t="str">
            <v>EBOM</v>
          </cell>
        </row>
        <row r="146">
          <cell r="B146" t="str">
            <v>KL12613D-F10002</v>
          </cell>
          <cell r="C146" t="str">
            <v>MAG-IND 1.2nH,8.33%,750A,0201</v>
          </cell>
          <cell r="D146" t="str">
            <v>EBOM</v>
          </cell>
        </row>
        <row r="147">
          <cell r="B147" t="str">
            <v>KL12713D-F10001</v>
          </cell>
          <cell r="C147" t="str">
            <v>IND 12nH 3% 250mA 0201(0603m) 0p55ht 0.70ohm 2</v>
          </cell>
          <cell r="D147" t="str">
            <v>EBOM</v>
          </cell>
        </row>
        <row r="148">
          <cell r="B148" t="str">
            <v>KL12733D-F10002</v>
          </cell>
          <cell r="C148" t="str">
            <v>IND 12nH 5% 250mA 0201(0603m) 0p55ht 0.70ohm 2</v>
          </cell>
          <cell r="D148" t="str">
            <v>EBOM</v>
          </cell>
        </row>
        <row r="149">
          <cell r="B149" t="str">
            <v>KL15613D-F10001</v>
          </cell>
          <cell r="C149" t="str">
            <v>IND 1.5nH +/-0.1nH 600mA0201 (0603m) 0p55ht 0.15</v>
          </cell>
          <cell r="D149" t="str">
            <v>EBOM</v>
          </cell>
        </row>
        <row r="150">
          <cell r="B150" t="str">
            <v>KL15713D-F10001</v>
          </cell>
          <cell r="C150" t="str">
            <v>IND 15nH 3% 250mA 0201(0603m) 0p55ht 0.70ohm 2</v>
          </cell>
          <cell r="D150" t="str">
            <v>EBOM</v>
          </cell>
        </row>
        <row r="151">
          <cell r="B151" t="str">
            <v>KL15963B-F10006</v>
          </cell>
          <cell r="C151" t="str">
            <v>INDUCTOR CHIP FILM 1.5uH20% SRF=50MHz Q200-GR1 R</v>
          </cell>
          <cell r="D151" t="str">
            <v>EBOM</v>
          </cell>
        </row>
        <row r="152">
          <cell r="B152" t="str">
            <v>KL15963B-F10X01</v>
          </cell>
          <cell r="C152" t="str">
            <v>INDC-IND 1.5uH,20%,3.3AD544 125C,SMD</v>
          </cell>
          <cell r="D152" t="str">
            <v>EBOM</v>
          </cell>
        </row>
        <row r="153">
          <cell r="B153" t="str">
            <v>KL20112D-F10001</v>
          </cell>
          <cell r="C153" t="str">
            <v>MAG-IND 200uH,,110mA,182</v>
          </cell>
          <cell r="D153" t="str">
            <v>EBOM</v>
          </cell>
        </row>
        <row r="154">
          <cell r="B154" t="str">
            <v>KL20633D-F10002</v>
          </cell>
          <cell r="C154" t="str">
            <v>MAG-IND 2nH,5%,600mA,021</v>
          </cell>
          <cell r="D154" t="str">
            <v>EBOM</v>
          </cell>
        </row>
        <row r="155">
          <cell r="B155" t="str">
            <v>KL22013D-F20002</v>
          </cell>
          <cell r="C155" t="str">
            <v>MAG-FER 22R,,1A,SMD</v>
          </cell>
          <cell r="D155" t="str">
            <v>EBOM</v>
          </cell>
        </row>
        <row r="156">
          <cell r="B156" t="str">
            <v>KL22193D-F20008</v>
          </cell>
          <cell r="C156" t="str">
            <v>Ferrite Bead220Ohms@100MHz 2A 0603</v>
          </cell>
          <cell r="D156" t="str">
            <v>EBOM</v>
          </cell>
        </row>
        <row r="157">
          <cell r="B157" t="str">
            <v>KL22713D-F10001</v>
          </cell>
          <cell r="C157" t="str">
            <v>MAG-IND 22nH,3%,150mA,0201</v>
          </cell>
          <cell r="D157" t="str">
            <v>EBOM</v>
          </cell>
        </row>
        <row r="158">
          <cell r="B158" t="str">
            <v>KL22963B-F10014</v>
          </cell>
          <cell r="C158" t="str">
            <v>IND 2.2uH 20% 46mOhmsAEC-Q200</v>
          </cell>
          <cell r="D158" t="str">
            <v>EBOM</v>
          </cell>
        </row>
        <row r="159">
          <cell r="B159" t="str">
            <v>KL22963B-F10X09</v>
          </cell>
          <cell r="C159" t="str">
            <v>Inductor 2.2uH 20% 2.8AISAT 0.084 Ohm DCR</v>
          </cell>
          <cell r="D159" t="str">
            <v>EBOM</v>
          </cell>
        </row>
        <row r="160">
          <cell r="B160" t="str">
            <v>KL23613D-F10001</v>
          </cell>
          <cell r="C160" t="str">
            <v>MAG-IND 2.3nH,4.3%,500m,0201</v>
          </cell>
          <cell r="D160" t="str">
            <v>EBOM</v>
          </cell>
        </row>
        <row r="161">
          <cell r="B161" t="str">
            <v>KL24713D-F10001</v>
          </cell>
          <cell r="C161" t="str">
            <v>IND 24nH 3% 140mA 0201(0603m) 0p55ht 2.30ohm 2</v>
          </cell>
          <cell r="D161" t="str">
            <v>EBOM</v>
          </cell>
        </row>
        <row r="162">
          <cell r="B162" t="str">
            <v>KL25613D-F10001</v>
          </cell>
          <cell r="C162" t="str">
            <v>IND 2.5nH +/-0.1nH 500mA0201 (0603m) 0p55ht 0.20</v>
          </cell>
          <cell r="D162" t="str">
            <v>EBOM</v>
          </cell>
        </row>
        <row r="163">
          <cell r="B163" t="str">
            <v>KL26613D-F10001</v>
          </cell>
          <cell r="C163" t="str">
            <v>IND 2.6nH +/-0.1nH 500mA0201 (0603m) 0p55ht 0.20</v>
          </cell>
          <cell r="D163" t="str">
            <v>EBOM</v>
          </cell>
        </row>
        <row r="164">
          <cell r="B164" t="str">
            <v>KL27613B-F10001</v>
          </cell>
          <cell r="C164" t="str">
            <v>INDUCTOR WIRE WOUND 27NH2% Q=30@250MHZ SRF=4GHz</v>
          </cell>
          <cell r="D164" t="str">
            <v>EBOM</v>
          </cell>
        </row>
        <row r="165">
          <cell r="B165" t="str">
            <v>KL27613D-F10002</v>
          </cell>
          <cell r="C165" t="str">
            <v>IND 2.7nH +/-0.2nH 500mA0201 (0603m) 0p55ht 0.20</v>
          </cell>
          <cell r="D165" t="str">
            <v>EBOM</v>
          </cell>
        </row>
        <row r="166">
          <cell r="B166" t="str">
            <v>KL27613D-F10003</v>
          </cell>
          <cell r="C166" t="str">
            <v>IND 2.7nH +/-0.1nH 500mA0201 (0603m) 0p55ht 0.20</v>
          </cell>
          <cell r="D166" t="str">
            <v>EBOM</v>
          </cell>
        </row>
        <row r="167">
          <cell r="B167" t="str">
            <v>KL30613D-F10001</v>
          </cell>
          <cell r="C167" t="str">
            <v>IND 3.0nH +/-0.1nH 450mA0201 (0603m) 0p55ht 0.25</v>
          </cell>
          <cell r="D167" t="str">
            <v>EBOM</v>
          </cell>
        </row>
        <row r="168">
          <cell r="B168" t="str">
            <v>KL32613B-F10001</v>
          </cell>
          <cell r="C168" t="str">
            <v>MAG-IND 3.2nH,3.1%,450mA,0201</v>
          </cell>
          <cell r="D168" t="str">
            <v>EBOM</v>
          </cell>
        </row>
        <row r="169">
          <cell r="B169" t="str">
            <v>KL33613D-F10001</v>
          </cell>
          <cell r="C169" t="str">
            <v>IND 3.3nH +/-0.1nH 450mA0201 (0603m) 0p55ht 0.25</v>
          </cell>
          <cell r="D169" t="str">
            <v>EBOM</v>
          </cell>
        </row>
        <row r="170">
          <cell r="B170" t="str">
            <v>KL39713D-F10001</v>
          </cell>
          <cell r="C170" t="str">
            <v>MAG-IND 39nH,3%,120mA,001</v>
          </cell>
          <cell r="D170" t="str">
            <v>EBOM</v>
          </cell>
        </row>
        <row r="171">
          <cell r="B171" t="str">
            <v>KL40613D-F10001</v>
          </cell>
          <cell r="C171" t="str">
            <v>MAG-IND 4nH,2.5%,350mA,201</v>
          </cell>
          <cell r="D171" t="str">
            <v>EBOM</v>
          </cell>
        </row>
        <row r="172">
          <cell r="B172" t="str">
            <v>KL43613D-F10001</v>
          </cell>
          <cell r="C172" t="str">
            <v>IND 4.3nH 3% 350mA 0201(0603m) 0p55ht 0.40ohm 5</v>
          </cell>
          <cell r="D172" t="str">
            <v>EBOM</v>
          </cell>
        </row>
        <row r="173">
          <cell r="B173" t="str">
            <v>KL47613D-F10003</v>
          </cell>
          <cell r="C173" t="str">
            <v>IND 4.7nH 3% 350mA 0201(0603m) 0p55ht 0.40ohm 4</v>
          </cell>
          <cell r="D173" t="str">
            <v>EBOM</v>
          </cell>
        </row>
        <row r="174">
          <cell r="B174" t="str">
            <v>KL51613D-F10001</v>
          </cell>
          <cell r="C174" t="str">
            <v>IND 5.1nH 3% 350mA 0201(0603m) 0p55ht 0.40ohm 4</v>
          </cell>
          <cell r="D174" t="str">
            <v>EBOM</v>
          </cell>
        </row>
        <row r="175">
          <cell r="B175" t="str">
            <v>KL51633D-F10001</v>
          </cell>
          <cell r="C175" t="str">
            <v>IND 5.1nH 5% 350mA 0201(0603m) 0p55ht 0.40ohm 4</v>
          </cell>
          <cell r="D175" t="str">
            <v>EBOM</v>
          </cell>
        </row>
        <row r="176">
          <cell r="B176" t="str">
            <v>KL56613B-F10004</v>
          </cell>
          <cell r="C176" t="str">
            <v>MAG-IND ,,,</v>
          </cell>
          <cell r="D176" t="str">
            <v>EBOM</v>
          </cell>
        </row>
        <row r="177">
          <cell r="B177" t="str">
            <v>KL56633D-F10003</v>
          </cell>
          <cell r="C177" t="str">
            <v>IND 5.6nH 5% 350mA 0201(0603m) 0p55ht 0.40ohm 4</v>
          </cell>
          <cell r="D177" t="str">
            <v>EBOM</v>
          </cell>
        </row>
        <row r="178">
          <cell r="B178" t="str">
            <v>KL56713D-F10001</v>
          </cell>
          <cell r="C178" t="str">
            <v>IND 56nH 3% 250mA0402(1005) 0p55ht 0.82oh</v>
          </cell>
          <cell r="D178" t="str">
            <v>EBOM</v>
          </cell>
        </row>
        <row r="179">
          <cell r="B179" t="str">
            <v>KL56713D-F10002</v>
          </cell>
          <cell r="C179" t="str">
            <v>MAG-IND 56nH,3%,100mA,0201</v>
          </cell>
          <cell r="D179" t="str">
            <v>EBOM</v>
          </cell>
        </row>
        <row r="180">
          <cell r="B180" t="str">
            <v>KL62613D-F10001</v>
          </cell>
          <cell r="C180" t="str">
            <v>IND 6.2nH 3% 300mA 0201(0603m) 0p55ht 0.60ohm 4</v>
          </cell>
          <cell r="D180" t="str">
            <v>EBOM</v>
          </cell>
        </row>
        <row r="181">
          <cell r="B181" t="str">
            <v>KL68613D-F10002</v>
          </cell>
          <cell r="C181" t="str">
            <v>MAG-IND 6.8nH,3%,300mA,201</v>
          </cell>
          <cell r="D181" t="str">
            <v>EBOM</v>
          </cell>
        </row>
        <row r="182">
          <cell r="B182" t="str">
            <v>KL82613D-F10000</v>
          </cell>
          <cell r="C182" t="str">
            <v>MAG-IND 8.2nH,3%,250mA,201</v>
          </cell>
          <cell r="D182" t="str">
            <v>EBOM</v>
          </cell>
        </row>
        <row r="183">
          <cell r="B183" t="str">
            <v>KR21123D-FG1000</v>
          </cell>
          <cell r="C183" t="str">
            <v>20MHz 8pF 2.0 x 1.6-40Â°C to 125Â°C AEC-Q200</v>
          </cell>
          <cell r="D183" t="str">
            <v>EBOM</v>
          </cell>
        </row>
        <row r="184">
          <cell r="B184" t="str">
            <v>KR21124D-FG1000</v>
          </cell>
          <cell r="C184" t="str">
            <v>XTL 25MHz 8pF +/-15ppmAEC-Q200</v>
          </cell>
          <cell r="D184" t="str">
            <v>EBOM</v>
          </cell>
        </row>
        <row r="185">
          <cell r="B185" t="str">
            <v>KR41017D-FG1000</v>
          </cell>
          <cell r="C185" t="str">
            <v>XTL 40MHz 8pF +/-15ppmAEC-Q200</v>
          </cell>
          <cell r="D185" t="str">
            <v>EBOM</v>
          </cell>
        </row>
        <row r="186">
          <cell r="B186" t="str">
            <v>KR41018D-FG1000</v>
          </cell>
          <cell r="C186" t="str">
            <v>Crystal 48MHz 10Pf 10kOhm 1.8V AEC-Q200</v>
          </cell>
          <cell r="D186" t="str">
            <v>EBOM</v>
          </cell>
        </row>
        <row r="187">
          <cell r="B187" t="str">
            <v>NCB00696-AA</v>
          </cell>
          <cell r="C187" t="str">
            <v>3 pin Straight PinHeader</v>
          </cell>
          <cell r="D187" t="str">
            <v>MBOM</v>
          </cell>
        </row>
        <row r="188">
          <cell r="B188" t="str">
            <v>P100009B-F0Z001</v>
          </cell>
          <cell r="C188" t="str">
            <v>0 ohm 0402 resistor</v>
          </cell>
          <cell r="D188" t="str">
            <v>EBOM</v>
          </cell>
        </row>
        <row r="189">
          <cell r="B189" t="str">
            <v>P100009B-FDZ001</v>
          </cell>
          <cell r="C189" t="str">
            <v>Panasonic 0 Ohm jumperÂ±5% 0.1W 0402</v>
          </cell>
          <cell r="D189" t="str">
            <v>EBOM</v>
          </cell>
        </row>
        <row r="190">
          <cell r="B190" t="str">
            <v>P100009B-FDZ005</v>
          </cell>
          <cell r="C190" t="str">
            <v>RES-TF 0R,,,,155.0C,0603</v>
          </cell>
          <cell r="D190" t="str">
            <v>EBOM</v>
          </cell>
        </row>
        <row r="191">
          <cell r="B191" t="str">
            <v>P100009D-FDZ001</v>
          </cell>
          <cell r="C191" t="str">
            <v>Resistor 0 Ohm Jumper</v>
          </cell>
          <cell r="D191" t="str">
            <v>EBOM</v>
          </cell>
        </row>
        <row r="192">
          <cell r="B192" t="str">
            <v>P110013B-FJN000</v>
          </cell>
          <cell r="C192" t="str">
            <v>10 ohms 250mW 0805 1%-55C to +155C AEC-Q200</v>
          </cell>
          <cell r="D192" t="str">
            <v>EBOM</v>
          </cell>
        </row>
        <row r="193">
          <cell r="B193" t="str">
            <v>P110023B-FEN001</v>
          </cell>
          <cell r="C193" t="str">
            <v>Precision thick filmchip resistors: 100 ohms</v>
          </cell>
          <cell r="D193" t="str">
            <v>EBOM</v>
          </cell>
        </row>
        <row r="194">
          <cell r="B194" t="str">
            <v>P110025B-FEM000</v>
          </cell>
          <cell r="C194" t="str">
            <v>RES-TF 100R,5%,100.0mW,200ppm/C,1</v>
          </cell>
          <cell r="D194" t="str">
            <v>EBOM</v>
          </cell>
        </row>
        <row r="195">
          <cell r="B195" t="str">
            <v>P110033B-F0N001</v>
          </cell>
          <cell r="C195" t="str">
            <v>RES 1K 1% 0.4W 0805Anti-Surge</v>
          </cell>
          <cell r="D195" t="str">
            <v>EBOM</v>
          </cell>
        </row>
        <row r="196">
          <cell r="B196" t="str">
            <v>P110033B-FGN002</v>
          </cell>
          <cell r="C196" t="str">
            <v>1k0 1% 0p75W 0612 HighPower Wide Terminal Resi</v>
          </cell>
          <cell r="D196" t="str">
            <v>EBOM</v>
          </cell>
        </row>
        <row r="197">
          <cell r="B197" t="str">
            <v>P110042B-FDR003</v>
          </cell>
          <cell r="C197" t="str">
            <v>REC-MF 10k,0.1%,63.0mW,25ppm/C,12</v>
          </cell>
          <cell r="D197" t="str">
            <v>EBOM</v>
          </cell>
        </row>
        <row r="198">
          <cell r="B198" t="str">
            <v>P110043B-FDN000</v>
          </cell>
          <cell r="C198" t="str">
            <v>RES TK-Film 10K Ohms 1%63mW 0402</v>
          </cell>
          <cell r="D198" t="str">
            <v>EBOM</v>
          </cell>
        </row>
        <row r="199">
          <cell r="B199" t="str">
            <v>P110053B-FEN001</v>
          </cell>
          <cell r="C199" t="str">
            <v>Precision thick filmchip resistors: 100k ohm</v>
          </cell>
          <cell r="D199" t="str">
            <v>EBOM</v>
          </cell>
        </row>
        <row r="200">
          <cell r="B200" t="str">
            <v>P110053B-FJN000</v>
          </cell>
          <cell r="C200" t="str">
            <v>Res Thick Film SMD 100kOhm 1% 0.25W</v>
          </cell>
          <cell r="D200" t="str">
            <v>EBOM</v>
          </cell>
        </row>
        <row r="201">
          <cell r="B201" t="str">
            <v>P110055B-FDM000</v>
          </cell>
          <cell r="C201" t="str">
            <v>RES TK-Film 100k Ohms 5%50mW 0402</v>
          </cell>
          <cell r="D201" t="str">
            <v>EBOM</v>
          </cell>
        </row>
        <row r="202">
          <cell r="B202" t="str">
            <v>P110063D-FDN001</v>
          </cell>
          <cell r="C202" t="str">
            <v>RES-TF 1M,1%,63.0mW,100pm/C,155.</v>
          </cell>
          <cell r="D202" t="str">
            <v>EBOM</v>
          </cell>
        </row>
        <row r="203">
          <cell r="B203" t="str">
            <v>P110065B-FDM003</v>
          </cell>
          <cell r="C203" t="str">
            <v>RES-TF 1M,5%,63.0mW,200ppm/C,155.</v>
          </cell>
          <cell r="D203" t="str">
            <v>EBOM</v>
          </cell>
        </row>
        <row r="204">
          <cell r="B204" t="str">
            <v>P110253B-FDNCAC</v>
          </cell>
          <cell r="C204" t="str">
            <v>Precision thick filmchip resistors: 102k ohm</v>
          </cell>
          <cell r="D204" t="str">
            <v>EBOM</v>
          </cell>
        </row>
        <row r="205">
          <cell r="B205" t="str">
            <v>P111513C-FEN001</v>
          </cell>
          <cell r="C205" t="str">
            <v>RES-TF 11.5R,1%,50.0mW,00ppm/C,1</v>
          </cell>
          <cell r="D205" t="str">
            <v>EBOM</v>
          </cell>
        </row>
        <row r="206">
          <cell r="B206" t="str">
            <v>P113743C-FEN001</v>
          </cell>
          <cell r="C206" t="str">
            <v>13.7k ohms 100mW 0402 +/1% -55 C/+155 C AEC-Q200</v>
          </cell>
          <cell r="D206" t="str">
            <v>EBOM</v>
          </cell>
        </row>
        <row r="207">
          <cell r="B207" t="str">
            <v>P114033C-FJN001</v>
          </cell>
          <cell r="C207" t="str">
            <v>RES-TF 1.4k,1%,250.0mW,100ppm/C,1</v>
          </cell>
          <cell r="D207" t="str">
            <v>EBOM</v>
          </cell>
        </row>
        <row r="208">
          <cell r="B208" t="str">
            <v>P115005B-FEM001</v>
          </cell>
          <cell r="C208" t="str">
            <v>Panasonic 1.5Ohm Â±5%0.1W 0402</v>
          </cell>
          <cell r="D208" t="str">
            <v>EBOM</v>
          </cell>
        </row>
        <row r="209">
          <cell r="B209" t="str">
            <v>P115005B-FGM001</v>
          </cell>
          <cell r="C209" t="str">
            <v>RES-TF 1.5R,5%,750.0mW,200ppm/C,1</v>
          </cell>
          <cell r="D209" t="str">
            <v>EBOM</v>
          </cell>
        </row>
        <row r="210">
          <cell r="B210" t="str">
            <v>P115053B-FDN000</v>
          </cell>
          <cell r="C210" t="str">
            <v>RES-TF 150k,1%,63.0mW,100ppm/C,15</v>
          </cell>
          <cell r="D210" t="str">
            <v>EBOM</v>
          </cell>
        </row>
        <row r="211">
          <cell r="B211" t="str">
            <v>P116052B-FFR000</v>
          </cell>
          <cell r="C211" t="str">
            <v>REC-MF 160k,0.1%,125.0mW,25ppm/C,</v>
          </cell>
          <cell r="D211" t="str">
            <v>EBOM</v>
          </cell>
        </row>
        <row r="212">
          <cell r="B212" t="str">
            <v>P117443B-FEN001</v>
          </cell>
          <cell r="C212" t="str">
            <v>RES-TF ,,,,,</v>
          </cell>
          <cell r="D212" t="str">
            <v>EBOM</v>
          </cell>
        </row>
        <row r="213">
          <cell r="B213" t="str">
            <v>P118233B-FJN000</v>
          </cell>
          <cell r="C213" t="str">
            <v>Res Thick Film 08051.82K Ohm 1% 0.25W 400um</v>
          </cell>
          <cell r="D213" t="str">
            <v>EBOM</v>
          </cell>
        </row>
        <row r="214">
          <cell r="B214" t="str">
            <v>P120023B-FDN000</v>
          </cell>
          <cell r="C214" t="str">
            <v>RES-TF 200R,1%,63.0mW,10ppm/C,15</v>
          </cell>
          <cell r="D214" t="str">
            <v>EBOM</v>
          </cell>
        </row>
        <row r="215">
          <cell r="B215" t="str">
            <v>P120053B-FCM001</v>
          </cell>
          <cell r="C215" t="str">
            <v>RES-TF 200k,1%,50.0mW,200ppm/C,12</v>
          </cell>
          <cell r="D215" t="str">
            <v>EBOM</v>
          </cell>
        </row>
        <row r="216">
          <cell r="B216" t="str">
            <v>P120053B-FEN001</v>
          </cell>
          <cell r="C216" t="str">
            <v>Res Thick Film SMD 200kOhm 1% 0.1W</v>
          </cell>
          <cell r="D216" t="str">
            <v>EBOM</v>
          </cell>
        </row>
        <row r="217">
          <cell r="B217" t="str">
            <v>P120091B-FBH001</v>
          </cell>
          <cell r="C217" t="str">
            <v>200mOhm 125mW AEC-Q200</v>
          </cell>
          <cell r="D217" t="str">
            <v>EBOM</v>
          </cell>
        </row>
        <row r="218">
          <cell r="B218" t="str">
            <v>P120532B-FDR000</v>
          </cell>
          <cell r="C218" t="str">
            <v>REC-MF 2.05k,0.1%,63.0mW,25ppm/C,</v>
          </cell>
          <cell r="D218" t="str">
            <v>EBOM</v>
          </cell>
        </row>
        <row r="219">
          <cell r="B219" t="str">
            <v>P121053C-FEN001</v>
          </cell>
          <cell r="C219" t="str">
            <v>Precision thick film ch resistors:  210k ohms</v>
          </cell>
          <cell r="D219" t="str">
            <v>EBOM</v>
          </cell>
        </row>
        <row r="220">
          <cell r="B220" t="str">
            <v>P123732B-FDR000</v>
          </cell>
          <cell r="C220" t="str">
            <v>REC-MF ,,,,,</v>
          </cell>
          <cell r="D220" t="str">
            <v>EBOM</v>
          </cell>
        </row>
        <row r="221">
          <cell r="B221" t="str">
            <v>P124933B-FDN001</v>
          </cell>
          <cell r="C221" t="str">
            <v>RES-TF 2.49k,1%,100.0mW100ppm/C,</v>
          </cell>
          <cell r="D221" t="str">
            <v>EBOM</v>
          </cell>
        </row>
        <row r="222">
          <cell r="B222" t="str">
            <v>P128033C-FEN001</v>
          </cell>
          <cell r="C222" t="str">
            <v xml:space="preserve"> 2.8k ohms 100mW 0402 +/-1% -55 C/+155 C AEC-Q20</v>
          </cell>
          <cell r="D222" t="str">
            <v>EBOM</v>
          </cell>
        </row>
        <row r="223">
          <cell r="B223" t="str">
            <v>P128042B-FFR000</v>
          </cell>
          <cell r="C223" t="str">
            <v>REC-MF 28k,0.1%,125.0mW,25ppm/C,1</v>
          </cell>
          <cell r="D223" t="str">
            <v>EBOM</v>
          </cell>
        </row>
        <row r="224">
          <cell r="B224" t="str">
            <v>P132443B-FCM001</v>
          </cell>
          <cell r="C224" t="str">
            <v>RES-TF 32.4k,1%,50.0mW,200ppm/C,1</v>
          </cell>
          <cell r="D224" t="str">
            <v>EBOM</v>
          </cell>
        </row>
        <row r="225">
          <cell r="B225" t="str">
            <v>P133003D-FEN001</v>
          </cell>
          <cell r="C225" t="str">
            <v>Resistor 3.3 Ohm 1%0.125W 0805 Max Height 0</v>
          </cell>
          <cell r="D225" t="str">
            <v>EBOM</v>
          </cell>
        </row>
        <row r="226">
          <cell r="B226" t="str">
            <v>P133023B-FLN001</v>
          </cell>
          <cell r="C226" t="str">
            <v>330 1% WIDE 2010(5025m)55/155 1W MFLM WIDE TERM</v>
          </cell>
          <cell r="D226" t="str">
            <v>EBOM</v>
          </cell>
        </row>
        <row r="227">
          <cell r="B227" t="str">
            <v>P133025B-F0M001</v>
          </cell>
          <cell r="C227" t="str">
            <v>Thick film chipresistors: 330 ohms 660m</v>
          </cell>
          <cell r="D227" t="str">
            <v>EBOM</v>
          </cell>
        </row>
        <row r="228">
          <cell r="B228" t="str">
            <v>P133046B-F00001</v>
          </cell>
          <cell r="C228" t="str">
            <v>REC-MF 33k,0.5%,63.0mW,25ppm/C,15</v>
          </cell>
          <cell r="D228" t="str">
            <v>EBOM</v>
          </cell>
        </row>
        <row r="229">
          <cell r="B229" t="str">
            <v>P137443B-FEN001</v>
          </cell>
          <cell r="C229" t="str">
            <v>Precision thick filmchip resistors: 37.4k oh</v>
          </cell>
          <cell r="D229" t="str">
            <v>EBOM</v>
          </cell>
        </row>
        <row r="230">
          <cell r="B230" t="str">
            <v>P145343B-FEN001</v>
          </cell>
          <cell r="C230" t="str">
            <v>RES-TF 45.3k,1%,100.0mW,100ppm/C,</v>
          </cell>
          <cell r="D230" t="str">
            <v>EBOM</v>
          </cell>
        </row>
        <row r="231">
          <cell r="B231" t="str">
            <v>P147033B-FEN000</v>
          </cell>
          <cell r="C231" t="str">
            <v>Res Thick Film SMD 4.7kOhm 1% 0.1W</v>
          </cell>
          <cell r="D231" t="str">
            <v>EBOM</v>
          </cell>
        </row>
        <row r="232">
          <cell r="B232" t="str">
            <v>P147036C-F00001</v>
          </cell>
          <cell r="C232" t="str">
            <v>MF 4.7Kohm 0402 0.5%25ppm 63mW 50V AEC-Q200</v>
          </cell>
          <cell r="D232" t="str">
            <v>EBOM</v>
          </cell>
        </row>
        <row r="233">
          <cell r="B233" t="str">
            <v>P147043B-FEM001</v>
          </cell>
          <cell r="C233" t="str">
            <v>RES-TF 47k,1%,100.0mW,200ppm/C,15</v>
          </cell>
          <cell r="D233" t="str">
            <v>EBOM</v>
          </cell>
        </row>
        <row r="234">
          <cell r="B234" t="str">
            <v>P149913B-FEN000</v>
          </cell>
          <cell r="C234" t="str">
            <v>Precision thick film chresistors:  49.9 ohms  1</v>
          </cell>
          <cell r="D234" t="str">
            <v>EBOM</v>
          </cell>
        </row>
        <row r="235">
          <cell r="B235" t="str">
            <v>P149923B-FEN000</v>
          </cell>
          <cell r="C235" t="str">
            <v>RES-TF 499R,1%,100.0mW,100ppm/C,1</v>
          </cell>
          <cell r="D235" t="str">
            <v>EBOM</v>
          </cell>
        </row>
        <row r="236">
          <cell r="B236" t="str">
            <v>P154933B-FEN000</v>
          </cell>
          <cell r="C236" t="str">
            <v>5.49k ohms 100mW 0402 +/-1% -55 C/+155 C AEC-Q2</v>
          </cell>
          <cell r="D236" t="str">
            <v>EBOM</v>
          </cell>
        </row>
        <row r="237">
          <cell r="B237" t="str">
            <v>P156243B-FEN001</v>
          </cell>
          <cell r="C237" t="str">
            <v>RES-TF 56.2k,1%,100.0mW,100ppm/C,</v>
          </cell>
          <cell r="D237" t="str">
            <v>EBOM</v>
          </cell>
        </row>
        <row r="238">
          <cell r="B238" t="str">
            <v>P162013B-FJN000</v>
          </cell>
          <cell r="C238" t="str">
            <v>Res Thick Film 62r0 1%0.25W 0805 AEC</v>
          </cell>
          <cell r="D238" t="str">
            <v>EBOM</v>
          </cell>
        </row>
        <row r="239">
          <cell r="B239" t="str">
            <v>P162043B-FEN001</v>
          </cell>
          <cell r="C239" t="str">
            <v>RES-TF 62k,1%,100.0mW,100ppm/C,15</v>
          </cell>
          <cell r="D239" t="str">
            <v>EBOM</v>
          </cell>
        </row>
        <row r="240">
          <cell r="B240" t="str">
            <v>P168033B-FEN000</v>
          </cell>
          <cell r="C240" t="str">
            <v>6.8k ohms 100mW 0402 +/-1% -55 C/+155 C AEC-Q20</v>
          </cell>
          <cell r="D240" t="str">
            <v>EBOM</v>
          </cell>
        </row>
        <row r="241">
          <cell r="B241" t="str">
            <v>P168053B-FEN001</v>
          </cell>
          <cell r="C241" t="str">
            <v>RES-TF 680k,1%,100.0mW,100ppm/C,1</v>
          </cell>
          <cell r="D241" t="str">
            <v>EBOM</v>
          </cell>
        </row>
        <row r="242">
          <cell r="B242" t="str">
            <v>P175023B-FEN000</v>
          </cell>
          <cell r="C242" t="str">
            <v>Precision thick film ch resistors:  750 ohms 10</v>
          </cell>
          <cell r="D242" t="str">
            <v>EBOM</v>
          </cell>
        </row>
        <row r="243">
          <cell r="B243" t="str">
            <v>P180632B-FDR000</v>
          </cell>
          <cell r="C243" t="str">
            <v>REC-MF 8.06k,0.1%,63.0mW,25ppm/C,</v>
          </cell>
          <cell r="D243" t="str">
            <v>EBOM</v>
          </cell>
        </row>
        <row r="244">
          <cell r="B244" t="str">
            <v>P190943B-FEN001</v>
          </cell>
          <cell r="C244" t="str">
            <v>RES-TF 90.9k,1%,100.0mW,100ppm/C,</v>
          </cell>
          <cell r="D244" t="str">
            <v>EBOM</v>
          </cell>
        </row>
        <row r="245">
          <cell r="B245" t="str">
            <v>P210136B-FJAAAC</v>
          </cell>
          <cell r="C245" t="str">
            <v>CAP 100pF 5% 25Vdc0201(0603m) 0p33ht C0G (</v>
          </cell>
          <cell r="D245" t="str">
            <v>EBOM</v>
          </cell>
        </row>
        <row r="246">
          <cell r="B246" t="str">
            <v>P210146D-FKAA01</v>
          </cell>
          <cell r="C246" t="str">
            <v>100pF 50V 5% X7R AEC</v>
          </cell>
          <cell r="D246" t="str">
            <v>EBOM</v>
          </cell>
        </row>
        <row r="247">
          <cell r="B247" t="str">
            <v>P210247D-FKAF01</v>
          </cell>
          <cell r="C247" t="str">
            <v>CAP-CERM 1nF,10%,50V,X7R,Poly Ter</v>
          </cell>
          <cell r="D247" t="str">
            <v>EBOM</v>
          </cell>
        </row>
        <row r="248">
          <cell r="B248" t="str">
            <v>P210347D-FKAA04</v>
          </cell>
          <cell r="C248" t="str">
            <v>CAP-CERM 10nF,10%,50V,X7R,,0402</v>
          </cell>
          <cell r="D248" t="str">
            <v>EBOM</v>
          </cell>
        </row>
        <row r="249">
          <cell r="B249" t="str">
            <v>P210467D-FKAF02</v>
          </cell>
          <cell r="C249" t="str">
            <v>CAP-CERM 100nF,10%,100V,X7R,Poly</v>
          </cell>
          <cell r="D249" t="str">
            <v>EBOM</v>
          </cell>
        </row>
        <row r="250">
          <cell r="B250" t="str">
            <v>P210468D-FKA001</v>
          </cell>
          <cell r="C250" t="str">
            <v>CAP-CERM 100nF,20%,100VX7R,Poly</v>
          </cell>
          <cell r="D250" t="str">
            <v>EBOM</v>
          </cell>
        </row>
        <row r="251">
          <cell r="B251" t="str">
            <v>P210547D-FKAF01</v>
          </cell>
          <cell r="C251" t="str">
            <v>CAP-CERM 1UF,10%,50V,X7R,Poly Ter</v>
          </cell>
          <cell r="D251" t="str">
            <v>EBOM</v>
          </cell>
        </row>
        <row r="252">
          <cell r="B252" t="str">
            <v>P212043D-FJAAAC</v>
          </cell>
          <cell r="C252" t="str">
            <v>CAP-CERM 12pF,1%,50V,CO,,0201</v>
          </cell>
          <cell r="D252" t="str">
            <v>EBOM</v>
          </cell>
        </row>
        <row r="253">
          <cell r="B253" t="str">
            <v>P215044D-FJA001</v>
          </cell>
          <cell r="C253" t="str">
            <v>CAP 15pF 2% 50Vdc 0402(1005m) 0p55ht C0G (EIA)</v>
          </cell>
          <cell r="D253" t="str">
            <v>EBOM</v>
          </cell>
        </row>
        <row r="254">
          <cell r="B254" t="str">
            <v>P222367D-FKAF01</v>
          </cell>
          <cell r="C254" t="str">
            <v>CAP-CERM 22nF,10%,100V,X7R,Poly T</v>
          </cell>
          <cell r="D254" t="str">
            <v>EBOM</v>
          </cell>
        </row>
        <row r="255">
          <cell r="B255" t="str">
            <v>P233044D-FJA001</v>
          </cell>
          <cell r="C255" t="str">
            <v>CAP 33pF 2% 50Vdc 0402(1005m) 0p55ht C0G (EIA)</v>
          </cell>
          <cell r="D255" t="str">
            <v>EBOM</v>
          </cell>
        </row>
        <row r="256">
          <cell r="B256" t="str">
            <v>P233537B-FKA002</v>
          </cell>
          <cell r="C256" t="str">
            <v>CAP-CERM 3.3UF,10%,25V,7R,,0805</v>
          </cell>
          <cell r="D256" t="str">
            <v>EBOM</v>
          </cell>
        </row>
        <row r="257">
          <cell r="B257" t="str">
            <v>P233547D-FKA001</v>
          </cell>
          <cell r="C257" t="str">
            <v>CAP-CERM 3.3UF,10%,50V,7R,,1210</v>
          </cell>
          <cell r="D257" t="str">
            <v>EBOM</v>
          </cell>
        </row>
        <row r="258">
          <cell r="B258" t="str">
            <v>P24393AD-FJAA01</v>
          </cell>
          <cell r="C258" t="str">
            <v>CAP-CERM 4.3pF,2.33%,25V,COG,,0201</v>
          </cell>
          <cell r="D258" t="str">
            <v>EBOM</v>
          </cell>
        </row>
        <row r="259">
          <cell r="B259" t="str">
            <v>P247267D-FKA001</v>
          </cell>
          <cell r="C259" t="str">
            <v>CAP-CERM 4.7nF,10%,100VX7R,Poly</v>
          </cell>
          <cell r="D259" t="str">
            <v>EBOM</v>
          </cell>
        </row>
        <row r="260">
          <cell r="B260" t="str">
            <v>P247447B-FKA001</v>
          </cell>
          <cell r="C260" t="str">
            <v>CAP-CERM 470nF,10%,50V,7R,,0805</v>
          </cell>
          <cell r="D260" t="str">
            <v>EBOM</v>
          </cell>
        </row>
        <row r="261">
          <cell r="B261" t="str">
            <v>P247567B-FKF001</v>
          </cell>
          <cell r="C261" t="str">
            <v>CAP-CERM 4.7UF,10%,100VX7S,Poly</v>
          </cell>
          <cell r="D261" t="str">
            <v>EBOM</v>
          </cell>
        </row>
        <row r="262">
          <cell r="B262" t="str">
            <v>P28294AD-FJA001</v>
          </cell>
          <cell r="C262" t="str">
            <v>CAP-CERM 8.2pF,0.1%,50VC0G,,0402</v>
          </cell>
          <cell r="D262" t="str">
            <v>EBOM</v>
          </cell>
        </row>
        <row r="263">
          <cell r="B263" t="str">
            <v>P29184AD-FJA001</v>
          </cell>
          <cell r="C263" t="str">
            <v>CAP 0.91pF +/-0.1pF 50Vd0402 (1005m) 0p55ht C0G</v>
          </cell>
          <cell r="D263" t="str">
            <v>EBOM</v>
          </cell>
        </row>
        <row r="264">
          <cell r="B264" t="str">
            <v>P410162D-FGA001</v>
          </cell>
          <cell r="C264" t="str">
            <v>Capacitor Electrolytic100uF 35V</v>
          </cell>
          <cell r="D264" t="str">
            <v>EBOM</v>
          </cell>
        </row>
        <row r="265">
          <cell r="B265" t="str">
            <v>P427162D-FGA001</v>
          </cell>
          <cell r="C265" t="str">
            <v>Capacitor Electrolytic270uF 35V</v>
          </cell>
          <cell r="D265" t="str">
            <v>EBOM</v>
          </cell>
        </row>
        <row r="266">
          <cell r="B266" t="str">
            <v>P511100B-FAE000</v>
          </cell>
          <cell r="C266" t="str">
            <v>DIODE ZENER 11V 200MW 5mA AEC-Q101</v>
          </cell>
          <cell r="D266" t="str">
            <v>EBOM</v>
          </cell>
        </row>
        <row r="267">
          <cell r="B267" t="str">
            <v>P511101B-FAEAKC</v>
          </cell>
          <cell r="C267" t="str">
            <v>15V 500mW ZenerDiode AEC-Q101</v>
          </cell>
          <cell r="D267" t="str">
            <v>EBOM</v>
          </cell>
        </row>
        <row r="268">
          <cell r="B268" t="str">
            <v>P511112B-FAE000</v>
          </cell>
          <cell r="C268" t="str">
            <v>DIOD-ZENER 15.0,,SOD323</v>
          </cell>
          <cell r="D268" t="str">
            <v>EBOM</v>
          </cell>
        </row>
        <row r="269">
          <cell r="B269" t="str">
            <v>P512102D-FBC000</v>
          </cell>
          <cell r="C269" t="str">
            <v>DIOD-SCHOT 100V,5A,</v>
          </cell>
          <cell r="D269" t="str">
            <v>EBOM</v>
          </cell>
        </row>
        <row r="270">
          <cell r="B270" t="str">
            <v>P530099B-FAE000</v>
          </cell>
          <cell r="C270" t="str">
            <v xml:space="preserve"> DIODE ZENER 3.9V 200MW 5mA AEC-Q101</v>
          </cell>
          <cell r="D270" t="str">
            <v>EBOM</v>
          </cell>
        </row>
        <row r="271">
          <cell r="B271" t="str">
            <v>P531511D-F0LAMA</v>
          </cell>
          <cell r="C271" t="str">
            <v>Bi-Directional TransientVoltage Suppressor AEC-Q</v>
          </cell>
          <cell r="D271" t="str">
            <v>EBOM</v>
          </cell>
        </row>
        <row r="272">
          <cell r="B272" t="str">
            <v>P541100B-FACAKD</v>
          </cell>
          <cell r="C272" t="str">
            <v>DIODE SCHOTTKY 40V 400MASOD323 AEC-Q101</v>
          </cell>
          <cell r="D272" t="str">
            <v>EBOM</v>
          </cell>
        </row>
        <row r="273">
          <cell r="B273" t="str">
            <v>P541104B-FACAKA</v>
          </cell>
          <cell r="C273" t="str">
            <v>DIOD-SCHOT 40V,500mA,SO-23</v>
          </cell>
          <cell r="D273" t="str">
            <v>EBOM</v>
          </cell>
        </row>
        <row r="274">
          <cell r="B274" t="str">
            <v>P550104B-FAEAKA</v>
          </cell>
          <cell r="C274" t="str">
            <v>DIOD-ZENER 5.6,2.0,SOT-23</v>
          </cell>
          <cell r="D274" t="str">
            <v>EBOM</v>
          </cell>
        </row>
        <row r="275">
          <cell r="B275" t="str">
            <v>P551093B-FAB000</v>
          </cell>
          <cell r="C275" t="str">
            <v>Very Low Capacitance PlaPackaged Silicon PIN Dio</v>
          </cell>
          <cell r="D275" t="str">
            <v>EBOM</v>
          </cell>
        </row>
        <row r="276">
          <cell r="B276" t="str">
            <v>P560512B-F0L000</v>
          </cell>
          <cell r="C276" t="str">
            <v>Automotive very lowcapacitance ESD protecti</v>
          </cell>
          <cell r="D276" t="str">
            <v>EBOM</v>
          </cell>
        </row>
        <row r="277">
          <cell r="B277" t="str">
            <v>P571304D-FAAAKA</v>
          </cell>
          <cell r="C277" t="str">
            <v>Switching Diode</v>
          </cell>
          <cell r="D277" t="str">
            <v>EBOM</v>
          </cell>
        </row>
        <row r="278">
          <cell r="B278" t="str">
            <v>P611020B-FABAGA</v>
          </cell>
          <cell r="C278" t="str">
            <v>TRANS PNP MMBTA56</v>
          </cell>
          <cell r="D278" t="str">
            <v>EBOM</v>
          </cell>
        </row>
        <row r="279">
          <cell r="B279" t="str">
            <v>P650445D-FFE000</v>
          </cell>
          <cell r="C279" t="str">
            <v>N-Channel MOSFET 40VAutomotive</v>
          </cell>
          <cell r="D279" t="str">
            <v>EBOM</v>
          </cell>
        </row>
        <row r="280">
          <cell r="B280" t="str">
            <v>P650451D-FFF000</v>
          </cell>
          <cell r="C280" t="str">
            <v>XSTR-MFET ,,,</v>
          </cell>
          <cell r="D280" t="str">
            <v>EBOM</v>
          </cell>
        </row>
        <row r="281">
          <cell r="B281" t="str">
            <v>P651134B-FCA000</v>
          </cell>
          <cell r="C281" t="str">
            <v>TRANS NPN BCX56-16</v>
          </cell>
          <cell r="D281" t="str">
            <v>EBOM</v>
          </cell>
        </row>
        <row r="282">
          <cell r="B282" t="str">
            <v>P651449B-FDFAGA</v>
          </cell>
          <cell r="C282" t="str">
            <v>Automotive P-Channel 60(D-S) 175 Â°C MOSFET  AEC</v>
          </cell>
          <cell r="D282" t="str">
            <v>EBOM</v>
          </cell>
        </row>
        <row r="283">
          <cell r="B283" t="str">
            <v>P651457D-FDE000</v>
          </cell>
          <cell r="C283" t="str">
            <v>XSTR-MFET N-Channel,60V,12A,Power</v>
          </cell>
          <cell r="D283" t="str">
            <v>EBOM</v>
          </cell>
        </row>
        <row r="284">
          <cell r="B284" t="str">
            <v>P660373B-FABAGB</v>
          </cell>
          <cell r="C284" t="str">
            <v>PNP 100mA 50V digitaltransistor 10k/47k</v>
          </cell>
          <cell r="D284" t="str">
            <v>EBOM</v>
          </cell>
        </row>
        <row r="285">
          <cell r="B285" t="str">
            <v>P660405B-FAAAGB</v>
          </cell>
          <cell r="C285" t="str">
            <v>NPN 100mA 50V DigitalTransistor 10K/47K AEC</v>
          </cell>
          <cell r="D285" t="str">
            <v>EBOM</v>
          </cell>
        </row>
        <row r="286">
          <cell r="B286" t="str">
            <v>P660410B-FAAAGC</v>
          </cell>
          <cell r="C286" t="str">
            <v>XSTR-BRES ,,,</v>
          </cell>
          <cell r="D286" t="str">
            <v>EBOM</v>
          </cell>
        </row>
        <row r="287">
          <cell r="B287" t="str">
            <v>P700028D-FPC000</v>
          </cell>
          <cell r="C287" t="str">
            <v>POWER SWITCH</v>
          </cell>
          <cell r="D287" t="str">
            <v>EBOM</v>
          </cell>
        </row>
        <row r="288">
          <cell r="B288" t="str">
            <v>P700031B-FMC000</v>
          </cell>
          <cell r="C288" t="str">
            <v>0.1 to 6.0 GHz SPDTSwitch AEC-Q100 Level2</v>
          </cell>
          <cell r="D288" t="str">
            <v>EBOM</v>
          </cell>
        </row>
        <row r="289">
          <cell r="B289" t="str">
            <v>P700031B-FP0000</v>
          </cell>
          <cell r="C289" t="str">
            <v>Smart Diode ControllerAEC-Q100</v>
          </cell>
          <cell r="D289" t="str">
            <v>EBOM</v>
          </cell>
        </row>
        <row r="290">
          <cell r="B290" t="str">
            <v>P700051B-FM0000</v>
          </cell>
          <cell r="C290" t="str">
            <v>IC-LINMISC Antenna Switch,QFN</v>
          </cell>
          <cell r="D290" t="str">
            <v>EBOM</v>
          </cell>
        </row>
        <row r="291">
          <cell r="B291" t="str">
            <v>P700092C-FDC000</v>
          </cell>
          <cell r="C291" t="str">
            <v xml:space="preserve"> Low Power Stereo ADCwith Embedded miniDSP AE</v>
          </cell>
          <cell r="D291" t="str">
            <v>EBOM</v>
          </cell>
        </row>
        <row r="292">
          <cell r="B292" t="str">
            <v>P700158D-FB0000</v>
          </cell>
          <cell r="C292" t="str">
            <v>IC-OPAMP Rail-to-Rail,TSOP</v>
          </cell>
          <cell r="D292" t="str">
            <v>EBOM</v>
          </cell>
        </row>
        <row r="293">
          <cell r="B293" t="str">
            <v>P700192D-FA0000</v>
          </cell>
          <cell r="C293" t="str">
            <v>45W Cls D Dig Inp PwrAmp w Diag AEC-Q100</v>
          </cell>
          <cell r="D293" t="str">
            <v>EBOM</v>
          </cell>
        </row>
        <row r="294">
          <cell r="B294" t="str">
            <v>P700283D-FS0001</v>
          </cell>
          <cell r="C294" t="str">
            <v>IC-LINMISC M2M MultiSIM3.1.1,MFF2</v>
          </cell>
          <cell r="D294" t="str">
            <v>EBOM</v>
          </cell>
        </row>
        <row r="295">
          <cell r="B295" t="str">
            <v>P701224B-FP0000</v>
          </cell>
          <cell r="C295" t="str">
            <v>IC-LINMISC Voltage Detector,WSON</v>
          </cell>
          <cell r="D295" t="str">
            <v>EBOM</v>
          </cell>
        </row>
        <row r="296">
          <cell r="B296" t="str">
            <v>P701476B-FF0000</v>
          </cell>
          <cell r="C296" t="str">
            <v>IC-REG ,WSON</v>
          </cell>
          <cell r="D296" t="str">
            <v>EBOM</v>
          </cell>
        </row>
        <row r="297">
          <cell r="B297" t="str">
            <v>P701479D-FF0000</v>
          </cell>
          <cell r="C297" t="str">
            <v>SMPS 2p5A Fixed 3P3VSpread Spectrum</v>
          </cell>
          <cell r="D297" t="str">
            <v>EBOM</v>
          </cell>
        </row>
        <row r="298">
          <cell r="B298" t="str">
            <v>P701480D-FF0000</v>
          </cell>
          <cell r="C298" t="str">
            <v>Step Down DC-DCConverter</v>
          </cell>
          <cell r="D298" t="str">
            <v>EBOM</v>
          </cell>
        </row>
        <row r="299">
          <cell r="B299" t="str">
            <v>P701484D-FF0000</v>
          </cell>
          <cell r="C299" t="str">
            <v>SMPS 3p5A AdjustableSpread Spectrum AEC-Q100</v>
          </cell>
          <cell r="D299" t="str">
            <v>EBOM</v>
          </cell>
        </row>
        <row r="300">
          <cell r="B300" t="str">
            <v>P701486D-FF0000</v>
          </cell>
          <cell r="C300" t="str">
            <v>Low-Dropout VoltageRegulator With Enable an</v>
          </cell>
          <cell r="D300" t="str">
            <v>EBOM</v>
          </cell>
        </row>
        <row r="301">
          <cell r="B301" t="str">
            <v>P701544B-FF0000</v>
          </cell>
          <cell r="C301" t="str">
            <v>IC-REG Converter,WSON</v>
          </cell>
          <cell r="D301" t="str">
            <v>EBOM</v>
          </cell>
        </row>
        <row r="302">
          <cell r="B302" t="str">
            <v>P701621D-FF0000</v>
          </cell>
          <cell r="C302" t="str">
            <v>IC-REG Adjustable,VQFN</v>
          </cell>
          <cell r="D302" t="str">
            <v>EBOM</v>
          </cell>
        </row>
        <row r="303">
          <cell r="B303" t="str">
            <v>P710057D-FA0000</v>
          </cell>
          <cell r="C303" t="str">
            <v>IC-SENSOR AccelerometerLGA</v>
          </cell>
          <cell r="D303" t="str">
            <v>EBOM</v>
          </cell>
        </row>
        <row r="304">
          <cell r="B304" t="str">
            <v>P710147B-FSN000</v>
          </cell>
          <cell r="C304" t="str">
            <v>5.5-V 4-A 16-MohmOn-Resistance Load Switc</v>
          </cell>
          <cell r="D304" t="str">
            <v>EBOM</v>
          </cell>
        </row>
        <row r="305">
          <cell r="B305" t="str">
            <v>P710222B-FA0000</v>
          </cell>
          <cell r="C305" t="str">
            <v xml:space="preserve"> Current Shunt Amplifier</v>
          </cell>
          <cell r="D305" t="str">
            <v>EBOM</v>
          </cell>
        </row>
        <row r="306">
          <cell r="B306" t="str">
            <v>P7103910-FT0000</v>
          </cell>
          <cell r="C306" t="str">
            <v>Enet-AVB Bridge SolutionAutomotive App</v>
          </cell>
          <cell r="D306" t="str">
            <v>EBOM</v>
          </cell>
        </row>
        <row r="307">
          <cell r="B307" t="str">
            <v>P710438D-FT0000</v>
          </cell>
          <cell r="C307" t="str">
            <v>high-speed CAN xcvr</v>
          </cell>
          <cell r="D307" t="str">
            <v>EBOM</v>
          </cell>
        </row>
        <row r="308">
          <cell r="B308" t="str">
            <v>P710442D-FT0000</v>
          </cell>
          <cell r="C308" t="str">
            <v>100BASE-T1 Automotive Ethernet PHY</v>
          </cell>
          <cell r="D308" t="str">
            <v>EBOM</v>
          </cell>
        </row>
        <row r="309">
          <cell r="B309" t="str">
            <v>P740202D-FPC000</v>
          </cell>
          <cell r="C309" t="str">
            <v>8-Bit Dual-Supply BusTransceiver</v>
          </cell>
          <cell r="D309" t="str">
            <v>EBOM</v>
          </cell>
        </row>
        <row r="310">
          <cell r="B310" t="str">
            <v>P740242B-FP0000</v>
          </cell>
          <cell r="C310" t="str">
            <v>Configurable Logic GateAEC-Q100 SC70</v>
          </cell>
          <cell r="D310" t="str">
            <v>EBOM</v>
          </cell>
        </row>
        <row r="311">
          <cell r="B311" t="str">
            <v>P740258B-FP0000</v>
          </cell>
          <cell r="C311" t="str">
            <v>IC-LOGMISC AND Gate,SC70</v>
          </cell>
          <cell r="D311" t="str">
            <v>EBOM</v>
          </cell>
        </row>
        <row r="312">
          <cell r="B312" t="str">
            <v>P740271B-FP0000</v>
          </cell>
          <cell r="C312" t="str">
            <v>IC-LOGMISC Buffer,SC70</v>
          </cell>
          <cell r="D312" t="str">
            <v>EBOM</v>
          </cell>
        </row>
        <row r="313">
          <cell r="B313" t="str">
            <v>P750084D-FS0000</v>
          </cell>
          <cell r="C313" t="str">
            <v>IC-LOGMISC SIM,</v>
          </cell>
          <cell r="D313" t="str">
            <v>EBOM</v>
          </cell>
        </row>
        <row r="314">
          <cell r="B314" t="str">
            <v>P760595D-FM0000</v>
          </cell>
          <cell r="C314" t="str">
            <v>IC-PROC Microcontroller,</v>
          </cell>
          <cell r="D314" t="str">
            <v>EBOM</v>
          </cell>
        </row>
        <row r="315">
          <cell r="B315" t="str">
            <v>P770148D-F00000</v>
          </cell>
          <cell r="C315" t="str">
            <v>IC-MEM Flash-LPDDR2,VFBGA</v>
          </cell>
          <cell r="D315" t="str">
            <v>EBOM</v>
          </cell>
        </row>
        <row r="316">
          <cell r="B316" t="str">
            <v>PCB00714-AA</v>
          </cell>
          <cell r="C316" t="str">
            <v>CONN I/O - PCM Headers,0.0,Bende</v>
          </cell>
          <cell r="D316" t="str">
            <v>EBOM</v>
          </cell>
        </row>
        <row r="317">
          <cell r="B317" t="str">
            <v>PCL00716-AA</v>
          </cell>
          <cell r="C317" t="str">
            <v>CONN HS - FAKRA,1.0,Bened,Surfac</v>
          </cell>
          <cell r="D317" t="str">
            <v>EBOM</v>
          </cell>
        </row>
        <row r="318">
          <cell r="B318" t="str">
            <v>PCL00727-AA</v>
          </cell>
          <cell r="C318" t="str">
            <v>CONN HS - FAKRA,5.0,Bened,Thru h</v>
          </cell>
          <cell r="D318" t="str">
            <v>EBOM</v>
          </cell>
        </row>
        <row r="319">
          <cell r="B319" t="str">
            <v>PFCB0005-AA</v>
          </cell>
          <cell r="C319" t="str">
            <v>SAW RF filter GPS +COMPASS + GLONASS</v>
          </cell>
          <cell r="D319" t="str">
            <v>EBOM</v>
          </cell>
        </row>
        <row r="320">
          <cell r="B320" t="str">
            <v>PFCB0027-AA</v>
          </cell>
          <cell r="C320" t="str">
            <v>B1 &amp; B3 RX Diplex Filter1511</v>
          </cell>
          <cell r="D320" t="str">
            <v>EBOM</v>
          </cell>
        </row>
        <row r="321">
          <cell r="B321" t="str">
            <v>PFCB0028-AA</v>
          </cell>
          <cell r="C321" t="str">
            <v>B25 &amp; B66 RX diplexfilter AEC-Q200 1511</v>
          </cell>
          <cell r="D321" t="str">
            <v>EBOM</v>
          </cell>
        </row>
        <row r="322">
          <cell r="B322" t="str">
            <v>PFCB0030-AA</v>
          </cell>
          <cell r="C322" t="str">
            <v>Low-loss SAW Filter forLTE Band 28 system</v>
          </cell>
          <cell r="D322" t="str">
            <v>EBOM</v>
          </cell>
        </row>
        <row r="323">
          <cell r="B323" t="str">
            <v>PFCB0032-AA</v>
          </cell>
          <cell r="C323" t="str">
            <v>OTSF band-pass,SAW,742.MHz,,SMD</v>
          </cell>
          <cell r="D323" t="str">
            <v>EBOM</v>
          </cell>
        </row>
        <row r="324">
          <cell r="B324" t="str">
            <v>PFCB0033-AA</v>
          </cell>
          <cell r="C324" t="str">
            <v>OTSF band-pass,SAW,722.MHz,,SMD</v>
          </cell>
          <cell r="D324" t="str">
            <v>EBOM</v>
          </cell>
        </row>
        <row r="325">
          <cell r="B325" t="str">
            <v>PL10063D-F10025</v>
          </cell>
          <cell r="C325" t="str">
            <v>10ÂµH Â±20% (Inductancetest frequency 0.1MHz Ab</v>
          </cell>
          <cell r="D325" t="str">
            <v>EBOM</v>
          </cell>
        </row>
        <row r="326">
          <cell r="B326" t="str">
            <v>PL10963D-F10020</v>
          </cell>
          <cell r="C326" t="str">
            <v>MAG-IND ,,,</v>
          </cell>
          <cell r="D326" t="str">
            <v>MBOM</v>
          </cell>
        </row>
        <row r="327">
          <cell r="B327" t="str">
            <v>PL12193B-F20X06</v>
          </cell>
          <cell r="C327" t="str">
            <v>MAG-FER 120R,,2A,0603</v>
          </cell>
          <cell r="D327" t="str">
            <v>EBOM</v>
          </cell>
        </row>
        <row r="328">
          <cell r="B328" t="str">
            <v>PL22042B-F10001</v>
          </cell>
          <cell r="C328" t="str">
            <v>22UH UNSHD WW IND 300mA1 OHM 1210 AEC-Q200</v>
          </cell>
          <cell r="D328" t="str">
            <v>EBOM</v>
          </cell>
        </row>
        <row r="329">
          <cell r="B329" t="str">
            <v>PL22963B-F10013</v>
          </cell>
          <cell r="C329" t="str">
            <v>POWER INDUCTOR CHIP FILM2.2uH +/-20%nH DCR=0.16O</v>
          </cell>
          <cell r="D329" t="str">
            <v>EBOM</v>
          </cell>
        </row>
        <row r="330">
          <cell r="B330" t="str">
            <v>PL22964D-F10009</v>
          </cell>
          <cell r="C330" t="str">
            <v>2.2UH Inductor</v>
          </cell>
          <cell r="D330" t="str">
            <v>EBOM</v>
          </cell>
        </row>
        <row r="331">
          <cell r="B331" t="str">
            <v>PR31027B-FG1000</v>
          </cell>
          <cell r="C331" t="str">
            <v>Crystal 38.4MHz 10PPM7pF AEC-Q200</v>
          </cell>
          <cell r="D331" t="str">
            <v>EBOM</v>
          </cell>
        </row>
        <row r="332">
          <cell r="B332" t="str">
            <v>PR35029B-FC1000</v>
          </cell>
          <cell r="C332" t="str">
            <v>RES-XTAL 32.768KHz,20ppm,FU - Fun</v>
          </cell>
          <cell r="D332" t="str">
            <v>EBOM</v>
          </cell>
        </row>
        <row r="333">
          <cell r="B333" t="str">
            <v>PTBA0049-AA</v>
          </cell>
          <cell r="C333" t="str">
            <v>RES-THRM NTC,100k,,100.mW,150.0C</v>
          </cell>
          <cell r="D333" t="str">
            <v>EBOM</v>
          </cell>
        </row>
        <row r="334">
          <cell r="B334" t="str">
            <v>PV00044B-FSM001</v>
          </cell>
          <cell r="C334" t="str">
            <v>RES-VAR 200mJ,18V,40V,10.0C,0603</v>
          </cell>
          <cell r="D334" t="str">
            <v>EBOM</v>
          </cell>
        </row>
        <row r="335">
          <cell r="B335" t="str">
            <v>VPLFMF-19G406-AA</v>
          </cell>
          <cell r="C335" t="str">
            <v>FORD TCU Screw</v>
          </cell>
          <cell r="D335" t="str">
            <v>MBOM</v>
          </cell>
        </row>
        <row r="336">
          <cell r="B336" t="str">
            <v>VPLL3F-FN0110-AA</v>
          </cell>
          <cell r="C336" t="str">
            <v>Screw</v>
          </cell>
          <cell r="D336" t="str">
            <v>MBOM</v>
          </cell>
        </row>
        <row r="337">
          <cell r="B337" t="str">
            <v>VPLL3F-FN0220-BA</v>
          </cell>
          <cell r="C337" t="str">
            <v>Nut Washer</v>
          </cell>
          <cell r="D337" t="str">
            <v>MBOM</v>
          </cell>
        </row>
        <row r="338">
          <cell r="B338" t="str">
            <v>VPLL3F-FN0230-AA</v>
          </cell>
          <cell r="C338" t="str">
            <v>Nut Clip</v>
          </cell>
          <cell r="D338" t="str">
            <v>MBOM</v>
          </cell>
        </row>
        <row r="339">
          <cell r="B339" t="str">
            <v>VPLXSF-112069-BA</v>
          </cell>
          <cell r="C339" t="str">
            <v>Felt Pad - Large</v>
          </cell>
          <cell r="D339" t="str">
            <v>MBOM</v>
          </cell>
        </row>
        <row r="340">
          <cell r="B340" t="str">
            <v>VPLXSF-112069-CA</v>
          </cell>
          <cell r="C340" t="str">
            <v>Felt Pad - Small</v>
          </cell>
          <cell r="D340" t="str">
            <v>MBOM</v>
          </cell>
        </row>
        <row r="341">
          <cell r="B341" t="str">
            <v>VPLXSF-18923-AA</v>
          </cell>
          <cell r="C341" t="str">
            <v>Bracket (CX727)</v>
          </cell>
          <cell r="D341" t="str">
            <v>MBOM</v>
          </cell>
        </row>
        <row r="342">
          <cell r="B342" t="str">
            <v>VPMU5F-12A661-AC</v>
          </cell>
          <cell r="C342" t="str">
            <v>Main Label (Printed Locally)</v>
          </cell>
          <cell r="D342" t="str">
            <v>EBOM</v>
          </cell>
        </row>
        <row r="343">
          <cell r="B343" t="str">
            <v>VPMU5F-12A661-CA</v>
          </cell>
          <cell r="C343" t="str">
            <v>Label, Secondary</v>
          </cell>
          <cell r="D343" t="str">
            <v>MBOM</v>
          </cell>
        </row>
        <row r="344">
          <cell r="B344" t="str">
            <v>VPMU5F-12B523-AA</v>
          </cell>
          <cell r="C344" t="str">
            <v>Battery Cover</v>
          </cell>
          <cell r="D344" t="str">
            <v>EBOM</v>
          </cell>
        </row>
        <row r="345">
          <cell r="B345" t="str">
            <v>VPMU5F-14A608-BJ</v>
          </cell>
          <cell r="C345" t="str">
            <v>PWB - Daughter</v>
          </cell>
          <cell r="D345" t="str">
            <v>EBOM</v>
          </cell>
        </row>
        <row r="346">
          <cell r="B346" t="str">
            <v>VPMU5F-14A608-CB</v>
          </cell>
          <cell r="C346" t="str">
            <v>PWB - Daughter</v>
          </cell>
          <cell r="D346" t="str">
            <v>PWB</v>
          </cell>
        </row>
        <row r="347">
          <cell r="B347" t="str">
            <v>VPMU5F-14A615-BJ</v>
          </cell>
        </row>
        <row r="348">
          <cell r="B348" t="str">
            <v>VPMU5F-14A615-CB</v>
          </cell>
        </row>
        <row r="349">
          <cell r="B349" t="str">
            <v>VPMU5F-14B115-AZF</v>
          </cell>
        </row>
        <row r="350">
          <cell r="B350" t="str">
            <v>VPMU5F-14B115-BZF</v>
          </cell>
        </row>
        <row r="351">
          <cell r="B351" t="str">
            <v>VPMU5F-14B115-KZD</v>
          </cell>
        </row>
        <row r="352">
          <cell r="B352" t="str">
            <v>VPMU5F-14B127-AC</v>
          </cell>
          <cell r="C352" t="str">
            <v>Enclosure, Front - Polycarbon</v>
          </cell>
          <cell r="D352" t="str">
            <v>EBOM</v>
          </cell>
        </row>
        <row r="353">
          <cell r="B353" t="str">
            <v>VPMU5F-14B127-BC</v>
          </cell>
          <cell r="C353" t="str">
            <v>Enclosure, Front - Polycarbon</v>
          </cell>
          <cell r="D353" t="str">
            <v>EBOM</v>
          </cell>
        </row>
        <row r="354">
          <cell r="B354" t="str">
            <v>VPMU5F-14B128-AC</v>
          </cell>
          <cell r="C354" t="str">
            <v>Enclosure, Back - 5052-H32</v>
          </cell>
          <cell r="D354" t="str">
            <v>EBOM</v>
          </cell>
        </row>
        <row r="355">
          <cell r="B355" t="str">
            <v>VPMU5F-14K450-AU</v>
          </cell>
        </row>
        <row r="356">
          <cell r="B356" t="str">
            <v>VPMU5F-14K450-BU</v>
          </cell>
        </row>
        <row r="357">
          <cell r="B357" t="str">
            <v>VPMU5F-14K450-CU</v>
          </cell>
        </row>
        <row r="358">
          <cell r="B358" t="str">
            <v>VPMU5F-156037-AB</v>
          </cell>
          <cell r="C358" t="str">
            <v>WIFI Antenna board assebly</v>
          </cell>
          <cell r="D358" t="str">
            <v>EBOM</v>
          </cell>
        </row>
        <row r="359">
          <cell r="B359" t="str">
            <v>VPMU5F-156037-BB</v>
          </cell>
          <cell r="C359" t="str">
            <v>WIFI Antenna board assebly</v>
          </cell>
          <cell r="D359" t="str">
            <v>EBOM</v>
          </cell>
        </row>
        <row r="360">
          <cell r="B360" t="str">
            <v>VPMU5F-18520-AC</v>
          </cell>
          <cell r="C360" t="str">
            <v>Battery Pack Assembly</v>
          </cell>
          <cell r="D360" t="str">
            <v>EBOM</v>
          </cell>
        </row>
        <row r="361">
          <cell r="B361" t="str">
            <v>VPMU5F-18923-AA</v>
          </cell>
          <cell r="C361" t="str">
            <v>Left Bracket</v>
          </cell>
          <cell r="D361" t="str">
            <v>MBOM</v>
          </cell>
        </row>
        <row r="362">
          <cell r="B362" t="str">
            <v>VPMU5F-18923-BA</v>
          </cell>
          <cell r="C362" t="str">
            <v>Right Bracket</v>
          </cell>
          <cell r="D362" t="str">
            <v>MBOM</v>
          </cell>
        </row>
        <row r="363">
          <cell r="B363" t="str">
            <v>VPMU5F-18B897-AA</v>
          </cell>
          <cell r="C363" t="str">
            <v>Shield, RF1, Metalstamping Drawn</v>
          </cell>
          <cell r="D363" t="str">
            <v>MBOM</v>
          </cell>
        </row>
        <row r="364">
          <cell r="B364" t="str">
            <v>VPMU5F-18B897-BA</v>
          </cell>
          <cell r="C364" t="str">
            <v>Shield, PDN, MetalstampingDrawn</v>
          </cell>
          <cell r="D364" t="str">
            <v>MBOM</v>
          </cell>
        </row>
        <row r="365">
          <cell r="B365" t="str">
            <v>VPMU5F-18B897-CA</v>
          </cell>
          <cell r="C365" t="str">
            <v>Shield, RF2, Fence,Metal stampingDrawn</v>
          </cell>
          <cell r="D365" t="str">
            <v>MBOM</v>
          </cell>
        </row>
        <row r="366">
          <cell r="B366" t="str">
            <v>VPMU5F-18B897-DA</v>
          </cell>
          <cell r="C366" t="str">
            <v>Shield, RF2, Cover,Metal stampingDrawn</v>
          </cell>
          <cell r="D366" t="str">
            <v>MBOM</v>
          </cell>
        </row>
        <row r="367">
          <cell r="B367" t="str">
            <v>VPMU5F-18B897-EA</v>
          </cell>
          <cell r="C367" t="str">
            <v>Shield, WiFi, Fence,Metal stampingDrawn</v>
          </cell>
          <cell r="D367" t="str">
            <v>MBOM</v>
          </cell>
        </row>
        <row r="368">
          <cell r="B368" t="str">
            <v>VPMU5F-18B897-FA</v>
          </cell>
          <cell r="C368" t="str">
            <v>Shield, WiFi, Cover,Metal stampingDrawn</v>
          </cell>
          <cell r="D368" t="str">
            <v>MBOM</v>
          </cell>
        </row>
        <row r="369">
          <cell r="B369" t="str">
            <v>VPMU5F-18B897-GB</v>
          </cell>
          <cell r="C369" t="str">
            <v>Shield, Processor, Fence, Metal st</v>
          </cell>
          <cell r="D369" t="str">
            <v>MBOM</v>
          </cell>
        </row>
        <row r="370">
          <cell r="B370" t="str">
            <v>VPMU5F-18B897-HB</v>
          </cell>
          <cell r="C370" t="str">
            <v>Shield, Processor, Cover, Metal st</v>
          </cell>
          <cell r="D370" t="str">
            <v>MBOM</v>
          </cell>
        </row>
        <row r="371">
          <cell r="B371" t="str">
            <v>VPMU5F-18B897-JA</v>
          </cell>
          <cell r="C371" t="str">
            <v>Shield, VMCU, MetalstampingDrawn</v>
          </cell>
          <cell r="D371" t="str">
            <v>MBOM</v>
          </cell>
        </row>
        <row r="372">
          <cell r="B372" t="str">
            <v>VPMU5F-19G318-AA</v>
          </cell>
          <cell r="C372" t="str">
            <v>Main Blank Label</v>
          </cell>
          <cell r="D372" t="str">
            <v>MBOM</v>
          </cell>
        </row>
        <row r="373">
          <cell r="B373" t="str">
            <v>VPMU5F-19J529-AA</v>
          </cell>
          <cell r="C373" t="str">
            <v>Thermal Pad</v>
          </cell>
          <cell r="D373" t="str">
            <v>EBOM</v>
          </cell>
        </row>
        <row r="374">
          <cell r="B374" t="str">
            <v>VPMU5F-20B200-AZ</v>
          </cell>
        </row>
        <row r="375">
          <cell r="B375" t="str">
            <v>VPMU5F-20B200-BZ</v>
          </cell>
        </row>
        <row r="376">
          <cell r="B376" t="str">
            <v>VPMU5F-20B200-KY</v>
          </cell>
        </row>
        <row r="377">
          <cell r="B377" t="str">
            <v>VPMU5F-32366-AA</v>
          </cell>
          <cell r="C377" t="str">
            <v>Wifi Antena Pad</v>
          </cell>
          <cell r="D377" t="str">
            <v>MBOM</v>
          </cell>
        </row>
        <row r="378">
          <cell r="B378" t="str">
            <v>VPMU5F-FN0110-BA</v>
          </cell>
          <cell r="C378" t="str">
            <v>Ford TCU - Screw</v>
          </cell>
          <cell r="D378" t="str">
            <v>MBOM</v>
          </cell>
        </row>
        <row r="379">
          <cell r="B379" t="str">
            <v>VPMU5F-SMD181A-AZF</v>
          </cell>
        </row>
        <row r="380">
          <cell r="B380" t="str">
            <v>VPMU5F-SMD181A-BZF</v>
          </cell>
        </row>
        <row r="381">
          <cell r="B381" t="str">
            <v>VPMU5F-SMD181A-KZD</v>
          </cell>
        </row>
        <row r="382">
          <cell r="B382" t="str">
            <v>VPMU5F-SMD281A-AZF</v>
          </cell>
        </row>
        <row r="383">
          <cell r="B383" t="str">
            <v>VPMU5F-SMD281A-BZF</v>
          </cell>
        </row>
        <row r="384">
          <cell r="B384" t="str">
            <v>VPMU5F-SMD281A-KZD</v>
          </cell>
        </row>
        <row r="385">
          <cell r="B385" t="str">
            <v>VPMUBF-18923-BA</v>
          </cell>
          <cell r="C385" t="str">
            <v>M2DT-14H075-AAB U725 BRACKET</v>
          </cell>
          <cell r="D385" t="str">
            <v>MBOM</v>
          </cell>
        </row>
        <row r="386">
          <cell r="B386" t="str">
            <v>VPMXSF-18923-CA</v>
          </cell>
          <cell r="C386" t="str">
            <v>Bracket Unt Assy</v>
          </cell>
          <cell r="D386" t="str">
            <v>MBOM</v>
          </cell>
        </row>
        <row r="387">
          <cell r="B387" t="str">
            <v>VPMXSF-18B897-BA</v>
          </cell>
          <cell r="C387" t="str">
            <v>Shield Unt Assy</v>
          </cell>
          <cell r="D387" t="str">
            <v>MBOM</v>
          </cell>
        </row>
        <row r="388">
          <cell r="B388" t="str">
            <v>VPMXSF-FN0100-AA</v>
          </cell>
          <cell r="C388" t="str">
            <v>Bolt</v>
          </cell>
          <cell r="D388" t="str">
            <v>MBOM</v>
          </cell>
        </row>
        <row r="389">
          <cell r="B389" t="str">
            <v>VPNL3F-20B200-DAB</v>
          </cell>
        </row>
        <row r="390">
          <cell r="B390" t="str">
            <v>VPNUBF-20B200-DAB</v>
          </cell>
        </row>
        <row r="391">
          <cell r="B391" t="str">
            <v>VPNUBF-20B200-EAB</v>
          </cell>
        </row>
        <row r="392">
          <cell r="B392" t="str">
            <v>VPNXSF-20B200-CAB</v>
          </cell>
        </row>
        <row r="393">
          <cell r="B393" t="str">
            <v>VPNXSF-20B200-DAB</v>
          </cell>
        </row>
      </sheetData>
      <sheetData sheetId="2"/>
      <sheetData sheetId="3"/>
      <sheetData sheetId="4">
        <row r="2">
          <cell r="A2" t="str">
            <v>P651134B-FCA000</v>
          </cell>
          <cell r="B2" t="str">
            <v>XSTR-BP,N-Channel,80V,1A,SOT-89</v>
          </cell>
          <cell r="C2" t="str">
            <v>Impactable</v>
          </cell>
          <cell r="D2" t="str">
            <v>Nexperia USA Inc.</v>
          </cell>
          <cell r="E2" t="str">
            <v>Nexperia</v>
          </cell>
          <cell r="F2" t="str">
            <v>Nexperia</v>
          </cell>
          <cell r="G2" t="str">
            <v>ELECTRICAL</v>
          </cell>
          <cell r="H2" t="str">
            <v>David Krawchuck</v>
          </cell>
          <cell r="I2">
            <v>1</v>
          </cell>
          <cell r="J2">
            <v>3.3799999999999997E-2</v>
          </cell>
          <cell r="K2" t="str">
            <v>USD</v>
          </cell>
          <cell r="L2">
            <v>1</v>
          </cell>
          <cell r="M2">
            <v>3.3799999999999997E-2</v>
          </cell>
        </row>
        <row r="3">
          <cell r="A3" t="str">
            <v>P651134B-FCA000</v>
          </cell>
          <cell r="B3" t="str">
            <v>XSTR-BP,N-Channel,80V,1A,SOT-89</v>
          </cell>
          <cell r="C3" t="str">
            <v>Impactable</v>
          </cell>
          <cell r="D3" t="str">
            <v>Nexperia USA Inc.</v>
          </cell>
          <cell r="E3" t="str">
            <v>Nexperia</v>
          </cell>
          <cell r="F3" t="str">
            <v>Nexperia</v>
          </cell>
          <cell r="G3" t="str">
            <v>ELECTRICAL</v>
          </cell>
          <cell r="H3" t="str">
            <v>David Krawchuck</v>
          </cell>
          <cell r="I3">
            <v>1</v>
          </cell>
          <cell r="J3">
            <v>3.3799999999999997E-2</v>
          </cell>
          <cell r="K3" t="str">
            <v>USD</v>
          </cell>
          <cell r="L3">
            <v>1</v>
          </cell>
          <cell r="M3">
            <v>3.3799999999999997E-2</v>
          </cell>
        </row>
        <row r="4">
          <cell r="A4" t="str">
            <v>VPLXSF-18923-AA</v>
          </cell>
          <cell r="B4" t="str">
            <v>Bracket (CX727)</v>
          </cell>
          <cell r="C4" t="str">
            <v>Impactable</v>
          </cell>
          <cell r="D4" t="str">
            <v>MJ CELCO INC</v>
          </cell>
          <cell r="E4" t="str">
            <v>MJ CELCO</v>
          </cell>
          <cell r="F4" t="str">
            <v>MJ CELCO</v>
          </cell>
          <cell r="G4" t="str">
            <v>MECHANICAL</v>
          </cell>
          <cell r="H4" t="str">
            <v>Paul Roe</v>
          </cell>
          <cell r="I4">
            <v>1</v>
          </cell>
          <cell r="J4">
            <v>2.7233000000000001</v>
          </cell>
          <cell r="K4" t="str">
            <v>USD</v>
          </cell>
          <cell r="L4">
            <v>1</v>
          </cell>
          <cell r="M4">
            <v>2.7233000000000001</v>
          </cell>
        </row>
        <row r="5">
          <cell r="A5" t="str">
            <v>P541104B-FACAKA</v>
          </cell>
          <cell r="B5" t="str">
            <v>DIOD-SCHOT,40V,500mA,SOT-23</v>
          </cell>
          <cell r="C5" t="str">
            <v>Impactable</v>
          </cell>
          <cell r="D5" t="str">
            <v>Nexperia USA Inc.</v>
          </cell>
          <cell r="E5" t="str">
            <v>Nexperia</v>
          </cell>
          <cell r="F5" t="str">
            <v>Nexperia</v>
          </cell>
          <cell r="G5" t="str">
            <v>ELECTRICAL</v>
          </cell>
          <cell r="H5" t="str">
            <v>David Krawchuck</v>
          </cell>
          <cell r="I5">
            <v>3</v>
          </cell>
          <cell r="J5">
            <v>0.03</v>
          </cell>
          <cell r="K5" t="str">
            <v>USD</v>
          </cell>
          <cell r="L5">
            <v>1</v>
          </cell>
          <cell r="M5">
            <v>0.03</v>
          </cell>
        </row>
        <row r="6">
          <cell r="A6" t="str">
            <v>P550104B-FAEAKA</v>
          </cell>
          <cell r="B6" t="str">
            <v>DIOD-ZENER,5.6,2,SOT-23</v>
          </cell>
          <cell r="C6" t="str">
            <v>Impactable</v>
          </cell>
          <cell r="D6" t="str">
            <v>Nexperia USA Inc.</v>
          </cell>
          <cell r="E6" t="str">
            <v>Nexperia</v>
          </cell>
          <cell r="F6" t="str">
            <v>Nexperia</v>
          </cell>
          <cell r="G6" t="str">
            <v>ELECTRICAL</v>
          </cell>
          <cell r="H6" t="str">
            <v>David Krawchuck</v>
          </cell>
          <cell r="I6">
            <v>1</v>
          </cell>
          <cell r="J6">
            <v>1.0999999999999999E-2</v>
          </cell>
          <cell r="K6" t="str">
            <v>USD</v>
          </cell>
          <cell r="L6">
            <v>1</v>
          </cell>
          <cell r="M6">
            <v>1.0999999999999999E-2</v>
          </cell>
        </row>
        <row r="7">
          <cell r="A7" t="str">
            <v>P651134B-FCA000</v>
          </cell>
          <cell r="B7" t="str">
            <v>XSTR-BP,N-Channel,80V,1A,SOT-89</v>
          </cell>
          <cell r="C7" t="str">
            <v>Impactable</v>
          </cell>
          <cell r="D7" t="str">
            <v>Nexperia USA Inc.</v>
          </cell>
          <cell r="E7" t="str">
            <v>Nexperia</v>
          </cell>
          <cell r="F7" t="str">
            <v>Nexperia</v>
          </cell>
          <cell r="G7" t="str">
            <v>ELECTRICAL</v>
          </cell>
          <cell r="H7" t="str">
            <v>David Krawchuck</v>
          </cell>
          <cell r="I7">
            <v>1</v>
          </cell>
          <cell r="J7">
            <v>3.3799999999999997E-2</v>
          </cell>
          <cell r="K7" t="str">
            <v>USD</v>
          </cell>
          <cell r="L7">
            <v>1</v>
          </cell>
          <cell r="M7">
            <v>3.3799999999999997E-2</v>
          </cell>
        </row>
        <row r="8">
          <cell r="A8" t="str">
            <v>VPLXSF-18923-AA</v>
          </cell>
          <cell r="B8" t="str">
            <v>Bracket (CX727)</v>
          </cell>
          <cell r="C8" t="str">
            <v>Impactable</v>
          </cell>
          <cell r="D8" t="str">
            <v>MJ CELCO INC</v>
          </cell>
          <cell r="E8" t="str">
            <v>MJ CELCO</v>
          </cell>
          <cell r="F8" t="str">
            <v>MJ CELCO</v>
          </cell>
          <cell r="G8" t="str">
            <v>MECHANICAL</v>
          </cell>
          <cell r="H8" t="str">
            <v>Paul Roe</v>
          </cell>
          <cell r="I8">
            <v>1</v>
          </cell>
          <cell r="J8">
            <v>2.7233000000000001</v>
          </cell>
          <cell r="K8" t="str">
            <v>USD</v>
          </cell>
          <cell r="L8">
            <v>1</v>
          </cell>
          <cell r="M8">
            <v>2.7233000000000001</v>
          </cell>
        </row>
        <row r="9">
          <cell r="A9" t="str">
            <v>P651134B-FCA000</v>
          </cell>
          <cell r="B9" t="str">
            <v>XSTR-BP,N-Channel,80V,1A,SOT-89</v>
          </cell>
          <cell r="C9" t="str">
            <v>Impactable</v>
          </cell>
          <cell r="D9" t="str">
            <v>Nexperia USA Inc.</v>
          </cell>
          <cell r="E9" t="str">
            <v>Nexperia</v>
          </cell>
          <cell r="F9" t="str">
            <v>Nexperia</v>
          </cell>
          <cell r="G9" t="str">
            <v>ELECTRICAL</v>
          </cell>
          <cell r="H9" t="str">
            <v>David Krawchuck</v>
          </cell>
          <cell r="I9">
            <v>1</v>
          </cell>
          <cell r="J9">
            <v>3.3799999999999997E-2</v>
          </cell>
          <cell r="K9" t="str">
            <v>USD</v>
          </cell>
          <cell r="L9">
            <v>1</v>
          </cell>
          <cell r="M9">
            <v>3.3799999999999997E-2</v>
          </cell>
        </row>
        <row r="10">
          <cell r="A10" t="str">
            <v>P651134B-FCA000</v>
          </cell>
          <cell r="B10" t="str">
            <v>XSTR-BP,N-Channel,80V,1A,SOT-89</v>
          </cell>
          <cell r="C10" t="str">
            <v>Impactable</v>
          </cell>
          <cell r="D10" t="str">
            <v>Nexperia USA Inc.</v>
          </cell>
          <cell r="E10" t="str">
            <v>Nexperia</v>
          </cell>
          <cell r="F10" t="str">
            <v>Nexperia</v>
          </cell>
          <cell r="G10" t="str">
            <v>ELECTRICAL</v>
          </cell>
          <cell r="H10" t="str">
            <v>David Krawchuck</v>
          </cell>
          <cell r="I10">
            <v>1</v>
          </cell>
          <cell r="J10">
            <v>3.3799999999999997E-2</v>
          </cell>
          <cell r="K10" t="str">
            <v>USD</v>
          </cell>
          <cell r="L10">
            <v>1</v>
          </cell>
          <cell r="M10">
            <v>3.3799999999999997E-2</v>
          </cell>
        </row>
        <row r="11">
          <cell r="A11" t="str">
            <v>VPMU5F-14B128-AC</v>
          </cell>
          <cell r="B11" t="str">
            <v>Enclosure, Back - 5052-H32</v>
          </cell>
          <cell r="C11" t="str">
            <v>Impactable</v>
          </cell>
          <cell r="D11" t="str">
            <v>LARSEN MANUFACTURING LLC</v>
          </cell>
          <cell r="E11" t="str">
            <v>LARSEN MANUFACTURING</v>
          </cell>
          <cell r="F11" t="str">
            <v>LARSEN MANUFACTURING</v>
          </cell>
          <cell r="G11" t="str">
            <v>MECHANICAL</v>
          </cell>
          <cell r="H11" t="str">
            <v>Paul Roe</v>
          </cell>
          <cell r="I11">
            <v>1</v>
          </cell>
          <cell r="J11">
            <v>0.86</v>
          </cell>
          <cell r="K11" t="str">
            <v>USD</v>
          </cell>
          <cell r="L11">
            <v>1</v>
          </cell>
          <cell r="M11">
            <v>0.86</v>
          </cell>
        </row>
        <row r="12">
          <cell r="A12" t="str">
            <v>VPMU5F-14B128-AC</v>
          </cell>
          <cell r="B12" t="str">
            <v>Enclosure, Back - 5052-H32</v>
          </cell>
          <cell r="C12" t="str">
            <v>Impactable</v>
          </cell>
          <cell r="D12" t="str">
            <v>LARSEN MANUFACTURING LLC</v>
          </cell>
          <cell r="E12" t="str">
            <v>LARSEN MANUFACTURING</v>
          </cell>
          <cell r="F12" t="str">
            <v>LARSEN MANUFACTURING</v>
          </cell>
          <cell r="G12" t="str">
            <v>MECHANICAL</v>
          </cell>
          <cell r="H12" t="str">
            <v>Paul Roe</v>
          </cell>
          <cell r="I12">
            <v>1</v>
          </cell>
          <cell r="J12">
            <v>0.86</v>
          </cell>
          <cell r="K12" t="str">
            <v>USD</v>
          </cell>
          <cell r="L12">
            <v>1</v>
          </cell>
          <cell r="M12">
            <v>0.86</v>
          </cell>
        </row>
        <row r="13">
          <cell r="A13" t="str">
            <v>VPMU5F-14B128-AC</v>
          </cell>
          <cell r="B13" t="str">
            <v>Enclosure, Back - 5052-H32</v>
          </cell>
          <cell r="C13" t="str">
            <v>Impactable</v>
          </cell>
          <cell r="D13" t="str">
            <v>LARSEN MANUFACTURING LLC</v>
          </cell>
          <cell r="E13" t="str">
            <v>LARSEN MANUFACTURING</v>
          </cell>
          <cell r="F13" t="str">
            <v>LARSEN MANUFACTURING</v>
          </cell>
          <cell r="G13" t="str">
            <v>MECHANICAL</v>
          </cell>
          <cell r="H13" t="str">
            <v>Paul Roe</v>
          </cell>
          <cell r="I13">
            <v>1</v>
          </cell>
          <cell r="J13">
            <v>0.86</v>
          </cell>
          <cell r="K13" t="str">
            <v>USD</v>
          </cell>
          <cell r="L13">
            <v>1</v>
          </cell>
          <cell r="M13">
            <v>0.86</v>
          </cell>
        </row>
        <row r="14">
          <cell r="A14" t="str">
            <v>VPMU5F-14B128-AC</v>
          </cell>
          <cell r="B14" t="str">
            <v>Enclosure, Back - 5052-H32</v>
          </cell>
          <cell r="C14" t="str">
            <v>Impactable</v>
          </cell>
          <cell r="D14" t="str">
            <v>LARSEN MANUFACTURING LLC</v>
          </cell>
          <cell r="E14" t="str">
            <v>LARSEN MANUFACTURING</v>
          </cell>
          <cell r="F14" t="str">
            <v>LARSEN MANUFACTURING</v>
          </cell>
          <cell r="G14" t="str">
            <v>MECHANICAL</v>
          </cell>
          <cell r="H14" t="str">
            <v>Paul Roe</v>
          </cell>
          <cell r="I14">
            <v>1</v>
          </cell>
          <cell r="J14">
            <v>0.86</v>
          </cell>
          <cell r="K14" t="str">
            <v>USD</v>
          </cell>
          <cell r="L14">
            <v>1</v>
          </cell>
          <cell r="M14">
            <v>0.86</v>
          </cell>
        </row>
        <row r="15">
          <cell r="A15" t="str">
            <v>VPMU5F-14B128-AC</v>
          </cell>
          <cell r="B15" t="str">
            <v>Enclosure, Back - 5052-H32</v>
          </cell>
          <cell r="C15" t="str">
            <v>Impactable</v>
          </cell>
          <cell r="D15" t="str">
            <v>LARSEN MANUFACTURING LLC</v>
          </cell>
          <cell r="E15" t="str">
            <v>LARSEN MANUFACTURING</v>
          </cell>
          <cell r="F15" t="str">
            <v>LARSEN MANUFACTURING</v>
          </cell>
          <cell r="G15" t="str">
            <v>MECHANICAL</v>
          </cell>
          <cell r="H15" t="str">
            <v>Paul Roe</v>
          </cell>
          <cell r="I15">
            <v>1</v>
          </cell>
          <cell r="J15">
            <v>0.86</v>
          </cell>
          <cell r="K15" t="str">
            <v>USD</v>
          </cell>
          <cell r="L15">
            <v>1</v>
          </cell>
          <cell r="M15">
            <v>0.86</v>
          </cell>
        </row>
        <row r="16">
          <cell r="A16" t="str">
            <v>P700192D-FA0000</v>
          </cell>
          <cell r="B16" t="str">
            <v>IC-AUDAMP,45W class D,PowerSSO</v>
          </cell>
          <cell r="C16" t="str">
            <v>Impactable</v>
          </cell>
          <cell r="D16" t="str">
            <v>STMICROELECTRONICS INC</v>
          </cell>
          <cell r="E16" t="str">
            <v>ST MICRO</v>
          </cell>
          <cell r="F16" t="str">
            <v>ST MICRO</v>
          </cell>
          <cell r="G16" t="str">
            <v>ELECTRICAL</v>
          </cell>
          <cell r="H16" t="str">
            <v>David Krawchuck</v>
          </cell>
          <cell r="I16">
            <v>1</v>
          </cell>
          <cell r="J16">
            <v>1.4</v>
          </cell>
          <cell r="K16" t="str">
            <v>USD</v>
          </cell>
          <cell r="L16">
            <v>1</v>
          </cell>
          <cell r="M16">
            <v>1.4</v>
          </cell>
        </row>
        <row r="17">
          <cell r="A17" t="str">
            <v>VPMU5F-156037-AB</v>
          </cell>
          <cell r="B17" t="str">
            <v>WIFI Antenna board assebly</v>
          </cell>
          <cell r="C17" t="str">
            <v>Impactable</v>
          </cell>
          <cell r="D17" t="str">
            <v>TECHWISE (MACAO COMMERCIAL</v>
          </cell>
          <cell r="E17" t="str">
            <v>TECHWISE</v>
          </cell>
          <cell r="F17" t="str">
            <v>TECHWISE</v>
          </cell>
          <cell r="G17" t="str">
            <v>ELECTRO-MECHANICAL</v>
          </cell>
          <cell r="H17" t="str">
            <v>Paul Roe</v>
          </cell>
          <cell r="I17">
            <v>1</v>
          </cell>
          <cell r="J17">
            <v>0.16719999999999999</v>
          </cell>
          <cell r="K17" t="str">
            <v>USD</v>
          </cell>
          <cell r="L17">
            <v>1</v>
          </cell>
          <cell r="M17">
            <v>0.16719999999999999</v>
          </cell>
        </row>
        <row r="18">
          <cell r="A18" t="str">
            <v>VPMU5F-156037-BB</v>
          </cell>
          <cell r="B18" t="str">
            <v>WIFI Antenna board assebly</v>
          </cell>
          <cell r="C18" t="str">
            <v>Impactable</v>
          </cell>
          <cell r="D18" t="str">
            <v>TECHWISE (MACAO COMMERCIAL</v>
          </cell>
          <cell r="E18" t="str">
            <v>TECHWISE</v>
          </cell>
          <cell r="F18" t="str">
            <v>TECHWISE</v>
          </cell>
          <cell r="G18" t="str">
            <v>ELECTRO-MECHANICAL</v>
          </cell>
          <cell r="H18" t="str">
            <v>Paul Roe</v>
          </cell>
          <cell r="I18">
            <v>1</v>
          </cell>
          <cell r="J18">
            <v>0.18809999999999999</v>
          </cell>
          <cell r="K18" t="str">
            <v>USD</v>
          </cell>
          <cell r="L18">
            <v>1</v>
          </cell>
          <cell r="M18">
            <v>0.18809999999999999</v>
          </cell>
        </row>
        <row r="19">
          <cell r="A19" t="str">
            <v>VPMU5F-156037-AB</v>
          </cell>
          <cell r="B19" t="str">
            <v>WIFI Antenna board assebly</v>
          </cell>
          <cell r="C19" t="str">
            <v>Impactable</v>
          </cell>
          <cell r="D19" t="str">
            <v>TECHWISE (MACAO COMMERCIAL</v>
          </cell>
          <cell r="E19" t="str">
            <v>TECHWISE</v>
          </cell>
          <cell r="F19" t="str">
            <v>TECHWISE</v>
          </cell>
          <cell r="G19" t="str">
            <v>ELECTRO-MECHANICAL</v>
          </cell>
          <cell r="H19" t="str">
            <v>Paul Roe</v>
          </cell>
          <cell r="I19">
            <v>1</v>
          </cell>
          <cell r="J19">
            <v>0.16719999999999999</v>
          </cell>
          <cell r="K19" t="str">
            <v>USD</v>
          </cell>
          <cell r="L19">
            <v>1</v>
          </cell>
          <cell r="M19">
            <v>0.16719999999999999</v>
          </cell>
        </row>
        <row r="20">
          <cell r="A20" t="str">
            <v>VPMU5F-156037-BB</v>
          </cell>
          <cell r="B20" t="str">
            <v>WIFI Antenna board assebly</v>
          </cell>
          <cell r="C20" t="str">
            <v>Impactable</v>
          </cell>
          <cell r="D20" t="str">
            <v>TECHWISE (MACAO COMMERCIAL</v>
          </cell>
          <cell r="E20" t="str">
            <v>TECHWISE</v>
          </cell>
          <cell r="F20" t="str">
            <v>TECHWISE</v>
          </cell>
          <cell r="G20" t="str">
            <v>ELECTRO-MECHANICAL</v>
          </cell>
          <cell r="H20" t="str">
            <v>Paul Roe</v>
          </cell>
          <cell r="I20">
            <v>1</v>
          </cell>
          <cell r="J20">
            <v>0.18809999999999999</v>
          </cell>
          <cell r="K20" t="str">
            <v>USD</v>
          </cell>
          <cell r="L20">
            <v>1</v>
          </cell>
          <cell r="M20">
            <v>0.18809999999999999</v>
          </cell>
        </row>
        <row r="21">
          <cell r="A21" t="str">
            <v>VPMU5F-156037-AB</v>
          </cell>
          <cell r="B21" t="str">
            <v>WIFI Antenna board assebly</v>
          </cell>
          <cell r="C21" t="str">
            <v>Impactable</v>
          </cell>
          <cell r="D21" t="str">
            <v>TECHWISE (MACAO COMMERCIAL</v>
          </cell>
          <cell r="E21" t="str">
            <v>TECHWISE</v>
          </cell>
          <cell r="F21" t="str">
            <v>TECHWISE</v>
          </cell>
          <cell r="G21" t="str">
            <v>ELECTRO-MECHANICAL</v>
          </cell>
          <cell r="H21" t="str">
            <v>Paul Roe</v>
          </cell>
          <cell r="I21">
            <v>1</v>
          </cell>
          <cell r="J21">
            <v>0.16719999999999999</v>
          </cell>
          <cell r="K21" t="str">
            <v>USD</v>
          </cell>
          <cell r="L21">
            <v>1</v>
          </cell>
          <cell r="M21">
            <v>0.16719999999999999</v>
          </cell>
        </row>
        <row r="22">
          <cell r="A22" t="str">
            <v>VPMU5F-156037-BB</v>
          </cell>
          <cell r="B22" t="str">
            <v>WIFI Antenna board assebly</v>
          </cell>
          <cell r="C22" t="str">
            <v>Impactable</v>
          </cell>
          <cell r="D22" t="str">
            <v>TECHWISE (MACAO COMMERCIAL</v>
          </cell>
          <cell r="E22" t="str">
            <v>TECHWISE</v>
          </cell>
          <cell r="F22" t="str">
            <v>TECHWISE</v>
          </cell>
          <cell r="G22" t="str">
            <v>ELECTRO-MECHANICAL</v>
          </cell>
          <cell r="H22" t="str">
            <v>Paul Roe</v>
          </cell>
          <cell r="I22">
            <v>1</v>
          </cell>
          <cell r="J22">
            <v>0.18809999999999999</v>
          </cell>
          <cell r="K22" t="str">
            <v>USD</v>
          </cell>
          <cell r="L22">
            <v>1</v>
          </cell>
          <cell r="M22">
            <v>0.18809999999999999</v>
          </cell>
        </row>
        <row r="23">
          <cell r="A23" t="str">
            <v>VPMU5F-156037-AB</v>
          </cell>
          <cell r="B23" t="str">
            <v>WIFI Antenna board assebly</v>
          </cell>
          <cell r="C23" t="str">
            <v>Impactable</v>
          </cell>
          <cell r="D23" t="str">
            <v>TECHWISE (MACAO COMMERCIAL</v>
          </cell>
          <cell r="E23" t="str">
            <v>TECHWISE</v>
          </cell>
          <cell r="F23" t="str">
            <v>TECHWISE</v>
          </cell>
          <cell r="G23" t="str">
            <v>ELECTRO-MECHANICAL</v>
          </cell>
          <cell r="H23" t="str">
            <v>Paul Roe</v>
          </cell>
          <cell r="I23">
            <v>1</v>
          </cell>
          <cell r="J23">
            <v>0.16719999999999999</v>
          </cell>
          <cell r="K23" t="str">
            <v>USD</v>
          </cell>
          <cell r="L23">
            <v>1</v>
          </cell>
          <cell r="M23">
            <v>0.16719999999999999</v>
          </cell>
        </row>
        <row r="24">
          <cell r="A24" t="str">
            <v>VPMU5F-156037-BB</v>
          </cell>
          <cell r="B24" t="str">
            <v>WIFI Antenna board assebly</v>
          </cell>
          <cell r="C24" t="str">
            <v>Impactable</v>
          </cell>
          <cell r="D24" t="str">
            <v>TECHWISE (MACAO COMMERCIAL</v>
          </cell>
          <cell r="E24" t="str">
            <v>TECHWISE</v>
          </cell>
          <cell r="F24" t="str">
            <v>TECHWISE</v>
          </cell>
          <cell r="G24" t="str">
            <v>ELECTRO-MECHANICAL</v>
          </cell>
          <cell r="H24" t="str">
            <v>Paul Roe</v>
          </cell>
          <cell r="I24">
            <v>1</v>
          </cell>
          <cell r="J24">
            <v>0.18809999999999999</v>
          </cell>
          <cell r="K24" t="str">
            <v>USD</v>
          </cell>
          <cell r="L24">
            <v>1</v>
          </cell>
          <cell r="M24">
            <v>0.18809999999999999</v>
          </cell>
        </row>
        <row r="25">
          <cell r="A25" t="str">
            <v>VPMU5F-156037-AB</v>
          </cell>
          <cell r="B25" t="str">
            <v>WIFI Antenna board assebly</v>
          </cell>
          <cell r="C25" t="str">
            <v>Impactable</v>
          </cell>
          <cell r="D25" t="str">
            <v>TECHWISE (MACAO COMMERCIAL</v>
          </cell>
          <cell r="E25" t="str">
            <v>TECHWISE</v>
          </cell>
          <cell r="F25" t="str">
            <v>TECHWISE</v>
          </cell>
          <cell r="G25" t="str">
            <v>ELECTRO-MECHANICAL</v>
          </cell>
          <cell r="H25" t="str">
            <v>Paul Roe</v>
          </cell>
          <cell r="I25">
            <v>1</v>
          </cell>
          <cell r="J25">
            <v>0.16719999999999999</v>
          </cell>
          <cell r="K25" t="str">
            <v>USD</v>
          </cell>
          <cell r="L25">
            <v>1</v>
          </cell>
          <cell r="M25">
            <v>0.16719999999999999</v>
          </cell>
        </row>
        <row r="26">
          <cell r="A26" t="str">
            <v>VPMU5F-156037-BB</v>
          </cell>
          <cell r="B26" t="str">
            <v>WIFI Antenna board assebly</v>
          </cell>
          <cell r="C26" t="str">
            <v>Impactable</v>
          </cell>
          <cell r="D26" t="str">
            <v>TECHWISE (MACAO COMMERCIAL</v>
          </cell>
          <cell r="E26" t="str">
            <v>TECHWISE</v>
          </cell>
          <cell r="F26" t="str">
            <v>TECHWISE</v>
          </cell>
          <cell r="G26" t="str">
            <v>ELECTRO-MECHANICAL</v>
          </cell>
          <cell r="H26" t="str">
            <v>Paul Roe</v>
          </cell>
          <cell r="I26">
            <v>1</v>
          </cell>
          <cell r="J26">
            <v>0.18809999999999999</v>
          </cell>
          <cell r="K26" t="str">
            <v>USD</v>
          </cell>
          <cell r="L26">
            <v>1</v>
          </cell>
          <cell r="M26">
            <v>0.18809999999999999</v>
          </cell>
        </row>
        <row r="27">
          <cell r="A27" t="str">
            <v>P710438D-FT0000</v>
          </cell>
          <cell r="B27" t="str">
            <v>IC-INTRF,,HVSON</v>
          </cell>
          <cell r="C27" t="str">
            <v>Impactable</v>
          </cell>
          <cell r="D27" t="str">
            <v>NXP USA, Inc.</v>
          </cell>
          <cell r="E27" t="str">
            <v>NXP</v>
          </cell>
          <cell r="F27" t="str">
            <v>NXP</v>
          </cell>
          <cell r="G27" t="str">
            <v>ELECTRICAL</v>
          </cell>
          <cell r="H27" t="str">
            <v>David Krawchuck</v>
          </cell>
          <cell r="I27">
            <v>1</v>
          </cell>
          <cell r="J27">
            <v>9.5000000000000001E-2</v>
          </cell>
          <cell r="K27" t="str">
            <v>USD</v>
          </cell>
          <cell r="L27">
            <v>1</v>
          </cell>
          <cell r="M27">
            <v>9.5000000000000001E-2</v>
          </cell>
        </row>
        <row r="28">
          <cell r="A28" t="str">
            <v>P760595D-FM0000</v>
          </cell>
          <cell r="B28" t="str">
            <v>IC-PROC,Microcontroller,</v>
          </cell>
          <cell r="C28" t="str">
            <v>Impactable</v>
          </cell>
          <cell r="D28" t="str">
            <v>NXP USA, Inc.</v>
          </cell>
          <cell r="E28" t="str">
            <v>NXP</v>
          </cell>
          <cell r="F28" t="str">
            <v>NXP</v>
          </cell>
          <cell r="G28" t="str">
            <v>ELECTRICAL</v>
          </cell>
          <cell r="H28" t="str">
            <v>David Krawchuck</v>
          </cell>
          <cell r="I28">
            <v>1</v>
          </cell>
          <cell r="J28">
            <v>4.47</v>
          </cell>
          <cell r="K28" t="str">
            <v>USD</v>
          </cell>
          <cell r="L28">
            <v>1</v>
          </cell>
          <cell r="M28">
            <v>4.47</v>
          </cell>
        </row>
        <row r="29">
          <cell r="A29" t="str">
            <v>P710438D-FT0000</v>
          </cell>
          <cell r="B29" t="str">
            <v>IC-INTRF,,HVSON</v>
          </cell>
          <cell r="C29" t="str">
            <v>Impactable</v>
          </cell>
          <cell r="D29" t="str">
            <v>NXP USA, Inc.</v>
          </cell>
          <cell r="E29" t="str">
            <v>NXP</v>
          </cell>
          <cell r="F29" t="str">
            <v>NXP</v>
          </cell>
          <cell r="G29" t="str">
            <v>ELECTRICAL</v>
          </cell>
          <cell r="H29" t="str">
            <v>David Krawchuck</v>
          </cell>
          <cell r="I29">
            <v>1</v>
          </cell>
          <cell r="J29">
            <v>9.5000000000000001E-2</v>
          </cell>
          <cell r="K29" t="str">
            <v>USD</v>
          </cell>
          <cell r="L29">
            <v>1</v>
          </cell>
          <cell r="M29">
            <v>9.5000000000000001E-2</v>
          </cell>
        </row>
        <row r="30">
          <cell r="A30" t="str">
            <v>P760595D-FM0000</v>
          </cell>
          <cell r="B30" t="str">
            <v>IC-PROC,Microcontroller,</v>
          </cell>
          <cell r="C30" t="str">
            <v>Impactable</v>
          </cell>
          <cell r="D30" t="str">
            <v>NXP USA, Inc.</v>
          </cell>
          <cell r="E30" t="str">
            <v>NXP</v>
          </cell>
          <cell r="F30" t="str">
            <v>NXP</v>
          </cell>
          <cell r="G30" t="str">
            <v>ELECTRICAL</v>
          </cell>
          <cell r="H30" t="str">
            <v>David Krawchuck</v>
          </cell>
          <cell r="I30">
            <v>1</v>
          </cell>
          <cell r="J30">
            <v>4.47</v>
          </cell>
          <cell r="K30" t="str">
            <v>USD</v>
          </cell>
          <cell r="L30">
            <v>1</v>
          </cell>
          <cell r="M30">
            <v>4.47</v>
          </cell>
        </row>
        <row r="31">
          <cell r="A31" t="str">
            <v>P710438D-FT0000</v>
          </cell>
          <cell r="B31" t="str">
            <v>IC-INTRF,,HVSON</v>
          </cell>
          <cell r="C31" t="str">
            <v>Impactable</v>
          </cell>
          <cell r="D31" t="str">
            <v>NXP USA, Inc.</v>
          </cell>
          <cell r="E31" t="str">
            <v>NXP</v>
          </cell>
          <cell r="F31" t="str">
            <v>NXP</v>
          </cell>
          <cell r="G31" t="str">
            <v>ELECTRICAL</v>
          </cell>
          <cell r="H31" t="str">
            <v>David Krawchuck</v>
          </cell>
          <cell r="I31">
            <v>1</v>
          </cell>
          <cell r="J31">
            <v>9.5000000000000001E-2</v>
          </cell>
          <cell r="K31" t="str">
            <v>USD</v>
          </cell>
          <cell r="L31">
            <v>1</v>
          </cell>
          <cell r="M31">
            <v>9.5000000000000001E-2</v>
          </cell>
        </row>
        <row r="32">
          <cell r="A32" t="str">
            <v>P760595D-FM0000</v>
          </cell>
          <cell r="B32" t="str">
            <v>IC-PROC,Microcontroller,</v>
          </cell>
          <cell r="C32" t="str">
            <v>Impactable</v>
          </cell>
          <cell r="D32" t="str">
            <v>NXP USA, Inc.</v>
          </cell>
          <cell r="E32" t="str">
            <v>NXP</v>
          </cell>
          <cell r="F32" t="str">
            <v>NXP</v>
          </cell>
          <cell r="G32" t="str">
            <v>ELECTRICAL</v>
          </cell>
          <cell r="H32" t="str">
            <v>David Krawchuck</v>
          </cell>
          <cell r="I32">
            <v>1</v>
          </cell>
          <cell r="J32">
            <v>4.47</v>
          </cell>
          <cell r="K32" t="str">
            <v>USD</v>
          </cell>
          <cell r="L32">
            <v>1</v>
          </cell>
          <cell r="M32">
            <v>4.47</v>
          </cell>
        </row>
        <row r="33">
          <cell r="A33" t="str">
            <v>P710438D-FT0000</v>
          </cell>
          <cell r="B33" t="str">
            <v>IC-INTRF,,HVSON</v>
          </cell>
          <cell r="C33" t="str">
            <v>Impactable</v>
          </cell>
          <cell r="D33" t="str">
            <v>NXP USA, Inc.</v>
          </cell>
          <cell r="E33" t="str">
            <v>NXP</v>
          </cell>
          <cell r="F33" t="str">
            <v>NXP</v>
          </cell>
          <cell r="G33" t="str">
            <v>ELECTRICAL</v>
          </cell>
          <cell r="H33" t="str">
            <v>David Krawchuck</v>
          </cell>
          <cell r="I33">
            <v>1</v>
          </cell>
          <cell r="J33">
            <v>9.5000000000000001E-2</v>
          </cell>
          <cell r="K33" t="str">
            <v>USD</v>
          </cell>
          <cell r="L33">
            <v>1</v>
          </cell>
          <cell r="M33">
            <v>9.5000000000000001E-2</v>
          </cell>
        </row>
        <row r="34">
          <cell r="A34" t="str">
            <v>P760595D-FM0000</v>
          </cell>
          <cell r="B34" t="str">
            <v>IC-PROC,Microcontroller,</v>
          </cell>
          <cell r="C34" t="str">
            <v>Impactable</v>
          </cell>
          <cell r="D34" t="str">
            <v>NXP USA, Inc.</v>
          </cell>
          <cell r="E34" t="str">
            <v>NXP</v>
          </cell>
          <cell r="F34" t="str">
            <v>NXP</v>
          </cell>
          <cell r="G34" t="str">
            <v>ELECTRICAL</v>
          </cell>
          <cell r="H34" t="str">
            <v>David Krawchuck</v>
          </cell>
          <cell r="I34">
            <v>1</v>
          </cell>
          <cell r="J34">
            <v>4.47</v>
          </cell>
          <cell r="K34" t="str">
            <v>USD</v>
          </cell>
          <cell r="L34">
            <v>1</v>
          </cell>
          <cell r="M34">
            <v>4.47</v>
          </cell>
        </row>
        <row r="35">
          <cell r="A35" t="str">
            <v>P710438D-FT0000</v>
          </cell>
          <cell r="B35" t="str">
            <v>IC-INTRF,,HVSON</v>
          </cell>
          <cell r="C35" t="str">
            <v>Impactable</v>
          </cell>
          <cell r="D35" t="str">
            <v>NXP USA, Inc.</v>
          </cell>
          <cell r="E35" t="str">
            <v>NXP</v>
          </cell>
          <cell r="F35" t="str">
            <v>NXP</v>
          </cell>
          <cell r="G35" t="str">
            <v>ELECTRICAL</v>
          </cell>
          <cell r="H35" t="str">
            <v>David Krawchuck</v>
          </cell>
          <cell r="I35">
            <v>1</v>
          </cell>
          <cell r="J35">
            <v>9.5000000000000001E-2</v>
          </cell>
          <cell r="K35" t="str">
            <v>USD</v>
          </cell>
          <cell r="L35">
            <v>1</v>
          </cell>
          <cell r="M35">
            <v>9.5000000000000001E-2</v>
          </cell>
        </row>
        <row r="36">
          <cell r="A36" t="str">
            <v>P760595D-FM0000</v>
          </cell>
          <cell r="B36" t="str">
            <v>IC-PROC,Microcontroller,</v>
          </cell>
          <cell r="C36" t="str">
            <v>Impactable</v>
          </cell>
          <cell r="D36" t="str">
            <v>NXP USA, Inc.</v>
          </cell>
          <cell r="E36" t="str">
            <v>NXP</v>
          </cell>
          <cell r="F36" t="str">
            <v>NXP</v>
          </cell>
          <cell r="G36" t="str">
            <v>ELECTRICAL</v>
          </cell>
          <cell r="H36" t="str">
            <v>David Krawchuck</v>
          </cell>
          <cell r="I36">
            <v>1</v>
          </cell>
          <cell r="J36">
            <v>4.47</v>
          </cell>
          <cell r="K36" t="str">
            <v>USD</v>
          </cell>
          <cell r="L36">
            <v>1</v>
          </cell>
          <cell r="M36">
            <v>4.47</v>
          </cell>
        </row>
        <row r="37">
          <cell r="A37" t="str">
            <v>P511101B-FAEAKC</v>
          </cell>
          <cell r="B37" t="str">
            <v>DIOD-ZENER,15.0,,SOD123</v>
          </cell>
          <cell r="C37" t="str">
            <v>Impactable</v>
          </cell>
          <cell r="D37" t="str">
            <v>ARROW ELECTRONICS, INC</v>
          </cell>
          <cell r="E37" t="str">
            <v>ARROW</v>
          </cell>
          <cell r="F37" t="str">
            <v>DIODES</v>
          </cell>
          <cell r="G37" t="str">
            <v>ELECTRICAL</v>
          </cell>
          <cell r="H37" t="str">
            <v>David Krawchuck</v>
          </cell>
          <cell r="I37">
            <v>1</v>
          </cell>
          <cell r="J37">
            <v>1.2E-2</v>
          </cell>
          <cell r="K37" t="str">
            <v>USD</v>
          </cell>
          <cell r="L37">
            <v>1</v>
          </cell>
          <cell r="M37">
            <v>1.2E-2</v>
          </cell>
        </row>
        <row r="38">
          <cell r="A38" t="str">
            <v>P651457D-FDE000</v>
          </cell>
          <cell r="B38" t="str">
            <v>XSTR-MFET,N-Channel,60V,12A,PowerDI3333-8</v>
          </cell>
          <cell r="C38" t="str">
            <v>Impactable</v>
          </cell>
          <cell r="D38" t="str">
            <v>ARROW ELECTRONICS, INC</v>
          </cell>
          <cell r="E38" t="str">
            <v>ARROW</v>
          </cell>
          <cell r="F38" t="str">
            <v>DIODES</v>
          </cell>
          <cell r="G38" t="str">
            <v>ELECTRICAL</v>
          </cell>
          <cell r="H38" t="str">
            <v>David Krawchuck</v>
          </cell>
          <cell r="I38">
            <v>1</v>
          </cell>
          <cell r="J38">
            <v>0.23799999999999999</v>
          </cell>
          <cell r="K38" t="str">
            <v>USD</v>
          </cell>
          <cell r="L38">
            <v>1</v>
          </cell>
          <cell r="M38">
            <v>0.23799999999999999</v>
          </cell>
        </row>
        <row r="39">
          <cell r="A39" t="str">
            <v>P511101B-FAEAKC</v>
          </cell>
          <cell r="B39" t="str">
            <v>DIOD-ZENER,15.0,,SOD123</v>
          </cell>
          <cell r="C39" t="str">
            <v>Impactable</v>
          </cell>
          <cell r="D39" t="str">
            <v>ARROW ELECTRONICS, INC</v>
          </cell>
          <cell r="E39" t="str">
            <v>ARROW</v>
          </cell>
          <cell r="F39" t="str">
            <v>DIODES</v>
          </cell>
          <cell r="G39" t="str">
            <v>ELECTRICAL</v>
          </cell>
          <cell r="H39" t="str">
            <v>David Krawchuck</v>
          </cell>
          <cell r="I39">
            <v>1</v>
          </cell>
          <cell r="J39">
            <v>1.2E-2</v>
          </cell>
          <cell r="K39" t="str">
            <v>USD</v>
          </cell>
          <cell r="L39">
            <v>1</v>
          </cell>
          <cell r="M39">
            <v>1.2E-2</v>
          </cell>
        </row>
        <row r="40">
          <cell r="A40" t="str">
            <v>P651457D-FDE000</v>
          </cell>
          <cell r="B40" t="str">
            <v>XSTR-MFET,N-Channel,60V,12A,PowerDI3333-8</v>
          </cell>
          <cell r="C40" t="str">
            <v>Impactable</v>
          </cell>
          <cell r="D40" t="str">
            <v>ARROW ELECTRONICS, INC</v>
          </cell>
          <cell r="E40" t="str">
            <v>ARROW</v>
          </cell>
          <cell r="F40" t="str">
            <v>DIODES</v>
          </cell>
          <cell r="G40" t="str">
            <v>ELECTRICAL</v>
          </cell>
          <cell r="H40" t="str">
            <v>David Krawchuck</v>
          </cell>
          <cell r="I40">
            <v>1</v>
          </cell>
          <cell r="J40">
            <v>0.23799999999999999</v>
          </cell>
          <cell r="K40" t="str">
            <v>USD</v>
          </cell>
          <cell r="L40">
            <v>1</v>
          </cell>
          <cell r="M40">
            <v>0.23799999999999999</v>
          </cell>
        </row>
        <row r="41">
          <cell r="A41" t="str">
            <v>P511101B-FAEAKC</v>
          </cell>
          <cell r="B41" t="str">
            <v>DIOD-ZENER,15.0,,SOD123</v>
          </cell>
          <cell r="C41" t="str">
            <v>Impactable</v>
          </cell>
          <cell r="D41" t="str">
            <v>ARROW ELECTRONICS, INC</v>
          </cell>
          <cell r="E41" t="str">
            <v>ARROW</v>
          </cell>
          <cell r="F41" t="str">
            <v>DIODES</v>
          </cell>
          <cell r="G41" t="str">
            <v>ELECTRICAL</v>
          </cell>
          <cell r="H41" t="str">
            <v>David Krawchuck</v>
          </cell>
          <cell r="I41">
            <v>2</v>
          </cell>
          <cell r="J41">
            <v>1.2E-2</v>
          </cell>
          <cell r="K41" t="str">
            <v>USD</v>
          </cell>
          <cell r="L41">
            <v>1</v>
          </cell>
          <cell r="M41">
            <v>1.2E-2</v>
          </cell>
        </row>
        <row r="42">
          <cell r="A42" t="str">
            <v>P651457D-FDE000</v>
          </cell>
          <cell r="B42" t="str">
            <v>XSTR-MFET,N-Channel,60V,12A,PowerDI3333-8</v>
          </cell>
          <cell r="C42" t="str">
            <v>Impactable</v>
          </cell>
          <cell r="D42" t="str">
            <v>ARROW ELECTRONICS, INC</v>
          </cell>
          <cell r="E42" t="str">
            <v>ARROW</v>
          </cell>
          <cell r="F42" t="str">
            <v>DIODES</v>
          </cell>
          <cell r="G42" t="str">
            <v>ELECTRICAL</v>
          </cell>
          <cell r="H42" t="str">
            <v>David Krawchuck</v>
          </cell>
          <cell r="I42">
            <v>1</v>
          </cell>
          <cell r="J42">
            <v>0.23799999999999999</v>
          </cell>
          <cell r="K42" t="str">
            <v>USD</v>
          </cell>
          <cell r="L42">
            <v>1</v>
          </cell>
          <cell r="M42">
            <v>0.23799999999999999</v>
          </cell>
        </row>
        <row r="43">
          <cell r="A43" t="str">
            <v>P511101B-FAEAKC</v>
          </cell>
          <cell r="B43" t="str">
            <v>DIOD-ZENER,15.0,,SOD123</v>
          </cell>
          <cell r="C43" t="str">
            <v>Impactable</v>
          </cell>
          <cell r="D43" t="str">
            <v>ARROW ELECTRONICS, INC</v>
          </cell>
          <cell r="E43" t="str">
            <v>ARROW</v>
          </cell>
          <cell r="F43" t="str">
            <v>DIODES</v>
          </cell>
          <cell r="G43" t="str">
            <v>ELECTRICAL</v>
          </cell>
          <cell r="H43" t="str">
            <v>David Krawchuck</v>
          </cell>
          <cell r="I43">
            <v>1</v>
          </cell>
          <cell r="J43">
            <v>1.2E-2</v>
          </cell>
          <cell r="K43" t="str">
            <v>USD</v>
          </cell>
          <cell r="L43">
            <v>1</v>
          </cell>
          <cell r="M43">
            <v>1.2E-2</v>
          </cell>
        </row>
        <row r="44">
          <cell r="A44" t="str">
            <v>P651457D-FDE000</v>
          </cell>
          <cell r="B44" t="str">
            <v>XSTR-MFET,N-Channel,60V,12A,PowerDI3333-8</v>
          </cell>
          <cell r="C44" t="str">
            <v>Impactable</v>
          </cell>
          <cell r="D44" t="str">
            <v>ARROW ELECTRONICS, INC</v>
          </cell>
          <cell r="E44" t="str">
            <v>ARROW</v>
          </cell>
          <cell r="F44" t="str">
            <v>DIODES</v>
          </cell>
          <cell r="G44" t="str">
            <v>ELECTRICAL</v>
          </cell>
          <cell r="H44" t="str">
            <v>David Krawchuck</v>
          </cell>
          <cell r="I44">
            <v>1</v>
          </cell>
          <cell r="J44">
            <v>0.23799999999999999</v>
          </cell>
          <cell r="K44" t="str">
            <v>USD</v>
          </cell>
          <cell r="L44">
            <v>1</v>
          </cell>
          <cell r="M44">
            <v>0.23799999999999999</v>
          </cell>
        </row>
        <row r="45">
          <cell r="A45" t="str">
            <v>P511101B-FAEAKC</v>
          </cell>
          <cell r="B45" t="str">
            <v>DIOD-ZENER,15.0,,SOD123</v>
          </cell>
          <cell r="C45" t="str">
            <v>Impactable</v>
          </cell>
          <cell r="D45" t="str">
            <v>ARROW ELECTRONICS, INC</v>
          </cell>
          <cell r="E45" t="str">
            <v>ARROW</v>
          </cell>
          <cell r="F45" t="str">
            <v>DIODES</v>
          </cell>
          <cell r="G45" t="str">
            <v>ELECTRICAL</v>
          </cell>
          <cell r="H45" t="str">
            <v>David Krawchuck</v>
          </cell>
          <cell r="I45">
            <v>1</v>
          </cell>
          <cell r="J45">
            <v>1.2E-2</v>
          </cell>
          <cell r="K45" t="str">
            <v>USD</v>
          </cell>
          <cell r="L45">
            <v>1</v>
          </cell>
          <cell r="M45">
            <v>1.2E-2</v>
          </cell>
        </row>
        <row r="46">
          <cell r="A46" t="str">
            <v>P651457D-FDE000</v>
          </cell>
          <cell r="B46" t="str">
            <v>XSTR-MFET,N-Channel,60V,12A,PowerDI3333-8</v>
          </cell>
          <cell r="C46" t="str">
            <v>Impactable</v>
          </cell>
          <cell r="D46" t="str">
            <v>ARROW ELECTRONICS, INC</v>
          </cell>
          <cell r="E46" t="str">
            <v>ARROW</v>
          </cell>
          <cell r="F46" t="str">
            <v>DIODES</v>
          </cell>
          <cell r="G46" t="str">
            <v>ELECTRICAL</v>
          </cell>
          <cell r="H46" t="str">
            <v>David Krawchuck</v>
          </cell>
          <cell r="I46">
            <v>1</v>
          </cell>
          <cell r="J46">
            <v>0.23799999999999999</v>
          </cell>
          <cell r="K46" t="str">
            <v>USD</v>
          </cell>
          <cell r="L46">
            <v>1</v>
          </cell>
          <cell r="M46">
            <v>0.23799999999999999</v>
          </cell>
        </row>
        <row r="47">
          <cell r="A47" t="str">
            <v>VPMU5F-18923-BA</v>
          </cell>
          <cell r="B47" t="str">
            <v>Right Bracket</v>
          </cell>
          <cell r="C47" t="str">
            <v>Impactable</v>
          </cell>
          <cell r="D47" t="str">
            <v>ACCUDYN DE MEXICO S DE RL DE</v>
          </cell>
          <cell r="E47" t="str">
            <v>ACCUDYN</v>
          </cell>
          <cell r="F47" t="str">
            <v>ACCUDYN</v>
          </cell>
          <cell r="G47" t="str">
            <v>DISPLAY, OPTICS &amp; PLASTICS</v>
          </cell>
          <cell r="H47" t="str">
            <v>Paul Roe</v>
          </cell>
          <cell r="I47">
            <v>1</v>
          </cell>
          <cell r="J47">
            <v>0.10920000000000001</v>
          </cell>
          <cell r="K47" t="str">
            <v>USD</v>
          </cell>
          <cell r="L47">
            <v>1</v>
          </cell>
          <cell r="M47">
            <v>0.10920000000000001</v>
          </cell>
        </row>
        <row r="48">
          <cell r="A48" t="str">
            <v>VPMUBF-18923-AA</v>
          </cell>
          <cell r="B48" t="str">
            <v>Bracket</v>
          </cell>
          <cell r="C48" t="str">
            <v>Impactable</v>
          </cell>
          <cell r="D48" t="str">
            <v>ACCUDYN DE MEXICO S DE RL DE</v>
          </cell>
          <cell r="E48" t="str">
            <v>ACCUDYN</v>
          </cell>
          <cell r="F48" t="str">
            <v>ACCUDYN</v>
          </cell>
          <cell r="G48" t="str">
            <v>DISPLAY, OPTICS &amp; PLASTICS</v>
          </cell>
          <cell r="H48" t="str">
            <v>Paul Roe</v>
          </cell>
          <cell r="I48">
            <v>1</v>
          </cell>
          <cell r="J48">
            <v>1.16839</v>
          </cell>
          <cell r="K48" t="str">
            <v>USD</v>
          </cell>
          <cell r="L48">
            <v>1</v>
          </cell>
          <cell r="M48">
            <v>1.16839</v>
          </cell>
        </row>
        <row r="49">
          <cell r="A49" t="str">
            <v>VPMUBF-18923-AA</v>
          </cell>
          <cell r="B49" t="str">
            <v>Bracket</v>
          </cell>
          <cell r="C49" t="str">
            <v>Impactable</v>
          </cell>
          <cell r="D49" t="str">
            <v>ACCUDYN DE MEXICO S DE RL DE</v>
          </cell>
          <cell r="E49" t="str">
            <v>ACCUDYN</v>
          </cell>
          <cell r="F49" t="str">
            <v>ACCUDYN</v>
          </cell>
          <cell r="G49" t="str">
            <v>DISPLAY, OPTICS &amp; PLASTICS</v>
          </cell>
          <cell r="H49" t="str">
            <v>Paul Roe</v>
          </cell>
          <cell r="I49">
            <v>1</v>
          </cell>
          <cell r="J49">
            <v>1.16839</v>
          </cell>
          <cell r="K49" t="str">
            <v>USD</v>
          </cell>
          <cell r="L49">
            <v>1</v>
          </cell>
          <cell r="M49">
            <v>1.16839</v>
          </cell>
        </row>
      </sheetData>
      <sheetData sheetId="5">
        <row r="2">
          <cell r="B2" t="str">
            <v>C222608B-FKEAAA</v>
          </cell>
          <cell r="C2" t="str">
            <v>CAP-CERM 22uF,20%,6.3V,D544 DI 5R,0603,</v>
          </cell>
          <cell r="D2" t="str">
            <v>PROD</v>
          </cell>
          <cell r="E2" t="str">
            <v>PP</v>
          </cell>
          <cell r="F2">
            <v>80004846</v>
          </cell>
          <cell r="G2" t="str">
            <v>MURATA ELECTRONICS ROCK</v>
          </cell>
          <cell r="H2" t="str">
            <v>US</v>
          </cell>
          <cell r="I2" t="str">
            <v>MART DISTRIBUTION CENTER
308 PROSPECT ROAD
PO BOX 487</v>
          </cell>
          <cell r="J2" t="str">
            <v>ROCKMART</v>
          </cell>
          <cell r="M2">
            <v>1</v>
          </cell>
          <cell r="N2" t="str">
            <v>JIT017</v>
          </cell>
          <cell r="O2">
            <v>1.9400000000000001E-2</v>
          </cell>
          <cell r="P2" t="str">
            <v>USD</v>
          </cell>
          <cell r="Q2" t="str">
            <v>EA</v>
          </cell>
          <cell r="R2" t="str">
            <v>P4000026</v>
          </cell>
          <cell r="T2" t="str">
            <v>PNET55D</v>
          </cell>
        </row>
        <row r="3">
          <cell r="B3" t="str">
            <v>C247427B-FKDAAD</v>
          </cell>
          <cell r="C3" t="str">
            <v>CAP MLCC X6S (EIA)0.47uF 10% 0402</v>
          </cell>
          <cell r="D3" t="str">
            <v>PROD</v>
          </cell>
          <cell r="E3" t="str">
            <v>PP</v>
          </cell>
          <cell r="F3">
            <v>80004846</v>
          </cell>
          <cell r="G3" t="str">
            <v>MURATA ELECTRONICS ROCK</v>
          </cell>
          <cell r="H3" t="str">
            <v>US</v>
          </cell>
          <cell r="I3" t="str">
            <v>MART DISTRIBUTION CENTER
308 PROSPECT ROAD
PO BOX 487</v>
          </cell>
          <cell r="J3" t="str">
            <v>ROCKMART</v>
          </cell>
          <cell r="M3">
            <v>1</v>
          </cell>
          <cell r="N3" t="str">
            <v>JIT017</v>
          </cell>
          <cell r="O3">
            <v>4.7800000000000004E-3</v>
          </cell>
          <cell r="P3" t="str">
            <v>USD</v>
          </cell>
          <cell r="Q3" t="str">
            <v>EA</v>
          </cell>
          <cell r="R3" t="str">
            <v>P4000026</v>
          </cell>
          <cell r="S3" t="str">
            <v>GRT155C81C474KE01D</v>
          </cell>
          <cell r="T3" t="str">
            <v>PNET55D</v>
          </cell>
        </row>
        <row r="4">
          <cell r="B4" t="str">
            <v>C700054D-FM0000</v>
          </cell>
          <cell r="C4" t="str">
            <v>IC-LINMISC ANT Power Switch,WLCSP</v>
          </cell>
          <cell r="D4" t="str">
            <v>PROD</v>
          </cell>
          <cell r="E4" t="str">
            <v>PP</v>
          </cell>
          <cell r="F4">
            <v>80033696</v>
          </cell>
          <cell r="G4" t="str">
            <v>Richardson RFPD, Inc.</v>
          </cell>
          <cell r="H4" t="str">
            <v>US</v>
          </cell>
          <cell r="I4" t="str">
            <v xml:space="preserve">
Suite 100, 1950 South
Batavia Ave</v>
          </cell>
          <cell r="J4" t="str">
            <v>Geneva</v>
          </cell>
          <cell r="K4">
            <v>60134</v>
          </cell>
          <cell r="M4">
            <v>1</v>
          </cell>
          <cell r="N4" t="str">
            <v>RFU004</v>
          </cell>
          <cell r="O4">
            <v>0.1158</v>
          </cell>
          <cell r="P4" t="str">
            <v>USD</v>
          </cell>
          <cell r="Q4" t="str">
            <v>EA</v>
          </cell>
          <cell r="R4" t="str">
            <v>P4000607</v>
          </cell>
          <cell r="S4" t="str">
            <v>Â SKY13489-001</v>
          </cell>
          <cell r="T4" t="str">
            <v>PNET60D</v>
          </cell>
        </row>
        <row r="5">
          <cell r="B5" t="str">
            <v>C701507B-FF0000</v>
          </cell>
          <cell r="C5" t="str">
            <v>IC-REG ,WLNSP</v>
          </cell>
          <cell r="D5" t="str">
            <v>PROD</v>
          </cell>
          <cell r="E5" t="str">
            <v>PP</v>
          </cell>
          <cell r="F5">
            <v>80027725</v>
          </cell>
          <cell r="G5" t="str">
            <v>QUALCOMM TECHNOLOGIES INC</v>
          </cell>
          <cell r="H5" t="str">
            <v>US</v>
          </cell>
          <cell r="I5" t="str">
            <v xml:space="preserve">
5775 MOREHOUSE DRIVE</v>
          </cell>
          <cell r="J5" t="str">
            <v>SAN DIEGO</v>
          </cell>
          <cell r="K5" t="str">
            <v>92121-1714</v>
          </cell>
          <cell r="M5">
            <v>1</v>
          </cell>
          <cell r="N5" t="str">
            <v>RFU020</v>
          </cell>
          <cell r="O5">
            <v>1.2</v>
          </cell>
          <cell r="P5" t="str">
            <v>USD</v>
          </cell>
          <cell r="Q5" t="str">
            <v>EA</v>
          </cell>
          <cell r="R5" t="str">
            <v>P4000556</v>
          </cell>
          <cell r="S5" t="str">
            <v>PMD-9655-6-116WLNSP-TR-01-1-01</v>
          </cell>
          <cell r="T5" t="str">
            <v>PNET30D</v>
          </cell>
        </row>
        <row r="6">
          <cell r="B6" t="str">
            <v>C710447D-FT0000</v>
          </cell>
          <cell r="C6" t="str">
            <v>IC-INTRF ,WLPSP</v>
          </cell>
          <cell r="D6" t="str">
            <v>PROD</v>
          </cell>
          <cell r="E6" t="str">
            <v>PP</v>
          </cell>
          <cell r="F6">
            <v>80027725</v>
          </cell>
          <cell r="G6" t="str">
            <v>QUALCOMM TECHNOLOGIES INC</v>
          </cell>
          <cell r="H6" t="str">
            <v>US</v>
          </cell>
          <cell r="I6" t="str">
            <v xml:space="preserve">
5775 MOREHOUSE DRIVE</v>
          </cell>
          <cell r="J6" t="str">
            <v>SAN DIEGO</v>
          </cell>
          <cell r="K6" t="str">
            <v>92121-1714</v>
          </cell>
          <cell r="M6">
            <v>1</v>
          </cell>
          <cell r="N6" t="str">
            <v>RFU020</v>
          </cell>
          <cell r="O6">
            <v>4.5</v>
          </cell>
          <cell r="P6" t="str">
            <v>USD</v>
          </cell>
          <cell r="Q6" t="str">
            <v>EA</v>
          </cell>
          <cell r="R6" t="str">
            <v>P4000556</v>
          </cell>
          <cell r="S6" t="str">
            <v>WTR-5975-6-253WLPSP-TR-09-0</v>
          </cell>
          <cell r="T6" t="str">
            <v>PNET30D</v>
          </cell>
        </row>
        <row r="7">
          <cell r="B7" t="str">
            <v>C710448D-FT0000</v>
          </cell>
          <cell r="C7" t="str">
            <v>IC-INTRF ,FBGA</v>
          </cell>
          <cell r="D7" t="str">
            <v>PROD</v>
          </cell>
          <cell r="E7" t="str">
            <v>PP</v>
          </cell>
          <cell r="F7">
            <v>80027725</v>
          </cell>
          <cell r="G7" t="str">
            <v>QUALCOMM TECHNOLOGIES INC</v>
          </cell>
          <cell r="H7" t="str">
            <v>US</v>
          </cell>
          <cell r="I7" t="str">
            <v xml:space="preserve">
5775 MOREHOUSE DRIVE</v>
          </cell>
          <cell r="J7" t="str">
            <v>SAN DIEGO</v>
          </cell>
          <cell r="K7" t="str">
            <v>92121-1714</v>
          </cell>
          <cell r="M7">
            <v>1</v>
          </cell>
          <cell r="N7" t="str">
            <v>RFU020</v>
          </cell>
          <cell r="O7">
            <v>3.53</v>
          </cell>
          <cell r="P7" t="str">
            <v>USD</v>
          </cell>
          <cell r="Q7" t="str">
            <v>EA</v>
          </cell>
          <cell r="R7" t="str">
            <v>P4000556</v>
          </cell>
          <cell r="S7" t="str">
            <v>QCA-6574AU-3-169FBGA-TR-07-0</v>
          </cell>
          <cell r="T7" t="str">
            <v>PNET30D</v>
          </cell>
        </row>
        <row r="8">
          <cell r="B8" t="str">
            <v>C730001D-FC0000</v>
          </cell>
          <cell r="C8" t="str">
            <v>IC-LINMISC Low Noise Amplifier,PSP</v>
          </cell>
          <cell r="D8" t="str">
            <v>PROD</v>
          </cell>
          <cell r="E8" t="str">
            <v>PP</v>
          </cell>
          <cell r="F8">
            <v>80027725</v>
          </cell>
          <cell r="G8" t="str">
            <v>QUALCOMM TECHNOLOGIES INC</v>
          </cell>
          <cell r="H8" t="str">
            <v>US</v>
          </cell>
          <cell r="I8" t="str">
            <v xml:space="preserve">
5775 MOREHOUSE DRIVE</v>
          </cell>
          <cell r="J8" t="str">
            <v>SAN DIEGO</v>
          </cell>
          <cell r="K8" t="str">
            <v>92121-1714</v>
          </cell>
          <cell r="M8">
            <v>1</v>
          </cell>
          <cell r="N8" t="str">
            <v>RFU020</v>
          </cell>
          <cell r="O8">
            <v>0.51900000000000002</v>
          </cell>
          <cell r="P8" t="str">
            <v>USD</v>
          </cell>
          <cell r="Q8" t="str">
            <v>EA</v>
          </cell>
          <cell r="R8" t="str">
            <v>P4000556</v>
          </cell>
          <cell r="S8" t="str">
            <v>QLN-1021-0-24PSP-TR-04-0</v>
          </cell>
          <cell r="T8" t="str">
            <v>PNET30D</v>
          </cell>
        </row>
        <row r="9">
          <cell r="B9" t="str">
            <v>C730002D-FC0000</v>
          </cell>
          <cell r="C9" t="str">
            <v>IC-LINMISC Low Noise Amplifier,PSP</v>
          </cell>
          <cell r="D9" t="str">
            <v>PROD</v>
          </cell>
          <cell r="E9" t="str">
            <v>PP</v>
          </cell>
          <cell r="F9">
            <v>80027725</v>
          </cell>
          <cell r="G9" t="str">
            <v>QUALCOMM TECHNOLOGIES INC</v>
          </cell>
          <cell r="H9" t="str">
            <v>US</v>
          </cell>
          <cell r="I9" t="str">
            <v xml:space="preserve">
5775 MOREHOUSE DRIVE</v>
          </cell>
          <cell r="J9" t="str">
            <v>SAN DIEGO</v>
          </cell>
          <cell r="K9" t="str">
            <v>92121-1714</v>
          </cell>
          <cell r="M9">
            <v>1</v>
          </cell>
          <cell r="N9" t="str">
            <v>RFU020</v>
          </cell>
          <cell r="O9">
            <v>0.90100000000000002</v>
          </cell>
          <cell r="P9" t="str">
            <v>USD</v>
          </cell>
          <cell r="Q9" t="str">
            <v>EA</v>
          </cell>
          <cell r="R9" t="str">
            <v>P4000556</v>
          </cell>
          <cell r="S9" t="str">
            <v>QLN-1036-0-50PSP-TR-02-0</v>
          </cell>
          <cell r="T9" t="str">
            <v>PNET30D</v>
          </cell>
        </row>
        <row r="10">
          <cell r="B10" t="str">
            <v>C760013D-FP0000</v>
          </cell>
          <cell r="C10" t="str">
            <v>IC-PROC TELEMATICS,PSP</v>
          </cell>
          <cell r="D10" t="str">
            <v>PROD</v>
          </cell>
          <cell r="E10" t="str">
            <v>PP</v>
          </cell>
          <cell r="F10">
            <v>80027725</v>
          </cell>
          <cell r="G10" t="str">
            <v>QUALCOMM TECHNOLOGIES INC</v>
          </cell>
          <cell r="H10" t="str">
            <v>US</v>
          </cell>
          <cell r="I10" t="str">
            <v xml:space="preserve">
5775 MOREHOUSE DRIVE</v>
          </cell>
          <cell r="J10" t="str">
            <v>SAN DIEGO</v>
          </cell>
          <cell r="K10" t="str">
            <v>92121-1714</v>
          </cell>
          <cell r="M10">
            <v>1</v>
          </cell>
          <cell r="N10" t="str">
            <v>RFU020</v>
          </cell>
          <cell r="O10">
            <v>10.46</v>
          </cell>
          <cell r="P10" t="str">
            <v>USD</v>
          </cell>
          <cell r="Q10" t="str">
            <v>EA</v>
          </cell>
          <cell r="R10" t="str">
            <v>P4000556</v>
          </cell>
          <cell r="S10" t="str">
            <v>MDM-9250-6-506PSP-TR-01-0</v>
          </cell>
          <cell r="T10" t="str">
            <v>PNET30D</v>
          </cell>
        </row>
        <row r="11">
          <cell r="B11" t="str">
            <v>CFCB0015-AA</v>
          </cell>
          <cell r="C11" t="str">
            <v>BAW RF single filter forBluetooth/WLAN with LTE</v>
          </cell>
          <cell r="D11" t="str">
            <v>PROD</v>
          </cell>
          <cell r="E11" t="str">
            <v>PP</v>
          </cell>
          <cell r="F11">
            <v>80030809</v>
          </cell>
          <cell r="G11" t="str">
            <v>RF360 Technologies Inc.</v>
          </cell>
          <cell r="H11" t="str">
            <v>US</v>
          </cell>
          <cell r="I11" t="str">
            <v xml:space="preserve">
485B, US Highway 1 South
Suite 200</v>
          </cell>
          <cell r="J11">
            <v>8830</v>
          </cell>
          <cell r="K11">
            <v>8830</v>
          </cell>
          <cell r="M11">
            <v>1</v>
          </cell>
          <cell r="N11" t="str">
            <v>RFU004</v>
          </cell>
          <cell r="O11">
            <v>0.32200000000000001</v>
          </cell>
          <cell r="P11" t="str">
            <v>USD</v>
          </cell>
          <cell r="Q11" t="str">
            <v>EA</v>
          </cell>
          <cell r="R11" t="str">
            <v>P4000550</v>
          </cell>
          <cell r="S11" t="str">
            <v>B39242B8857L210</v>
          </cell>
          <cell r="T11" t="str">
            <v>PNET60D</v>
          </cell>
        </row>
        <row r="12">
          <cell r="B12" t="str">
            <v>CFCB0016-AA</v>
          </cell>
          <cell r="C12" t="str">
            <v>Band 7 Duplexer</v>
          </cell>
          <cell r="D12" t="str">
            <v>PROD</v>
          </cell>
          <cell r="E12" t="str">
            <v>PP</v>
          </cell>
          <cell r="F12">
            <v>80034477</v>
          </cell>
          <cell r="G12" t="str">
            <v>TAIYO YUDEN (U.S.A.), INC.</v>
          </cell>
          <cell r="H12" t="str">
            <v>US</v>
          </cell>
          <cell r="I12" t="str">
            <v xml:space="preserve">
440 STEVENS AVE. SUITE 300</v>
          </cell>
          <cell r="J12" t="str">
            <v>SOLANA BEACH</v>
          </cell>
          <cell r="K12">
            <v>92075</v>
          </cell>
          <cell r="M12">
            <v>1</v>
          </cell>
          <cell r="N12" t="str">
            <v>RFU019</v>
          </cell>
          <cell r="O12">
            <v>62.16</v>
          </cell>
          <cell r="P12" t="str">
            <v>JPY</v>
          </cell>
          <cell r="Q12" t="str">
            <v>EA</v>
          </cell>
          <cell r="R12" t="str">
            <v>P4000580</v>
          </cell>
          <cell r="S12" t="str">
            <v>PJ D6HQ2G655DP02UZ</v>
          </cell>
          <cell r="T12" t="str">
            <v>PEOM60D</v>
          </cell>
        </row>
        <row r="13">
          <cell r="B13" t="str">
            <v>CFCB0017-AA</v>
          </cell>
          <cell r="C13" t="str">
            <v>SAW Single Filter forBand20 RX</v>
          </cell>
          <cell r="D13" t="str">
            <v>PROD</v>
          </cell>
          <cell r="E13" t="str">
            <v>PP</v>
          </cell>
          <cell r="F13">
            <v>80034477</v>
          </cell>
          <cell r="G13" t="str">
            <v>TAIYO YUDEN (U.S.A.), INC.</v>
          </cell>
          <cell r="H13" t="str">
            <v>US</v>
          </cell>
          <cell r="I13" t="str">
            <v xml:space="preserve">
440 STEVENS AVE. SUITE 300</v>
          </cell>
          <cell r="J13" t="str">
            <v>SOLANA BEACH</v>
          </cell>
          <cell r="K13">
            <v>92075</v>
          </cell>
          <cell r="M13">
            <v>1</v>
          </cell>
          <cell r="N13" t="str">
            <v>RFU019</v>
          </cell>
          <cell r="O13">
            <v>8.5050000000000008</v>
          </cell>
          <cell r="P13" t="str">
            <v>JPY</v>
          </cell>
          <cell r="Q13" t="str">
            <v>EA</v>
          </cell>
          <cell r="R13" t="str">
            <v>P4000580</v>
          </cell>
          <cell r="S13" t="str">
            <v>PJ F5QA806M0M2QEUJ</v>
          </cell>
          <cell r="T13" t="str">
            <v>PEOM60D</v>
          </cell>
        </row>
        <row r="14">
          <cell r="B14" t="str">
            <v>CFCB0018-AA</v>
          </cell>
          <cell r="C14" t="str">
            <v>SAW Single Filter forBand26 RX</v>
          </cell>
          <cell r="D14" t="str">
            <v>PROD</v>
          </cell>
          <cell r="E14" t="str">
            <v>PP</v>
          </cell>
          <cell r="F14">
            <v>80034477</v>
          </cell>
          <cell r="G14" t="str">
            <v>TAIYO YUDEN (U.S.A.), INC.</v>
          </cell>
          <cell r="H14" t="str">
            <v>US</v>
          </cell>
          <cell r="I14" t="str">
            <v xml:space="preserve">
440 STEVENS AVE. SUITE 300</v>
          </cell>
          <cell r="J14" t="str">
            <v>SOLANA BEACH</v>
          </cell>
          <cell r="K14">
            <v>92075</v>
          </cell>
          <cell r="M14">
            <v>1</v>
          </cell>
          <cell r="N14" t="str">
            <v>RFU019</v>
          </cell>
          <cell r="O14">
            <v>8.0850000000000009</v>
          </cell>
          <cell r="P14" t="str">
            <v>JPY</v>
          </cell>
          <cell r="Q14" t="str">
            <v>EA</v>
          </cell>
          <cell r="R14" t="str">
            <v>P4000580</v>
          </cell>
          <cell r="S14" t="str">
            <v>PJ F5QA876M5M2QPUJ</v>
          </cell>
          <cell r="T14" t="str">
            <v>PEOM60D</v>
          </cell>
        </row>
        <row r="15">
          <cell r="B15" t="str">
            <v>CFCB0019-AA</v>
          </cell>
          <cell r="C15" t="str">
            <v>SAW Single Filter forBand8 RX</v>
          </cell>
          <cell r="D15" t="str">
            <v>PROD</v>
          </cell>
          <cell r="E15" t="str">
            <v>PP</v>
          </cell>
          <cell r="F15">
            <v>80034477</v>
          </cell>
          <cell r="G15" t="str">
            <v>TAIYO YUDEN (U.S.A.), INC.</v>
          </cell>
          <cell r="H15" t="str">
            <v>US</v>
          </cell>
          <cell r="I15" t="str">
            <v xml:space="preserve">
440 STEVENS AVE. SUITE 300</v>
          </cell>
          <cell r="J15" t="str">
            <v>SOLANA BEACH</v>
          </cell>
          <cell r="K15">
            <v>92075</v>
          </cell>
          <cell r="M15">
            <v>1</v>
          </cell>
          <cell r="N15" t="str">
            <v>RFU019</v>
          </cell>
          <cell r="O15">
            <v>8.0850000000000009</v>
          </cell>
          <cell r="P15" t="str">
            <v>JPY</v>
          </cell>
          <cell r="Q15" t="str">
            <v>EA</v>
          </cell>
          <cell r="R15" t="str">
            <v>P4000580</v>
          </cell>
          <cell r="S15" t="str">
            <v>PJ F5QA942M5M2AWUJ</v>
          </cell>
          <cell r="T15" t="str">
            <v>PEOM60D</v>
          </cell>
        </row>
        <row r="16">
          <cell r="B16" t="str">
            <v>CFCB0020-AA</v>
          </cell>
          <cell r="C16" t="str">
            <v>Band 41 TX/TX Filter forChina/Japan/India 1109</v>
          </cell>
          <cell r="D16" t="str">
            <v>PROD</v>
          </cell>
          <cell r="E16" t="str">
            <v>PP</v>
          </cell>
          <cell r="F16">
            <v>80034477</v>
          </cell>
          <cell r="G16" t="str">
            <v>TAIYO YUDEN (U.S.A.), INC.</v>
          </cell>
          <cell r="H16" t="str">
            <v>US</v>
          </cell>
          <cell r="I16" t="str">
            <v xml:space="preserve">
440 STEVENS AVE. SUITE 300</v>
          </cell>
          <cell r="J16" t="str">
            <v>SOLANA BEACH</v>
          </cell>
          <cell r="K16">
            <v>92075</v>
          </cell>
          <cell r="M16">
            <v>1</v>
          </cell>
          <cell r="N16" t="str">
            <v>RFU019</v>
          </cell>
          <cell r="O16">
            <v>17.850000000000001</v>
          </cell>
          <cell r="P16" t="str">
            <v>JPY</v>
          </cell>
          <cell r="Q16" t="str">
            <v>EA</v>
          </cell>
          <cell r="R16" t="str">
            <v>P4000580</v>
          </cell>
          <cell r="S16" t="str">
            <v>PJ F6FC2G600H4PAUJ</v>
          </cell>
          <cell r="T16" t="str">
            <v>PEOM60D</v>
          </cell>
        </row>
        <row r="17">
          <cell r="B17" t="str">
            <v>CFCB0021-AA</v>
          </cell>
          <cell r="C17" t="str">
            <v>Filter Bandpass FBAR 2.4GHz 79MHz 1.3dB LTE Co-E</v>
          </cell>
          <cell r="D17" t="str">
            <v>PROD</v>
          </cell>
          <cell r="E17" t="str">
            <v>PP</v>
          </cell>
          <cell r="F17">
            <v>80034477</v>
          </cell>
          <cell r="G17" t="str">
            <v>TAIYO YUDEN (U.S.A.), INC.</v>
          </cell>
          <cell r="H17" t="str">
            <v>US</v>
          </cell>
          <cell r="I17" t="str">
            <v xml:space="preserve">
440 STEVENS AVE. SUITE 300</v>
          </cell>
          <cell r="J17" t="str">
            <v>SOLANA BEACH</v>
          </cell>
          <cell r="K17">
            <v>92075</v>
          </cell>
          <cell r="M17">
            <v>1</v>
          </cell>
          <cell r="N17" t="str">
            <v>RFU019</v>
          </cell>
          <cell r="O17">
            <v>46.83</v>
          </cell>
          <cell r="P17" t="str">
            <v>JPY</v>
          </cell>
          <cell r="Q17" t="str">
            <v>EA</v>
          </cell>
          <cell r="R17" t="str">
            <v>P4000580</v>
          </cell>
          <cell r="S17" t="str">
            <v>PJ F6HG2G441EG65UJ</v>
          </cell>
          <cell r="T17" t="str">
            <v>PEOM60D</v>
          </cell>
        </row>
        <row r="18">
          <cell r="B18" t="str">
            <v>CFCB0023-AA</v>
          </cell>
          <cell r="C18" t="str">
            <v>Band 40 RX Filter 1109</v>
          </cell>
          <cell r="D18" t="str">
            <v>PROD</v>
          </cell>
          <cell r="E18" t="str">
            <v>PP</v>
          </cell>
          <cell r="F18">
            <v>80034477</v>
          </cell>
          <cell r="G18" t="str">
            <v>TAIYO YUDEN (U.S.A.), INC.</v>
          </cell>
          <cell r="H18" t="str">
            <v>US</v>
          </cell>
          <cell r="I18" t="str">
            <v xml:space="preserve">
440 STEVENS AVE. SUITE 300</v>
          </cell>
          <cell r="J18" t="str">
            <v>SOLANA BEACH</v>
          </cell>
          <cell r="K18">
            <v>92075</v>
          </cell>
          <cell r="M18">
            <v>1</v>
          </cell>
          <cell r="N18" t="str">
            <v>RFU019</v>
          </cell>
          <cell r="O18">
            <v>8.5050000000000008</v>
          </cell>
          <cell r="P18" t="str">
            <v>JPY</v>
          </cell>
          <cell r="Q18" t="str">
            <v>EA</v>
          </cell>
          <cell r="R18" t="str">
            <v>P4000580</v>
          </cell>
          <cell r="S18" t="str">
            <v>PJ F6QA2G350M2QAUJ</v>
          </cell>
          <cell r="T18" t="str">
            <v>PEOM60D</v>
          </cell>
        </row>
        <row r="19">
          <cell r="B19" t="str">
            <v>CFCB0024-AA</v>
          </cell>
          <cell r="C19" t="str">
            <v>SAW Single Filter forBand7 RX</v>
          </cell>
          <cell r="D19" t="str">
            <v>PROD</v>
          </cell>
          <cell r="E19" t="str">
            <v>PP</v>
          </cell>
          <cell r="F19">
            <v>80034477</v>
          </cell>
          <cell r="G19" t="str">
            <v>TAIYO YUDEN (U.S.A.), INC.</v>
          </cell>
          <cell r="H19" t="str">
            <v>US</v>
          </cell>
          <cell r="I19" t="str">
            <v xml:space="preserve">
440 STEVENS AVE. SUITE 300</v>
          </cell>
          <cell r="J19" t="str">
            <v>SOLANA BEACH</v>
          </cell>
          <cell r="K19">
            <v>92075</v>
          </cell>
          <cell r="M19">
            <v>1</v>
          </cell>
          <cell r="N19" t="str">
            <v>RFU019</v>
          </cell>
          <cell r="O19">
            <v>8.0850000000000009</v>
          </cell>
          <cell r="P19" t="str">
            <v>JPY</v>
          </cell>
          <cell r="Q19" t="str">
            <v>EA</v>
          </cell>
          <cell r="R19" t="str">
            <v>P4000580</v>
          </cell>
          <cell r="S19" t="str">
            <v>PJ F6QA2G655M2QHUJ</v>
          </cell>
          <cell r="T19" t="str">
            <v>PEOM60D</v>
          </cell>
        </row>
        <row r="20">
          <cell r="B20" t="str">
            <v>CFCB0031-AA</v>
          </cell>
          <cell r="C20" t="str">
            <v>OTSF band-pass,LTCC+SAW,1.8GHz,,S</v>
          </cell>
          <cell r="D20" t="str">
            <v>PROD</v>
          </cell>
          <cell r="E20" t="str">
            <v>PP</v>
          </cell>
          <cell r="F20">
            <v>80004888</v>
          </cell>
          <cell r="G20" t="str">
            <v>TDK CORPORATION OF AMERICA</v>
          </cell>
          <cell r="H20" t="str">
            <v>US</v>
          </cell>
          <cell r="I20" t="str">
            <v xml:space="preserve">
11137 WARLAND DRIVE</v>
          </cell>
          <cell r="J20" t="str">
            <v>CYPRESS</v>
          </cell>
          <cell r="K20">
            <v>90630</v>
          </cell>
          <cell r="M20">
            <v>1</v>
          </cell>
          <cell r="N20" t="str">
            <v>JIT017</v>
          </cell>
          <cell r="O20">
            <v>0.95</v>
          </cell>
          <cell r="P20" t="str">
            <v>USD</v>
          </cell>
          <cell r="Q20" t="str">
            <v>EA</v>
          </cell>
          <cell r="R20" t="str">
            <v>P4000022</v>
          </cell>
          <cell r="S20" t="str">
            <v>TPX352690MT-7033C1-X</v>
          </cell>
          <cell r="T20" t="str">
            <v>PAVG55D</v>
          </cell>
        </row>
        <row r="21">
          <cell r="B21" t="str">
            <v>CFCB0034-AA</v>
          </cell>
          <cell r="C21" t="str">
            <v>OTSF band-pass,,2.47GHz,,</v>
          </cell>
          <cell r="D21" t="str">
            <v>PROD</v>
          </cell>
          <cell r="E21" t="str">
            <v>PP</v>
          </cell>
          <cell r="F21">
            <v>80034477</v>
          </cell>
          <cell r="G21" t="str">
            <v>TAIYO YUDEN (U.S.A.), INC.</v>
          </cell>
          <cell r="H21" t="str">
            <v>US</v>
          </cell>
          <cell r="I21" t="str">
            <v xml:space="preserve">
440 STEVENS AVE. SUITE 300</v>
          </cell>
          <cell r="J21" t="str">
            <v>SOLANA BEACH</v>
          </cell>
          <cell r="K21">
            <v>92075</v>
          </cell>
          <cell r="M21">
            <v>1</v>
          </cell>
          <cell r="N21" t="str">
            <v>RFU019</v>
          </cell>
          <cell r="O21">
            <v>46.83</v>
          </cell>
          <cell r="P21" t="str">
            <v>JPY</v>
          </cell>
          <cell r="Q21" t="str">
            <v>EA</v>
          </cell>
          <cell r="R21" t="str">
            <v>P4000580</v>
          </cell>
          <cell r="S21" t="str">
            <v>PJ F6HH2G350EH75UJ</v>
          </cell>
          <cell r="T21" t="str">
            <v>PEOM60D</v>
          </cell>
        </row>
        <row r="22">
          <cell r="B22" t="str">
            <v>CFDB0001-AA</v>
          </cell>
          <cell r="C22" t="str">
            <v>Band28 Block A Duplexer</v>
          </cell>
          <cell r="D22" t="str">
            <v>PROD</v>
          </cell>
          <cell r="E22" t="str">
            <v>PP</v>
          </cell>
          <cell r="F22">
            <v>80034477</v>
          </cell>
          <cell r="G22" t="str">
            <v>TAIYO YUDEN (U.S.A.), INC.</v>
          </cell>
          <cell r="H22" t="str">
            <v>US</v>
          </cell>
          <cell r="I22" t="str">
            <v xml:space="preserve">
440 STEVENS AVE. SUITE 300</v>
          </cell>
          <cell r="J22" t="str">
            <v>SOLANA BEACH</v>
          </cell>
          <cell r="K22">
            <v>92075</v>
          </cell>
          <cell r="M22">
            <v>1</v>
          </cell>
          <cell r="N22" t="str">
            <v>RFU019</v>
          </cell>
          <cell r="O22">
            <v>36.020000000000003</v>
          </cell>
          <cell r="P22" t="str">
            <v>JPY</v>
          </cell>
          <cell r="Q22" t="str">
            <v>EA</v>
          </cell>
          <cell r="R22" t="str">
            <v>P4000580</v>
          </cell>
          <cell r="S22" t="str">
            <v>PJ D5FC773M0K3NCUZ</v>
          </cell>
          <cell r="T22" t="str">
            <v>PEOM60D</v>
          </cell>
        </row>
        <row r="23">
          <cell r="B23" t="str">
            <v>CFDB0002-AA</v>
          </cell>
          <cell r="C23" t="str">
            <v>Band28 Block B Duplexer</v>
          </cell>
          <cell r="D23" t="str">
            <v>PROD</v>
          </cell>
          <cell r="E23" t="str">
            <v>PP</v>
          </cell>
          <cell r="F23">
            <v>80034477</v>
          </cell>
          <cell r="G23" t="str">
            <v>TAIYO YUDEN (U.S.A.), INC.</v>
          </cell>
          <cell r="H23" t="str">
            <v>US</v>
          </cell>
          <cell r="I23" t="str">
            <v xml:space="preserve">
440 STEVENS AVE. SUITE 300</v>
          </cell>
          <cell r="J23" t="str">
            <v>SOLANA BEACH</v>
          </cell>
          <cell r="K23">
            <v>92075</v>
          </cell>
          <cell r="M23">
            <v>1</v>
          </cell>
          <cell r="N23" t="str">
            <v>RFU019</v>
          </cell>
          <cell r="O23">
            <v>36.020000000000003</v>
          </cell>
          <cell r="P23" t="str">
            <v>JPY</v>
          </cell>
          <cell r="Q23" t="str">
            <v>EA</v>
          </cell>
          <cell r="R23" t="str">
            <v>P4000580</v>
          </cell>
          <cell r="S23" t="str">
            <v>PJ D5FC788M0K3NDUZ</v>
          </cell>
          <cell r="T23" t="str">
            <v>PEOM60D</v>
          </cell>
        </row>
        <row r="24">
          <cell r="B24" t="str">
            <v>K100009B-FCZ000</v>
          </cell>
          <cell r="C24" t="str">
            <v>RES-TF 0R,,,,155.0C,0201</v>
          </cell>
          <cell r="D24" t="str">
            <v>PROD</v>
          </cell>
          <cell r="E24" t="str">
            <v>PP</v>
          </cell>
          <cell r="F24">
            <v>80004924</v>
          </cell>
          <cell r="G24" t="str">
            <v>KOA SPEER ELECTRONICS, INC.</v>
          </cell>
          <cell r="H24" t="str">
            <v>US</v>
          </cell>
          <cell r="I24" t="str">
            <v xml:space="preserve">
199, BOLIVAR DR</v>
          </cell>
          <cell r="J24" t="str">
            <v>BRADFORD</v>
          </cell>
          <cell r="K24">
            <v>16701</v>
          </cell>
          <cell r="M24">
            <v>1</v>
          </cell>
          <cell r="N24" t="str">
            <v>RFU019</v>
          </cell>
          <cell r="O24">
            <v>9.3999999999999997E-4</v>
          </cell>
          <cell r="P24" t="str">
            <v>USD</v>
          </cell>
          <cell r="Q24" t="str">
            <v>EA</v>
          </cell>
          <cell r="R24" t="str">
            <v>P4000152</v>
          </cell>
          <cell r="S24" t="str">
            <v>RK73Z1HTTCM</v>
          </cell>
          <cell r="T24" t="str">
            <v>PAVG55D</v>
          </cell>
        </row>
        <row r="25">
          <cell r="B25" t="str">
            <v>K110013B-FCM001</v>
          </cell>
          <cell r="C25" t="str">
            <v>RES-TF 10R,1%,50.0mW,20ppm/C,155</v>
          </cell>
          <cell r="D25" t="str">
            <v>PROD</v>
          </cell>
          <cell r="E25" t="str">
            <v>PP</v>
          </cell>
          <cell r="F25">
            <v>80004924</v>
          </cell>
          <cell r="G25" t="str">
            <v>KOA SPEER ELECTRONICS, INC.</v>
          </cell>
          <cell r="H25" t="str">
            <v>US</v>
          </cell>
          <cell r="I25" t="str">
            <v xml:space="preserve">
199, BOLIVAR DR</v>
          </cell>
          <cell r="J25" t="str">
            <v>BRADFORD</v>
          </cell>
          <cell r="K25">
            <v>16701</v>
          </cell>
          <cell r="M25">
            <v>1</v>
          </cell>
          <cell r="N25" t="str">
            <v>RFU019</v>
          </cell>
          <cell r="O25">
            <v>1.24E-3</v>
          </cell>
          <cell r="P25" t="str">
            <v>USD</v>
          </cell>
          <cell r="Q25" t="str">
            <v>EA</v>
          </cell>
          <cell r="R25" t="str">
            <v>P4000152</v>
          </cell>
          <cell r="S25" t="str">
            <v>RK73H1HTTCM10R0F</v>
          </cell>
          <cell r="T25" t="str">
            <v>PAVG55D</v>
          </cell>
        </row>
        <row r="26">
          <cell r="B26" t="str">
            <v>K110043B-FCM001</v>
          </cell>
          <cell r="C26" t="str">
            <v>RES-TF 10k,1%,50.0mW,20ppm/C,155</v>
          </cell>
          <cell r="D26" t="str">
            <v>PROD</v>
          </cell>
          <cell r="E26" t="str">
            <v>PP</v>
          </cell>
          <cell r="F26">
            <v>80004924</v>
          </cell>
          <cell r="G26" t="str">
            <v>KOA SPEER ELECTRONICS, INC.</v>
          </cell>
          <cell r="H26" t="str">
            <v>US</v>
          </cell>
          <cell r="I26" t="str">
            <v xml:space="preserve">
199, BOLIVAR DR</v>
          </cell>
          <cell r="J26" t="str">
            <v>BRADFORD</v>
          </cell>
          <cell r="K26">
            <v>16701</v>
          </cell>
          <cell r="M26">
            <v>1</v>
          </cell>
          <cell r="N26" t="str">
            <v>RFU019</v>
          </cell>
          <cell r="O26">
            <v>1.24E-3</v>
          </cell>
          <cell r="P26" t="str">
            <v>USD</v>
          </cell>
          <cell r="Q26" t="str">
            <v>EA</v>
          </cell>
          <cell r="R26" t="str">
            <v>P4000152</v>
          </cell>
          <cell r="S26" t="str">
            <v>RK73H1HTTCM1002F</v>
          </cell>
          <cell r="T26" t="str">
            <v>PAVG55D</v>
          </cell>
        </row>
        <row r="27">
          <cell r="B27" t="str">
            <v>K110045B-FCM002</v>
          </cell>
          <cell r="C27" t="str">
            <v>RES-TF 10k,5%,50.0mW,20ppm/C,155</v>
          </cell>
          <cell r="D27" t="str">
            <v>PROD</v>
          </cell>
          <cell r="E27" t="str">
            <v>PP</v>
          </cell>
          <cell r="F27">
            <v>80004924</v>
          </cell>
          <cell r="G27" t="str">
            <v>KOA SPEER ELECTRONICS, INC.</v>
          </cell>
          <cell r="H27" t="str">
            <v>US</v>
          </cell>
          <cell r="I27" t="str">
            <v xml:space="preserve">
199, BOLIVAR DR</v>
          </cell>
          <cell r="J27" t="str">
            <v>BRADFORD</v>
          </cell>
          <cell r="K27">
            <v>16701</v>
          </cell>
          <cell r="M27">
            <v>1</v>
          </cell>
          <cell r="N27" t="str">
            <v>RFU019</v>
          </cell>
          <cell r="O27">
            <v>9.3999999999999997E-4</v>
          </cell>
          <cell r="P27" t="str">
            <v>USD</v>
          </cell>
          <cell r="Q27" t="str">
            <v>EA</v>
          </cell>
          <cell r="R27" t="str">
            <v>P4000152</v>
          </cell>
          <cell r="S27" t="str">
            <v>RK73B1HTTCM103J</v>
          </cell>
          <cell r="T27" t="str">
            <v>PAVG55D</v>
          </cell>
        </row>
        <row r="28">
          <cell r="B28" t="str">
            <v>K110053B-FCM001</v>
          </cell>
          <cell r="C28" t="str">
            <v>RES-TF 100k,1%,50.0mW,20ppm/C,15</v>
          </cell>
          <cell r="D28" t="str">
            <v>PROD</v>
          </cell>
          <cell r="E28" t="str">
            <v>PP</v>
          </cell>
          <cell r="F28">
            <v>80004924</v>
          </cell>
          <cell r="G28" t="str">
            <v>KOA SPEER ELECTRONICS, INC.</v>
          </cell>
          <cell r="H28" t="str">
            <v>US</v>
          </cell>
          <cell r="I28" t="str">
            <v xml:space="preserve">
199, BOLIVAR DR</v>
          </cell>
          <cell r="J28" t="str">
            <v>BRADFORD</v>
          </cell>
          <cell r="K28">
            <v>16701</v>
          </cell>
          <cell r="M28">
            <v>1</v>
          </cell>
          <cell r="N28" t="str">
            <v>RFU019</v>
          </cell>
          <cell r="O28">
            <v>1.24E-3</v>
          </cell>
          <cell r="P28" t="str">
            <v>USD</v>
          </cell>
          <cell r="Q28" t="str">
            <v>EA</v>
          </cell>
          <cell r="R28" t="str">
            <v>P4000152</v>
          </cell>
          <cell r="S28" t="str">
            <v>RK73H1HTTCM1003F</v>
          </cell>
          <cell r="T28" t="str">
            <v>PAVG55D</v>
          </cell>
        </row>
        <row r="29">
          <cell r="B29" t="str">
            <v>K110065B-FCM001</v>
          </cell>
          <cell r="C29" t="str">
            <v>RES-TF 1M,5%,50.0mW,200pm/C,155.</v>
          </cell>
          <cell r="D29" t="str">
            <v>PROD</v>
          </cell>
          <cell r="E29" t="str">
            <v>PP</v>
          </cell>
          <cell r="F29">
            <v>80004924</v>
          </cell>
          <cell r="G29" t="str">
            <v>KOA SPEER ELECTRONICS, INC.</v>
          </cell>
          <cell r="H29" t="str">
            <v>US</v>
          </cell>
          <cell r="I29" t="str">
            <v xml:space="preserve">
199, BOLIVAR DR</v>
          </cell>
          <cell r="J29" t="str">
            <v>BRADFORD</v>
          </cell>
          <cell r="K29">
            <v>16701</v>
          </cell>
          <cell r="M29">
            <v>1</v>
          </cell>
          <cell r="N29" t="str">
            <v>RFU019</v>
          </cell>
          <cell r="O29">
            <v>9.3999999999999997E-4</v>
          </cell>
          <cell r="P29" t="str">
            <v>USD</v>
          </cell>
          <cell r="Q29" t="str">
            <v>EA</v>
          </cell>
          <cell r="R29" t="str">
            <v>P4000152</v>
          </cell>
          <cell r="S29" t="str">
            <v>RK73B1HTTCM105J</v>
          </cell>
          <cell r="T29" t="str">
            <v>PAVG55D</v>
          </cell>
        </row>
        <row r="30">
          <cell r="B30" t="str">
            <v>K112053B-FCM001</v>
          </cell>
          <cell r="C30" t="str">
            <v>RES-TF 120k,1%,50.0mW,20ppm/C,15</v>
          </cell>
          <cell r="D30" t="str">
            <v>PROD</v>
          </cell>
          <cell r="E30" t="str">
            <v>PP</v>
          </cell>
          <cell r="F30">
            <v>80004924</v>
          </cell>
          <cell r="G30" t="str">
            <v>KOA SPEER ELECTRONICS, INC.</v>
          </cell>
          <cell r="H30" t="str">
            <v>US</v>
          </cell>
          <cell r="I30" t="str">
            <v xml:space="preserve">
199, BOLIVAR DR</v>
          </cell>
          <cell r="J30" t="str">
            <v>BRADFORD</v>
          </cell>
          <cell r="K30">
            <v>16701</v>
          </cell>
          <cell r="M30">
            <v>1</v>
          </cell>
          <cell r="N30" t="str">
            <v>RFU019</v>
          </cell>
          <cell r="O30">
            <v>1.24E-3</v>
          </cell>
          <cell r="P30" t="str">
            <v>USD</v>
          </cell>
          <cell r="Q30" t="str">
            <v>EA</v>
          </cell>
          <cell r="R30" t="str">
            <v>P4000152</v>
          </cell>
          <cell r="S30" t="str">
            <v>RK73H1HTTCM1203F</v>
          </cell>
          <cell r="T30" t="str">
            <v>PAVG55D</v>
          </cell>
        </row>
        <row r="31">
          <cell r="B31" t="str">
            <v>K112063B-FCM001</v>
          </cell>
          <cell r="C31" t="str">
            <v>RES-TF 1.2M,1%,50.0mW,20ppm/C,15</v>
          </cell>
          <cell r="D31" t="str">
            <v>PROD</v>
          </cell>
          <cell r="E31" t="str">
            <v>PP</v>
          </cell>
          <cell r="F31">
            <v>80004924</v>
          </cell>
          <cell r="G31" t="str">
            <v>KOA SPEER ELECTRONICS, INC.</v>
          </cell>
          <cell r="H31" t="str">
            <v>US</v>
          </cell>
          <cell r="I31" t="str">
            <v xml:space="preserve">
199, BOLIVAR DR</v>
          </cell>
          <cell r="J31" t="str">
            <v>BRADFORD</v>
          </cell>
          <cell r="K31">
            <v>16701</v>
          </cell>
          <cell r="M31">
            <v>1</v>
          </cell>
          <cell r="N31" t="str">
            <v>RFU019</v>
          </cell>
          <cell r="O31">
            <v>1.24E-3</v>
          </cell>
          <cell r="P31" t="str">
            <v>USD</v>
          </cell>
          <cell r="Q31" t="str">
            <v>EA</v>
          </cell>
          <cell r="R31" t="str">
            <v>P4000152</v>
          </cell>
          <cell r="S31" t="str">
            <v>RK73H1HTTCM1204F</v>
          </cell>
          <cell r="T31" t="str">
            <v>PAVG55D</v>
          </cell>
        </row>
        <row r="32">
          <cell r="B32" t="str">
            <v>K115043B-FCM001</v>
          </cell>
          <cell r="C32" t="str">
            <v>RES-TF 15k,1%,50.0mW,20ppm/C,155</v>
          </cell>
          <cell r="D32" t="str">
            <v>PROD</v>
          </cell>
          <cell r="E32" t="str">
            <v>PP</v>
          </cell>
          <cell r="F32">
            <v>80004924</v>
          </cell>
          <cell r="G32" t="str">
            <v>KOA SPEER ELECTRONICS, INC.</v>
          </cell>
          <cell r="H32" t="str">
            <v>US</v>
          </cell>
          <cell r="I32" t="str">
            <v xml:space="preserve">
199, BOLIVAR DR</v>
          </cell>
          <cell r="J32" t="str">
            <v>BRADFORD</v>
          </cell>
          <cell r="K32">
            <v>16701</v>
          </cell>
          <cell r="M32">
            <v>1</v>
          </cell>
          <cell r="N32" t="str">
            <v>RFU019</v>
          </cell>
          <cell r="O32">
            <v>1.24E-3</v>
          </cell>
          <cell r="P32" t="str">
            <v>USD</v>
          </cell>
          <cell r="Q32" t="str">
            <v>EA</v>
          </cell>
          <cell r="R32" t="str">
            <v>P4000152</v>
          </cell>
          <cell r="S32" t="str">
            <v>RK73H1HTTCM1502F</v>
          </cell>
          <cell r="T32" t="str">
            <v>PAVG55D</v>
          </cell>
        </row>
        <row r="33">
          <cell r="B33" t="str">
            <v>K115053B-FCM001</v>
          </cell>
          <cell r="C33" t="str">
            <v>RES-TF 150k,1%,50.0mW,20ppm/C,15</v>
          </cell>
          <cell r="D33" t="str">
            <v>PROD</v>
          </cell>
          <cell r="E33" t="str">
            <v>PP</v>
          </cell>
          <cell r="F33">
            <v>80004924</v>
          </cell>
          <cell r="G33" t="str">
            <v>KOA SPEER ELECTRONICS, INC.</v>
          </cell>
          <cell r="H33" t="str">
            <v>US</v>
          </cell>
          <cell r="I33" t="str">
            <v xml:space="preserve">
199, BOLIVAR DR</v>
          </cell>
          <cell r="J33" t="str">
            <v>BRADFORD</v>
          </cell>
          <cell r="K33">
            <v>16701</v>
          </cell>
          <cell r="M33">
            <v>1</v>
          </cell>
          <cell r="N33" t="str">
            <v>RFU019</v>
          </cell>
          <cell r="O33">
            <v>1.24E-3</v>
          </cell>
          <cell r="P33" t="str">
            <v>USD</v>
          </cell>
          <cell r="Q33" t="str">
            <v>EA</v>
          </cell>
          <cell r="R33" t="str">
            <v>P4000152</v>
          </cell>
          <cell r="S33" t="str">
            <v>RK73H1HTTCM1503F</v>
          </cell>
          <cell r="T33" t="str">
            <v>PAVG55D</v>
          </cell>
        </row>
        <row r="34">
          <cell r="B34" t="str">
            <v>K116043B-FCM001</v>
          </cell>
          <cell r="C34" t="str">
            <v>RES-TF 16k,1%,50.0mW,20ppm/C,155</v>
          </cell>
          <cell r="D34" t="str">
            <v>PROD</v>
          </cell>
          <cell r="E34" t="str">
            <v>PP</v>
          </cell>
          <cell r="F34">
            <v>80004924</v>
          </cell>
          <cell r="G34" t="str">
            <v>KOA SPEER ELECTRONICS, INC.</v>
          </cell>
          <cell r="H34" t="str">
            <v>US</v>
          </cell>
          <cell r="I34" t="str">
            <v xml:space="preserve">
199, BOLIVAR DR</v>
          </cell>
          <cell r="J34" t="str">
            <v>BRADFORD</v>
          </cell>
          <cell r="K34">
            <v>16701</v>
          </cell>
          <cell r="M34">
            <v>1</v>
          </cell>
          <cell r="N34" t="str">
            <v>RFU019</v>
          </cell>
          <cell r="O34">
            <v>1.24E-3</v>
          </cell>
          <cell r="P34" t="str">
            <v>USD</v>
          </cell>
          <cell r="Q34" t="str">
            <v>EA</v>
          </cell>
          <cell r="R34" t="str">
            <v>P4000152</v>
          </cell>
          <cell r="S34" t="str">
            <v>RK73H1HTTCM1602F</v>
          </cell>
          <cell r="T34" t="str">
            <v>PAVG55D</v>
          </cell>
        </row>
        <row r="35">
          <cell r="B35" t="str">
            <v>K116053B-FCM001</v>
          </cell>
          <cell r="C35" t="str">
            <v>RES-TF ,,,,,</v>
          </cell>
          <cell r="D35" t="str">
            <v>PROD</v>
          </cell>
          <cell r="E35" t="str">
            <v>PP</v>
          </cell>
          <cell r="F35">
            <v>80004924</v>
          </cell>
          <cell r="G35" t="str">
            <v>KOA SPEER ELECTRONICS, INC.</v>
          </cell>
          <cell r="H35" t="str">
            <v>US</v>
          </cell>
          <cell r="I35" t="str">
            <v xml:space="preserve">
199, BOLIVAR DR</v>
          </cell>
          <cell r="J35" t="str">
            <v>BRADFORD</v>
          </cell>
          <cell r="K35">
            <v>16701</v>
          </cell>
          <cell r="M35">
            <v>1</v>
          </cell>
          <cell r="N35" t="str">
            <v>RFU019</v>
          </cell>
          <cell r="O35">
            <v>1.24E-3</v>
          </cell>
          <cell r="P35" t="str">
            <v>USD</v>
          </cell>
          <cell r="Q35" t="str">
            <v>EA</v>
          </cell>
          <cell r="R35" t="str">
            <v>P4000152</v>
          </cell>
          <cell r="S35" t="str">
            <v>RK73H1HTTCM1603F</v>
          </cell>
          <cell r="T35" t="str">
            <v>PAVG55D</v>
          </cell>
        </row>
        <row r="36">
          <cell r="B36" t="str">
            <v>K116933B-FCM001</v>
          </cell>
          <cell r="C36" t="str">
            <v>RES-TF 1.69k,1%,50.0mW,00ppm/C,1</v>
          </cell>
          <cell r="D36" t="str">
            <v>PROD</v>
          </cell>
          <cell r="E36" t="str">
            <v>PP</v>
          </cell>
          <cell r="F36">
            <v>80004924</v>
          </cell>
          <cell r="G36" t="str">
            <v>KOA SPEER ELECTRONICS, INC.</v>
          </cell>
          <cell r="H36" t="str">
            <v>US</v>
          </cell>
          <cell r="I36" t="str">
            <v xml:space="preserve">
199, BOLIVAR DR</v>
          </cell>
          <cell r="J36" t="str">
            <v>BRADFORD</v>
          </cell>
          <cell r="K36">
            <v>16701</v>
          </cell>
          <cell r="M36">
            <v>1</v>
          </cell>
          <cell r="N36" t="str">
            <v>RFU019</v>
          </cell>
          <cell r="O36">
            <v>1.24E-3</v>
          </cell>
          <cell r="P36" t="str">
            <v>USD</v>
          </cell>
          <cell r="Q36" t="str">
            <v>EA</v>
          </cell>
          <cell r="R36" t="str">
            <v>P4000152</v>
          </cell>
          <cell r="S36" t="str">
            <v>RK73H1HTTCM1691F</v>
          </cell>
          <cell r="T36" t="str">
            <v>PAVG55D</v>
          </cell>
        </row>
        <row r="37">
          <cell r="B37" t="str">
            <v>K120033B-FCM001</v>
          </cell>
          <cell r="C37" t="str">
            <v>RES-TF 2k,1%,50.0mW,200pm/C,155.</v>
          </cell>
          <cell r="D37" t="str">
            <v>PROD</v>
          </cell>
          <cell r="E37" t="str">
            <v>PP</v>
          </cell>
          <cell r="F37">
            <v>80004924</v>
          </cell>
          <cell r="G37" t="str">
            <v>KOA SPEER ELECTRONICS, INC.</v>
          </cell>
          <cell r="H37" t="str">
            <v>US</v>
          </cell>
          <cell r="I37" t="str">
            <v xml:space="preserve">
199, BOLIVAR DR</v>
          </cell>
          <cell r="J37" t="str">
            <v>BRADFORD</v>
          </cell>
          <cell r="K37">
            <v>16701</v>
          </cell>
          <cell r="M37">
            <v>1</v>
          </cell>
          <cell r="N37" t="str">
            <v>RFU019</v>
          </cell>
          <cell r="O37">
            <v>1.24E-3</v>
          </cell>
          <cell r="P37" t="str">
            <v>USD</v>
          </cell>
          <cell r="Q37" t="str">
            <v>EA</v>
          </cell>
          <cell r="R37" t="str">
            <v>P4000152</v>
          </cell>
          <cell r="S37" t="str">
            <v>RK73H1HTTCM2001F</v>
          </cell>
          <cell r="T37" t="str">
            <v>PAVG55D</v>
          </cell>
        </row>
        <row r="38">
          <cell r="B38" t="str">
            <v>K122023B-FCM001</v>
          </cell>
          <cell r="C38" t="str">
            <v>RES-TF 220R,1%,50.0mW,200ppm/C,12</v>
          </cell>
          <cell r="D38" t="str">
            <v>PROD</v>
          </cell>
          <cell r="E38" t="str">
            <v>PP</v>
          </cell>
          <cell r="F38">
            <v>80004924</v>
          </cell>
          <cell r="G38" t="str">
            <v>KOA SPEER ELECTRONICS, INC.</v>
          </cell>
          <cell r="H38" t="str">
            <v>US</v>
          </cell>
          <cell r="I38" t="str">
            <v xml:space="preserve">
199, BOLIVAR DR</v>
          </cell>
          <cell r="J38" t="str">
            <v>BRADFORD</v>
          </cell>
          <cell r="K38">
            <v>16701</v>
          </cell>
          <cell r="M38">
            <v>1</v>
          </cell>
          <cell r="N38" t="str">
            <v>RFU019</v>
          </cell>
          <cell r="O38">
            <v>1.24E-3</v>
          </cell>
          <cell r="P38" t="str">
            <v>USD</v>
          </cell>
          <cell r="Q38" t="str">
            <v>EA</v>
          </cell>
          <cell r="R38" t="str">
            <v>P4000152</v>
          </cell>
          <cell r="S38" t="str">
            <v>RK73H1HTTC2200F</v>
          </cell>
          <cell r="T38" t="str">
            <v>PAVG55D</v>
          </cell>
        </row>
        <row r="39">
          <cell r="B39" t="str">
            <v>K122035B-FCM000</v>
          </cell>
          <cell r="C39" t="str">
            <v>RES-TF 2.2k,5%,50.0mW,20ppm/C,12</v>
          </cell>
          <cell r="D39" t="str">
            <v>PROD</v>
          </cell>
          <cell r="E39" t="str">
            <v>PP</v>
          </cell>
          <cell r="F39">
            <v>80004924</v>
          </cell>
          <cell r="G39" t="str">
            <v>KOA SPEER ELECTRONICS, INC.</v>
          </cell>
          <cell r="H39" t="str">
            <v>US</v>
          </cell>
          <cell r="I39" t="str">
            <v xml:space="preserve">
199, BOLIVAR DR</v>
          </cell>
          <cell r="J39" t="str">
            <v>BRADFORD</v>
          </cell>
          <cell r="K39">
            <v>16701</v>
          </cell>
          <cell r="M39">
            <v>1</v>
          </cell>
          <cell r="N39" t="str">
            <v>RFU019</v>
          </cell>
          <cell r="O39">
            <v>9.3999999999999997E-4</v>
          </cell>
          <cell r="P39" t="str">
            <v>USD</v>
          </cell>
          <cell r="Q39" t="str">
            <v>EA</v>
          </cell>
          <cell r="R39" t="str">
            <v>P4000152</v>
          </cell>
          <cell r="S39" t="str">
            <v>RK73B1HTTCM222J</v>
          </cell>
          <cell r="T39" t="str">
            <v>PAVG55D</v>
          </cell>
        </row>
        <row r="40">
          <cell r="B40" t="str">
            <v>K124023B-FCM001</v>
          </cell>
          <cell r="C40" t="str">
            <v>RES-TF 240R,1%,50.0mW,20ppm/C,15</v>
          </cell>
          <cell r="D40" t="str">
            <v>PROD</v>
          </cell>
          <cell r="E40" t="str">
            <v>PP</v>
          </cell>
          <cell r="F40">
            <v>80004924</v>
          </cell>
          <cell r="G40" t="str">
            <v>KOA SPEER ELECTRONICS, INC.</v>
          </cell>
          <cell r="H40" t="str">
            <v>US</v>
          </cell>
          <cell r="I40" t="str">
            <v xml:space="preserve">
199, BOLIVAR DR</v>
          </cell>
          <cell r="J40" t="str">
            <v>BRADFORD</v>
          </cell>
          <cell r="K40">
            <v>16701</v>
          </cell>
          <cell r="M40">
            <v>1</v>
          </cell>
          <cell r="N40" t="str">
            <v>RFU019</v>
          </cell>
          <cell r="O40">
            <v>1.24E-3</v>
          </cell>
          <cell r="P40" t="str">
            <v>USD</v>
          </cell>
          <cell r="Q40" t="str">
            <v>EA</v>
          </cell>
          <cell r="R40" t="str">
            <v>P4000152</v>
          </cell>
          <cell r="S40" t="str">
            <v>RK73H1HTTCM2400F</v>
          </cell>
          <cell r="T40" t="str">
            <v>PAVG55D</v>
          </cell>
        </row>
        <row r="41">
          <cell r="B41" t="str">
            <v>K124933B-FCM001</v>
          </cell>
          <cell r="C41" t="str">
            <v>RES-TF 2.49k,1%,50.0mW,00ppm/C,1</v>
          </cell>
          <cell r="D41" t="str">
            <v>PROD</v>
          </cell>
          <cell r="E41" t="str">
            <v>PP</v>
          </cell>
          <cell r="F41">
            <v>80004924</v>
          </cell>
          <cell r="G41" t="str">
            <v>KOA SPEER ELECTRONICS, INC.</v>
          </cell>
          <cell r="H41" t="str">
            <v>US</v>
          </cell>
          <cell r="I41" t="str">
            <v xml:space="preserve">
199, BOLIVAR DR</v>
          </cell>
          <cell r="J41" t="str">
            <v>BRADFORD</v>
          </cell>
          <cell r="K41">
            <v>16701</v>
          </cell>
          <cell r="M41">
            <v>1</v>
          </cell>
          <cell r="N41" t="str">
            <v>RFU019</v>
          </cell>
          <cell r="O41">
            <v>1.24E-3</v>
          </cell>
          <cell r="P41" t="str">
            <v>USD</v>
          </cell>
          <cell r="Q41" t="str">
            <v>EA</v>
          </cell>
          <cell r="R41" t="str">
            <v>P4000152</v>
          </cell>
          <cell r="S41" t="str">
            <v>RK73H1HTTCM2491F</v>
          </cell>
          <cell r="T41" t="str">
            <v>PAVG55D</v>
          </cell>
        </row>
        <row r="42">
          <cell r="B42" t="str">
            <v>K133013B-FCM001</v>
          </cell>
          <cell r="C42" t="str">
            <v>RES-TF 2.49k,1%,50.0mW,00ppm/C,1</v>
          </cell>
          <cell r="D42" t="str">
            <v>PROD</v>
          </cell>
          <cell r="E42" t="str">
            <v>PP</v>
          </cell>
          <cell r="F42">
            <v>80004924</v>
          </cell>
          <cell r="G42" t="str">
            <v>KOA SPEER ELECTRONICS, INC.</v>
          </cell>
          <cell r="H42" t="str">
            <v>US</v>
          </cell>
          <cell r="I42" t="str">
            <v xml:space="preserve">
199, BOLIVAR DR</v>
          </cell>
          <cell r="J42" t="str">
            <v>BRADFORD</v>
          </cell>
          <cell r="K42">
            <v>16701</v>
          </cell>
          <cell r="M42">
            <v>1</v>
          </cell>
          <cell r="N42" t="str">
            <v>RFU019</v>
          </cell>
          <cell r="O42">
            <v>1.24E-3</v>
          </cell>
          <cell r="P42" t="str">
            <v>USD</v>
          </cell>
          <cell r="Q42" t="str">
            <v>EA</v>
          </cell>
          <cell r="R42" t="str">
            <v>P4000152</v>
          </cell>
          <cell r="S42" t="str">
            <v>RK73H1HTTCM33R0F</v>
          </cell>
          <cell r="T42" t="str">
            <v>PAVG55D</v>
          </cell>
        </row>
        <row r="43">
          <cell r="B43" t="str">
            <v>K140233B-FCM001</v>
          </cell>
          <cell r="C43" t="str">
            <v>RES-TF 4.02k,1%,50.0mW,00ppm/C,1</v>
          </cell>
          <cell r="D43" t="str">
            <v>PROD</v>
          </cell>
          <cell r="E43" t="str">
            <v>PP</v>
          </cell>
          <cell r="F43">
            <v>80004924</v>
          </cell>
          <cell r="G43" t="str">
            <v>KOA SPEER ELECTRONICS, INC.</v>
          </cell>
          <cell r="H43" t="str">
            <v>US</v>
          </cell>
          <cell r="I43" t="str">
            <v xml:space="preserve">
199, BOLIVAR DR</v>
          </cell>
          <cell r="J43" t="str">
            <v>BRADFORD</v>
          </cell>
          <cell r="K43">
            <v>16701</v>
          </cell>
          <cell r="M43">
            <v>1</v>
          </cell>
          <cell r="N43" t="str">
            <v>RFU019</v>
          </cell>
          <cell r="O43">
            <v>1.24E-3</v>
          </cell>
          <cell r="P43" t="str">
            <v>USD</v>
          </cell>
          <cell r="Q43" t="str">
            <v>EA</v>
          </cell>
          <cell r="R43" t="str">
            <v>P4000152</v>
          </cell>
          <cell r="S43" t="str">
            <v>RK73H1HTTCM4021F</v>
          </cell>
          <cell r="T43" t="str">
            <v>PAVG55D</v>
          </cell>
        </row>
        <row r="44">
          <cell r="B44" t="str">
            <v>K143013B-FCM000</v>
          </cell>
          <cell r="C44" t="str">
            <v>RES-TF 43R,1%,50.0W,200pm/C,155.</v>
          </cell>
          <cell r="D44" t="str">
            <v>PROD</v>
          </cell>
          <cell r="E44" t="str">
            <v>PP</v>
          </cell>
          <cell r="F44">
            <v>80004924</v>
          </cell>
          <cell r="G44" t="str">
            <v>KOA SPEER ELECTRONICS, INC.</v>
          </cell>
          <cell r="H44" t="str">
            <v>US</v>
          </cell>
          <cell r="I44" t="str">
            <v xml:space="preserve">
199, BOLIVAR DR</v>
          </cell>
          <cell r="J44" t="str">
            <v>BRADFORD</v>
          </cell>
          <cell r="K44">
            <v>16701</v>
          </cell>
          <cell r="M44">
            <v>1</v>
          </cell>
          <cell r="N44" t="str">
            <v>RFU019</v>
          </cell>
          <cell r="O44">
            <v>1.24E-3</v>
          </cell>
          <cell r="P44" t="str">
            <v>USD</v>
          </cell>
          <cell r="Q44" t="str">
            <v>EA</v>
          </cell>
          <cell r="R44" t="str">
            <v>P4000152</v>
          </cell>
          <cell r="S44" t="str">
            <v>RK73H1HTTC43R0F</v>
          </cell>
          <cell r="T44" t="str">
            <v>PAVG55D</v>
          </cell>
        </row>
        <row r="45">
          <cell r="B45" t="str">
            <v>K147035B-FCM002</v>
          </cell>
          <cell r="C45" t="str">
            <v>RES-TF 4.7k,5%,,200ppm/,155.0C,0</v>
          </cell>
          <cell r="D45" t="str">
            <v>PROD</v>
          </cell>
          <cell r="E45" t="str">
            <v>PP</v>
          </cell>
          <cell r="F45">
            <v>80004924</v>
          </cell>
          <cell r="G45" t="str">
            <v>KOA SPEER ELECTRONICS, INC.</v>
          </cell>
          <cell r="H45" t="str">
            <v>US</v>
          </cell>
          <cell r="I45" t="str">
            <v xml:space="preserve">
199, BOLIVAR DR</v>
          </cell>
          <cell r="J45" t="str">
            <v>BRADFORD</v>
          </cell>
          <cell r="K45">
            <v>16701</v>
          </cell>
          <cell r="M45">
            <v>1</v>
          </cell>
          <cell r="N45" t="str">
            <v>RFU019</v>
          </cell>
          <cell r="O45">
            <v>9.3999999999999997E-4</v>
          </cell>
          <cell r="P45" t="str">
            <v>USD</v>
          </cell>
          <cell r="Q45" t="str">
            <v>EA</v>
          </cell>
          <cell r="R45" t="str">
            <v>P4000152</v>
          </cell>
          <cell r="S45" t="str">
            <v>RK73B1HTTCM472J</v>
          </cell>
          <cell r="T45" t="str">
            <v>PAVG55D</v>
          </cell>
        </row>
        <row r="46">
          <cell r="B46" t="str">
            <v>K149913B-FCM001</v>
          </cell>
          <cell r="C46" t="str">
            <v>RES-TF 49.9R,1%,50.0mW,00ppm/C,1</v>
          </cell>
          <cell r="D46" t="str">
            <v>PROD</v>
          </cell>
          <cell r="E46" t="str">
            <v>PP</v>
          </cell>
          <cell r="F46">
            <v>80004924</v>
          </cell>
          <cell r="G46" t="str">
            <v>KOA SPEER ELECTRONICS, INC.</v>
          </cell>
          <cell r="H46" t="str">
            <v>US</v>
          </cell>
          <cell r="I46" t="str">
            <v xml:space="preserve">
199, BOLIVAR DR</v>
          </cell>
          <cell r="J46" t="str">
            <v>BRADFORD</v>
          </cell>
          <cell r="K46">
            <v>16701</v>
          </cell>
          <cell r="M46">
            <v>1</v>
          </cell>
          <cell r="N46" t="str">
            <v>RFU019</v>
          </cell>
          <cell r="O46">
            <v>1.24E-3</v>
          </cell>
          <cell r="P46" t="str">
            <v>USD</v>
          </cell>
          <cell r="Q46" t="str">
            <v>EA</v>
          </cell>
          <cell r="R46" t="str">
            <v>P4000152</v>
          </cell>
          <cell r="S46" t="str">
            <v>RK73H1HTTCM49R9F</v>
          </cell>
          <cell r="T46" t="str">
            <v>PAVG55D</v>
          </cell>
        </row>
        <row r="47">
          <cell r="B47" t="str">
            <v>K160443B-FCM001</v>
          </cell>
          <cell r="C47" t="str">
            <v>RES-TF 60.4k,1%,50.0mW,00ppm/C,1</v>
          </cell>
          <cell r="D47" t="str">
            <v>PROD</v>
          </cell>
          <cell r="E47" t="str">
            <v>PP</v>
          </cell>
          <cell r="F47">
            <v>80004924</v>
          </cell>
          <cell r="G47" t="str">
            <v>KOA SPEER ELECTRONICS, INC.</v>
          </cell>
          <cell r="H47" t="str">
            <v>US</v>
          </cell>
          <cell r="I47" t="str">
            <v xml:space="preserve">
199, BOLIVAR DR</v>
          </cell>
          <cell r="J47" t="str">
            <v>BRADFORD</v>
          </cell>
          <cell r="K47">
            <v>16701</v>
          </cell>
          <cell r="M47">
            <v>1</v>
          </cell>
          <cell r="N47" t="str">
            <v>RFU019</v>
          </cell>
          <cell r="O47">
            <v>1.24E-3</v>
          </cell>
          <cell r="P47" t="str">
            <v>USD</v>
          </cell>
          <cell r="Q47" t="str">
            <v>EA</v>
          </cell>
          <cell r="R47" t="str">
            <v>P4000152</v>
          </cell>
          <cell r="S47" t="str">
            <v>RK73H1HTTCM6042F</v>
          </cell>
          <cell r="T47" t="str">
            <v>PAVG55D</v>
          </cell>
        </row>
        <row r="48">
          <cell r="B48" t="str">
            <v>K168023B-FCM001</v>
          </cell>
          <cell r="C48" t="str">
            <v>RES-TF 680R,1%,50.0mW,20ppm/C,15</v>
          </cell>
          <cell r="D48" t="str">
            <v>PROD</v>
          </cell>
          <cell r="E48" t="str">
            <v>PP</v>
          </cell>
          <cell r="F48">
            <v>80004924</v>
          </cell>
          <cell r="G48" t="str">
            <v>KOA SPEER ELECTRONICS, INC.</v>
          </cell>
          <cell r="H48" t="str">
            <v>US</v>
          </cell>
          <cell r="I48" t="str">
            <v xml:space="preserve">
199, BOLIVAR DR</v>
          </cell>
          <cell r="J48" t="str">
            <v>BRADFORD</v>
          </cell>
          <cell r="K48">
            <v>16701</v>
          </cell>
          <cell r="M48">
            <v>1</v>
          </cell>
          <cell r="N48" t="str">
            <v>RFU019</v>
          </cell>
          <cell r="O48">
            <v>1.24E-3</v>
          </cell>
          <cell r="P48" t="str">
            <v>USD</v>
          </cell>
          <cell r="Q48" t="str">
            <v>EA</v>
          </cell>
          <cell r="R48" t="str">
            <v>P4000152</v>
          </cell>
          <cell r="S48" t="str">
            <v>RK73H1HTTCM6800F</v>
          </cell>
          <cell r="T48" t="str">
            <v>PAVG55D</v>
          </cell>
        </row>
        <row r="49">
          <cell r="B49" t="str">
            <v>K190943B-FCM001</v>
          </cell>
          <cell r="C49" t="str">
            <v>RES-TF 90.9k,1%,50.0mW,00ppm/C,1</v>
          </cell>
          <cell r="D49" t="str">
            <v>PROD</v>
          </cell>
          <cell r="E49" t="str">
            <v>PP</v>
          </cell>
          <cell r="F49">
            <v>80004924</v>
          </cell>
          <cell r="G49" t="str">
            <v>KOA SPEER ELECTRONICS, INC.</v>
          </cell>
          <cell r="H49" t="str">
            <v>US</v>
          </cell>
          <cell r="I49" t="str">
            <v xml:space="preserve">
199, BOLIVAR DR</v>
          </cell>
          <cell r="J49" t="str">
            <v>BRADFORD</v>
          </cell>
          <cell r="K49">
            <v>16701</v>
          </cell>
          <cell r="M49">
            <v>1</v>
          </cell>
          <cell r="N49" t="str">
            <v>RFU019</v>
          </cell>
          <cell r="O49">
            <v>1.24E-3</v>
          </cell>
          <cell r="P49" t="str">
            <v>USD</v>
          </cell>
          <cell r="Q49" t="str">
            <v>EA</v>
          </cell>
          <cell r="R49" t="str">
            <v>P4000152</v>
          </cell>
          <cell r="S49" t="str">
            <v>RK73H1HTTCM9092F</v>
          </cell>
          <cell r="T49" t="str">
            <v>PAVG55D</v>
          </cell>
        </row>
        <row r="50">
          <cell r="B50" t="str">
            <v>K210043D-FJA001</v>
          </cell>
          <cell r="C50" t="str">
            <v>CAP-CERM 10pF,1%,50V,CO,,0201</v>
          </cell>
          <cell r="D50" t="str">
            <v>PROD</v>
          </cell>
          <cell r="E50" t="str">
            <v>PP</v>
          </cell>
          <cell r="F50">
            <v>80004846</v>
          </cell>
          <cell r="G50" t="str">
            <v>MURATA ELECTRONICS ROCK</v>
          </cell>
          <cell r="H50" t="str">
            <v>US</v>
          </cell>
          <cell r="I50" t="str">
            <v>MART DISTRIBUTION CENTER
308 PROSPECT ROAD
PO BOX 487</v>
          </cell>
          <cell r="J50" t="str">
            <v>ROCKMART</v>
          </cell>
          <cell r="M50">
            <v>1</v>
          </cell>
          <cell r="N50" t="str">
            <v>JIT017</v>
          </cell>
          <cell r="O50">
            <v>3.5400000000000002E-3</v>
          </cell>
          <cell r="P50" t="str">
            <v>USD</v>
          </cell>
          <cell r="Q50" t="str">
            <v>EA</v>
          </cell>
          <cell r="R50" t="str">
            <v>P4000026</v>
          </cell>
          <cell r="S50" t="str">
            <v>GCM0335C1H100FA16J</v>
          </cell>
          <cell r="T50" t="str">
            <v>PNET55D</v>
          </cell>
        </row>
        <row r="51">
          <cell r="B51" t="str">
            <v>K210044D-FJA001</v>
          </cell>
          <cell r="C51" t="str">
            <v>CAP-CERM 10pF,2%,50V,CO,,0201</v>
          </cell>
          <cell r="D51" t="str">
            <v>PROD</v>
          </cell>
          <cell r="E51" t="str">
            <v>PP</v>
          </cell>
          <cell r="F51">
            <v>80004846</v>
          </cell>
          <cell r="G51" t="str">
            <v>MURATA ELECTRONICS ROCK</v>
          </cell>
          <cell r="H51" t="str">
            <v>US</v>
          </cell>
          <cell r="I51" t="str">
            <v>MART DISTRIBUTION CENTER
308 PROSPECT ROAD
PO BOX 487</v>
          </cell>
          <cell r="J51" t="str">
            <v>ROCKMART</v>
          </cell>
          <cell r="M51">
            <v>1</v>
          </cell>
          <cell r="N51" t="str">
            <v>JIT017</v>
          </cell>
          <cell r="O51">
            <v>2.8800000000000002E-3</v>
          </cell>
          <cell r="P51" t="str">
            <v>USD</v>
          </cell>
          <cell r="Q51" t="str">
            <v>EA</v>
          </cell>
          <cell r="R51" t="str">
            <v>P4000026</v>
          </cell>
          <cell r="S51" t="str">
            <v>GCM0335C1H100GA16J</v>
          </cell>
          <cell r="T51" t="str">
            <v>PNET55D</v>
          </cell>
        </row>
        <row r="52">
          <cell r="B52" t="str">
            <v>K210136D-FJA001</v>
          </cell>
          <cell r="C52" t="str">
            <v>CAP MLCC C0G (EIA) 100pF 5% 0402</v>
          </cell>
          <cell r="D52" t="str">
            <v>PROD</v>
          </cell>
          <cell r="E52" t="str">
            <v>PP</v>
          </cell>
          <cell r="F52">
            <v>80004846</v>
          </cell>
          <cell r="G52" t="str">
            <v>MURATA ELECTRONICS ROCK</v>
          </cell>
          <cell r="H52" t="str">
            <v>US</v>
          </cell>
          <cell r="I52" t="str">
            <v>MART DISTRIBUTION CENTER
308 PROSPECT ROAD
PO BOX 487</v>
          </cell>
          <cell r="J52" t="str">
            <v>ROCKMART</v>
          </cell>
          <cell r="M52">
            <v>1</v>
          </cell>
          <cell r="N52" t="str">
            <v>JIT017</v>
          </cell>
          <cell r="O52">
            <v>2.3400000000000001E-3</v>
          </cell>
          <cell r="P52" t="str">
            <v>USD</v>
          </cell>
          <cell r="Q52" t="str">
            <v>EA</v>
          </cell>
          <cell r="R52" t="str">
            <v>P4000026</v>
          </cell>
          <cell r="S52" t="str">
            <v>GRT1555C1E101JA02J</v>
          </cell>
          <cell r="T52" t="str">
            <v>PNET55D</v>
          </cell>
        </row>
        <row r="53">
          <cell r="B53" t="str">
            <v>K210237D-FKA001</v>
          </cell>
          <cell r="C53" t="str">
            <v>CAP MLCC X7R (EIA) 1000pF 10% 0201</v>
          </cell>
          <cell r="D53" t="str">
            <v>PROD</v>
          </cell>
          <cell r="E53" t="str">
            <v>PP</v>
          </cell>
          <cell r="F53">
            <v>80004846</v>
          </cell>
          <cell r="G53" t="str">
            <v>MURATA ELECTRONICS ROCK</v>
          </cell>
          <cell r="H53" t="str">
            <v>US</v>
          </cell>
          <cell r="I53" t="str">
            <v>MART DISTRIBUTION CENTER
308 PROSPECT ROAD
PO BOX 487</v>
          </cell>
          <cell r="J53" t="str">
            <v>ROCKMART</v>
          </cell>
          <cell r="M53">
            <v>1</v>
          </cell>
          <cell r="N53" t="str">
            <v>JIT017</v>
          </cell>
          <cell r="O53">
            <v>1.1999999999999999E-3</v>
          </cell>
          <cell r="P53" t="str">
            <v>USD</v>
          </cell>
          <cell r="Q53" t="str">
            <v>EA</v>
          </cell>
          <cell r="R53" t="str">
            <v>P4000026</v>
          </cell>
          <cell r="S53" t="str">
            <v>GRT033R71E102KE01J</v>
          </cell>
          <cell r="T53" t="str">
            <v>PNET55D</v>
          </cell>
        </row>
        <row r="54">
          <cell r="B54" t="str">
            <v>K210246D-FJA001</v>
          </cell>
          <cell r="C54" t="str">
            <v>CAP MLCC C0G (EIA) 1000pF 5% 0402</v>
          </cell>
          <cell r="D54" t="str">
            <v>PROD</v>
          </cell>
          <cell r="E54" t="str">
            <v>PP</v>
          </cell>
          <cell r="F54">
            <v>80004846</v>
          </cell>
          <cell r="G54" t="str">
            <v>MURATA ELECTRONICS ROCK</v>
          </cell>
          <cell r="H54" t="str">
            <v>US</v>
          </cell>
          <cell r="I54" t="str">
            <v>MART DISTRIBUTION CENTER
308 PROSPECT ROAD
PO BOX 487</v>
          </cell>
          <cell r="J54" t="str">
            <v>ROCKMART</v>
          </cell>
          <cell r="M54">
            <v>1</v>
          </cell>
          <cell r="N54" t="str">
            <v>JIT017</v>
          </cell>
          <cell r="O54">
            <v>9.3600000000000003E-3</v>
          </cell>
          <cell r="P54" t="str">
            <v>USD</v>
          </cell>
          <cell r="Q54" t="str">
            <v>EA</v>
          </cell>
          <cell r="R54" t="str">
            <v>P4000026</v>
          </cell>
          <cell r="S54" t="str">
            <v>GRT1555C1H102JA02J</v>
          </cell>
          <cell r="T54" t="str">
            <v>PNET55D</v>
          </cell>
        </row>
        <row r="55">
          <cell r="B55" t="str">
            <v>K210247D-FKA001</v>
          </cell>
          <cell r="C55" t="str">
            <v>CAP MLCC X7R (EIA) 1000pF 10% 0402</v>
          </cell>
          <cell r="D55" t="str">
            <v>PROD</v>
          </cell>
          <cell r="E55" t="str">
            <v>PP</v>
          </cell>
          <cell r="F55">
            <v>80004846</v>
          </cell>
          <cell r="G55" t="str">
            <v>MURATA ELECTRONICS ROCK</v>
          </cell>
          <cell r="H55" t="str">
            <v>US</v>
          </cell>
          <cell r="I55" t="str">
            <v>MART DISTRIBUTION CENTER
308 PROSPECT ROAD
PO BOX 487</v>
          </cell>
          <cell r="J55" t="str">
            <v>ROCKMART</v>
          </cell>
          <cell r="M55">
            <v>1</v>
          </cell>
          <cell r="N55" t="str">
            <v>JIT017</v>
          </cell>
          <cell r="O55">
            <v>1.74E-3</v>
          </cell>
          <cell r="P55" t="str">
            <v>USD</v>
          </cell>
          <cell r="Q55" t="str">
            <v>EA</v>
          </cell>
          <cell r="R55" t="str">
            <v>P4000026</v>
          </cell>
          <cell r="S55" t="str">
            <v>GRT155R71H102KE01J</v>
          </cell>
          <cell r="T55" t="str">
            <v>PNET55D</v>
          </cell>
        </row>
        <row r="56">
          <cell r="B56" t="str">
            <v>K210317D-FKA001</v>
          </cell>
          <cell r="C56" t="str">
            <v>CAP MLCC X7R (EIA) 1000pF 10% 0201</v>
          </cell>
          <cell r="D56" t="str">
            <v>PROD</v>
          </cell>
          <cell r="E56" t="str">
            <v>PP</v>
          </cell>
          <cell r="F56">
            <v>80004846</v>
          </cell>
          <cell r="G56" t="str">
            <v>MURATA ELECTRONICS ROCK</v>
          </cell>
          <cell r="H56" t="str">
            <v>US</v>
          </cell>
          <cell r="I56" t="str">
            <v>MART DISTRIBUTION CENTER
308 PROSPECT ROAD
PO BOX 487</v>
          </cell>
          <cell r="J56" t="str">
            <v>ROCKMART</v>
          </cell>
          <cell r="M56">
            <v>1</v>
          </cell>
          <cell r="N56" t="str">
            <v>JIT017</v>
          </cell>
          <cell r="O56">
            <v>1.48E-3</v>
          </cell>
          <cell r="P56" t="str">
            <v>USD</v>
          </cell>
          <cell r="Q56" t="str">
            <v>EA</v>
          </cell>
          <cell r="R56" t="str">
            <v>P4000026</v>
          </cell>
          <cell r="S56" t="str">
            <v>GRT033R71A103KE01J</v>
          </cell>
          <cell r="T56" t="str">
            <v>PNET55D</v>
          </cell>
        </row>
        <row r="57">
          <cell r="B57" t="str">
            <v>K210327D-FKA001</v>
          </cell>
          <cell r="C57" t="str">
            <v>CAP MLCC X7R (EIA) 1000pF 10% 0402</v>
          </cell>
          <cell r="D57" t="str">
            <v>PROD</v>
          </cell>
          <cell r="E57" t="str">
            <v>PP</v>
          </cell>
          <cell r="F57">
            <v>80004846</v>
          </cell>
          <cell r="G57" t="str">
            <v>MURATA ELECTRONICS ROCK</v>
          </cell>
          <cell r="H57" t="str">
            <v>US</v>
          </cell>
          <cell r="I57" t="str">
            <v>MART DISTRIBUTION CENTER
308 PROSPECT ROAD
PO BOX 487</v>
          </cell>
          <cell r="J57" t="str">
            <v>ROCKMART</v>
          </cell>
          <cell r="M57">
            <v>1</v>
          </cell>
          <cell r="N57" t="str">
            <v>JIT017</v>
          </cell>
          <cell r="O57">
            <v>2.3400000000000001E-3</v>
          </cell>
          <cell r="P57" t="str">
            <v>USD</v>
          </cell>
          <cell r="Q57" t="str">
            <v>EA</v>
          </cell>
          <cell r="R57" t="str">
            <v>P4000026</v>
          </cell>
          <cell r="S57" t="str">
            <v>GRT155R71C103KE01J</v>
          </cell>
          <cell r="T57" t="str">
            <v>PNET55D</v>
          </cell>
        </row>
        <row r="58">
          <cell r="B58" t="str">
            <v>K210407D-FKD001</v>
          </cell>
          <cell r="C58" t="str">
            <v>CAP MLCC X6S (EIA) 0.10F10% 0201</v>
          </cell>
          <cell r="D58" t="str">
            <v>PROD</v>
          </cell>
          <cell r="E58" t="str">
            <v>PP</v>
          </cell>
          <cell r="F58">
            <v>80004846</v>
          </cell>
          <cell r="G58" t="str">
            <v>MURATA ELECTRONICS ROCK</v>
          </cell>
          <cell r="H58" t="str">
            <v>US</v>
          </cell>
          <cell r="I58" t="str">
            <v>MART DISTRIBUTION CENTER
308 PROSPECT ROAD
PO BOX 487</v>
          </cell>
          <cell r="J58" t="str">
            <v>ROCKMART</v>
          </cell>
          <cell r="M58">
            <v>1</v>
          </cell>
          <cell r="N58" t="str">
            <v>JIT017</v>
          </cell>
          <cell r="O58">
            <v>1.89E-3</v>
          </cell>
          <cell r="P58" t="str">
            <v>USD</v>
          </cell>
          <cell r="Q58" t="str">
            <v>EA</v>
          </cell>
          <cell r="R58" t="str">
            <v>P4000026</v>
          </cell>
          <cell r="S58" t="str">
            <v>GRT033C80J104KE01J</v>
          </cell>
          <cell r="T58" t="str">
            <v>PNET55D</v>
          </cell>
        </row>
        <row r="59">
          <cell r="B59" t="str">
            <v>K210427D-FKA001</v>
          </cell>
          <cell r="C59" t="str">
            <v>CAP MLCC X7R (EIA) 0.10uF 10% 0402</v>
          </cell>
          <cell r="D59" t="str">
            <v>PROD</v>
          </cell>
          <cell r="E59" t="str">
            <v>PP</v>
          </cell>
          <cell r="F59">
            <v>80004846</v>
          </cell>
          <cell r="G59" t="str">
            <v>MURATA ELECTRONICS ROCK</v>
          </cell>
          <cell r="H59" t="str">
            <v>US</v>
          </cell>
          <cell r="I59" t="str">
            <v>MART DISTRIBUTION CENTER
308 PROSPECT ROAD
PO BOX 487</v>
          </cell>
          <cell r="J59" t="str">
            <v>ROCKMART</v>
          </cell>
          <cell r="M59">
            <v>1</v>
          </cell>
          <cell r="N59" t="str">
            <v>JIT017</v>
          </cell>
          <cell r="O59">
            <v>2.3500000000000001E-3</v>
          </cell>
          <cell r="P59" t="str">
            <v>USD</v>
          </cell>
          <cell r="Q59" t="str">
            <v>EA</v>
          </cell>
          <cell r="R59" t="str">
            <v>P4000026</v>
          </cell>
          <cell r="S59" t="str">
            <v>GRT155R71C104KE01J</v>
          </cell>
          <cell r="T59" t="str">
            <v>PNET55D</v>
          </cell>
        </row>
        <row r="60">
          <cell r="B60" t="str">
            <v>K210427D-FKD001</v>
          </cell>
          <cell r="C60" t="str">
            <v>CAP MLCC X6S (EIA) 0.10uF 10% 0201</v>
          </cell>
          <cell r="D60" t="str">
            <v>PROD</v>
          </cell>
          <cell r="E60" t="str">
            <v>PP</v>
          </cell>
          <cell r="F60">
            <v>80004846</v>
          </cell>
          <cell r="G60" t="str">
            <v>MURATA ELECTRONICS ROCK</v>
          </cell>
          <cell r="H60" t="str">
            <v>US</v>
          </cell>
          <cell r="I60" t="str">
            <v>MART DISTRIBUTION CENTER
308 PROSPECT ROAD
PO BOX 487</v>
          </cell>
          <cell r="J60" t="str">
            <v>ROCKMART</v>
          </cell>
          <cell r="M60">
            <v>1</v>
          </cell>
          <cell r="N60" t="str">
            <v>JIT017</v>
          </cell>
          <cell r="O60">
            <v>3.0000000000000001E-3</v>
          </cell>
          <cell r="P60" t="str">
            <v>USD</v>
          </cell>
          <cell r="Q60" t="str">
            <v>EA</v>
          </cell>
          <cell r="R60" t="str">
            <v>P4000026</v>
          </cell>
          <cell r="S60" t="str">
            <v>GRT033C81C104KE01J</v>
          </cell>
          <cell r="T60" t="str">
            <v>PNET55D</v>
          </cell>
        </row>
        <row r="61">
          <cell r="B61" t="str">
            <v>K210427D-FKE001</v>
          </cell>
          <cell r="C61" t="str">
            <v>CAP 0.10uF 0.1 16Vdc 0201(0603m) 0p33ht X5R (EI</v>
          </cell>
          <cell r="D61" t="str">
            <v>PROD</v>
          </cell>
          <cell r="E61" t="str">
            <v>PP</v>
          </cell>
          <cell r="F61">
            <v>80004846</v>
          </cell>
          <cell r="G61" t="str">
            <v>MURATA ELECTRONICS ROCK</v>
          </cell>
          <cell r="H61" t="str">
            <v>US</v>
          </cell>
          <cell r="I61" t="str">
            <v>MART DISTRIBUTION CENTER
308 PROSPECT ROAD
PO BOX 487</v>
          </cell>
          <cell r="J61" t="str">
            <v>ROCKMART</v>
          </cell>
          <cell r="M61">
            <v>1</v>
          </cell>
          <cell r="N61" t="str">
            <v>JIT017</v>
          </cell>
          <cell r="O61">
            <v>4.3600000000000002E-3</v>
          </cell>
          <cell r="P61" t="str">
            <v>USD</v>
          </cell>
          <cell r="Q61" t="str">
            <v>EA</v>
          </cell>
          <cell r="R61" t="str">
            <v>P4000026</v>
          </cell>
          <cell r="S61" t="str">
            <v>GRT033R61C104KE01J</v>
          </cell>
          <cell r="T61" t="str">
            <v>PNET55D</v>
          </cell>
        </row>
        <row r="62">
          <cell r="B62" t="str">
            <v>K210437D-FKA002</v>
          </cell>
          <cell r="C62" t="str">
            <v>CAP 0.10uF 0.1 25Vdc 0201(0603m) 0p33ht X5R (EI</v>
          </cell>
          <cell r="D62" t="str">
            <v>PROD</v>
          </cell>
          <cell r="E62" t="str">
            <v>PP</v>
          </cell>
          <cell r="F62">
            <v>80004846</v>
          </cell>
          <cell r="G62" t="str">
            <v>MURATA ELECTRONICS ROCK</v>
          </cell>
          <cell r="H62" t="str">
            <v>US</v>
          </cell>
          <cell r="I62" t="str">
            <v>MART DISTRIBUTION CENTER
308 PROSPECT ROAD
PO BOX 487</v>
          </cell>
          <cell r="J62" t="str">
            <v>ROCKMART</v>
          </cell>
          <cell r="M62">
            <v>1</v>
          </cell>
          <cell r="N62" t="str">
            <v>JIT017</v>
          </cell>
          <cell r="O62">
            <v>4.0200000000000001E-3</v>
          </cell>
          <cell r="P62" t="str">
            <v>USD</v>
          </cell>
          <cell r="Q62" t="str">
            <v>EA</v>
          </cell>
          <cell r="R62" t="str">
            <v>P4000026</v>
          </cell>
          <cell r="S62" t="str">
            <v>GRT033R61E104KE01J</v>
          </cell>
          <cell r="T62" t="str">
            <v>PNET55D</v>
          </cell>
        </row>
        <row r="63">
          <cell r="B63" t="str">
            <v>K210437D-FKD001</v>
          </cell>
          <cell r="C63" t="str">
            <v>CAP MLCC X6S (EIA) 0.10uF 10% 0201</v>
          </cell>
          <cell r="D63" t="str">
            <v>PROD</v>
          </cell>
          <cell r="E63" t="str">
            <v>PP</v>
          </cell>
          <cell r="F63">
            <v>80004846</v>
          </cell>
          <cell r="G63" t="str">
            <v>MURATA ELECTRONICS ROCK</v>
          </cell>
          <cell r="H63" t="str">
            <v>US</v>
          </cell>
          <cell r="I63" t="str">
            <v>MART DISTRIBUTION CENTER
308 PROSPECT ROAD
PO BOX 487</v>
          </cell>
          <cell r="J63" t="str">
            <v>ROCKMART</v>
          </cell>
          <cell r="M63">
            <v>1</v>
          </cell>
          <cell r="N63" t="str">
            <v>JIT017</v>
          </cell>
          <cell r="O63">
            <v>3.16E-3</v>
          </cell>
          <cell r="P63" t="str">
            <v>USD</v>
          </cell>
          <cell r="Q63" t="str">
            <v>EA</v>
          </cell>
          <cell r="R63" t="str">
            <v>P4000026</v>
          </cell>
          <cell r="S63" t="str">
            <v>GRT033C81E104KE01J</v>
          </cell>
          <cell r="T63" t="str">
            <v>PNET55D</v>
          </cell>
        </row>
        <row r="64">
          <cell r="B64" t="str">
            <v>K210438D-FKD001</v>
          </cell>
          <cell r="C64" t="str">
            <v>CAP MLCC X6S (EIA) 0.10uF 20% 0201</v>
          </cell>
          <cell r="D64" t="str">
            <v>PROD</v>
          </cell>
          <cell r="E64" t="str">
            <v>PP</v>
          </cell>
          <cell r="F64">
            <v>80004846</v>
          </cell>
          <cell r="G64" t="str">
            <v>MURATA ELECTRONICS ROCK</v>
          </cell>
          <cell r="H64" t="str">
            <v>US</v>
          </cell>
          <cell r="I64" t="str">
            <v>MART DISTRIBUTION CENTER
308 PROSPECT ROAD
PO BOX 487</v>
          </cell>
          <cell r="J64" t="str">
            <v>ROCKMART</v>
          </cell>
          <cell r="M64">
            <v>1</v>
          </cell>
          <cell r="N64" t="str">
            <v>JIT017</v>
          </cell>
          <cell r="O64">
            <v>3.16E-3</v>
          </cell>
          <cell r="P64" t="str">
            <v>USD</v>
          </cell>
          <cell r="Q64" t="str">
            <v>EA</v>
          </cell>
          <cell r="R64" t="str">
            <v>P4000026</v>
          </cell>
          <cell r="S64" t="str">
            <v>GRT033C81E104ME01J</v>
          </cell>
          <cell r="T64" t="str">
            <v>PNET55D</v>
          </cell>
        </row>
        <row r="65">
          <cell r="B65" t="str">
            <v>K210447D-FKA001</v>
          </cell>
          <cell r="C65" t="str">
            <v>CAP MLCC X7R (EIA) 0.100uF 10% 0402</v>
          </cell>
          <cell r="D65" t="str">
            <v>PROD</v>
          </cell>
          <cell r="E65" t="str">
            <v>PP</v>
          </cell>
          <cell r="F65">
            <v>80004846</v>
          </cell>
          <cell r="G65" t="str">
            <v>MURATA ELECTRONICS ROCK</v>
          </cell>
          <cell r="H65" t="str">
            <v>US</v>
          </cell>
          <cell r="I65" t="str">
            <v>MART DISTRIBUTION CENTER
308 PROSPECT ROAD
PO BOX 487</v>
          </cell>
          <cell r="J65" t="str">
            <v>ROCKMART</v>
          </cell>
          <cell r="M65">
            <v>1</v>
          </cell>
          <cell r="N65" t="str">
            <v>JIT017</v>
          </cell>
          <cell r="O65">
            <v>2.2899999999999999E-3</v>
          </cell>
          <cell r="P65" t="str">
            <v>USD</v>
          </cell>
          <cell r="Q65" t="str">
            <v>EA</v>
          </cell>
          <cell r="R65" t="str">
            <v>P4000026</v>
          </cell>
          <cell r="S65" t="str">
            <v>GRT155R71H104KE01J</v>
          </cell>
          <cell r="T65" t="str">
            <v>PNET55D</v>
          </cell>
        </row>
        <row r="66">
          <cell r="B66" t="str">
            <v>K210457D-FKD001</v>
          </cell>
          <cell r="C66" t="str">
            <v>CAP MLCC X6S (EIA) 0.10F10% 0201</v>
          </cell>
          <cell r="D66" t="str">
            <v>PROD</v>
          </cell>
          <cell r="E66" t="str">
            <v>PP</v>
          </cell>
          <cell r="F66">
            <v>80004846</v>
          </cell>
          <cell r="G66" t="str">
            <v>MURATA ELECTRONICS ROCK</v>
          </cell>
          <cell r="H66" t="str">
            <v>US</v>
          </cell>
          <cell r="I66" t="str">
            <v>MART DISTRIBUTION CENTER
308 PROSPECT ROAD
PO BOX 487</v>
          </cell>
          <cell r="J66" t="str">
            <v>ROCKMART</v>
          </cell>
          <cell r="M66">
            <v>1</v>
          </cell>
          <cell r="N66" t="str">
            <v>JIT017</v>
          </cell>
          <cell r="O66">
            <v>1.3699999999999999E-3</v>
          </cell>
          <cell r="P66" t="str">
            <v>USD</v>
          </cell>
          <cell r="Q66" t="str">
            <v>EA</v>
          </cell>
          <cell r="R66" t="str">
            <v>P4000026</v>
          </cell>
          <cell r="S66" t="str">
            <v>GRT033C80G104KE01J</v>
          </cell>
          <cell r="T66" t="str">
            <v>PNET55D</v>
          </cell>
        </row>
        <row r="67">
          <cell r="B67" t="str">
            <v>K210507B-FKAAAD</v>
          </cell>
          <cell r="C67" t="str">
            <v>CAP MLCC X7R (EIA) 1.0uF10% 0402</v>
          </cell>
          <cell r="D67" t="str">
            <v>PROD</v>
          </cell>
          <cell r="E67" t="str">
            <v>PP</v>
          </cell>
          <cell r="F67">
            <v>80004846</v>
          </cell>
          <cell r="G67" t="str">
            <v>MURATA ELECTRONICS ROCK</v>
          </cell>
          <cell r="H67" t="str">
            <v>US</v>
          </cell>
          <cell r="I67" t="str">
            <v>MART DISTRIBUTION CENTER
308 PROSPECT ROAD
PO BOX 487</v>
          </cell>
          <cell r="J67" t="str">
            <v>ROCKMART</v>
          </cell>
          <cell r="M67">
            <v>1</v>
          </cell>
          <cell r="N67" t="str">
            <v>JIT017</v>
          </cell>
          <cell r="O67">
            <v>4.5999999999999999E-3</v>
          </cell>
          <cell r="P67" t="str">
            <v>USD</v>
          </cell>
          <cell r="Q67" t="str">
            <v>EA</v>
          </cell>
          <cell r="R67" t="str">
            <v>P4000026</v>
          </cell>
          <cell r="S67" t="str">
            <v>GRT155R70J105KE01D</v>
          </cell>
          <cell r="T67" t="str">
            <v>PNET55D</v>
          </cell>
        </row>
        <row r="68">
          <cell r="B68" t="str">
            <v>K210508D-FKE001</v>
          </cell>
          <cell r="C68" t="str">
            <v>1.0uF 6.3V 0201 X5R 20% AEC</v>
          </cell>
          <cell r="D68" t="str">
            <v>PROD</v>
          </cell>
          <cell r="E68" t="str">
            <v>PP</v>
          </cell>
          <cell r="F68">
            <v>80004846</v>
          </cell>
          <cell r="G68" t="str">
            <v>MURATA ELECTRONICS ROCK</v>
          </cell>
          <cell r="H68" t="str">
            <v>US</v>
          </cell>
          <cell r="I68" t="str">
            <v>MART DISTRIBUTION CENTER
308 PROSPECT ROAD
PO BOX 487</v>
          </cell>
          <cell r="J68" t="str">
            <v>ROCKMART</v>
          </cell>
          <cell r="M68">
            <v>1</v>
          </cell>
          <cell r="N68" t="str">
            <v>JIT017</v>
          </cell>
          <cell r="O68">
            <v>6.1999999999999998E-3</v>
          </cell>
          <cell r="P68" t="str">
            <v>USD</v>
          </cell>
          <cell r="Q68" t="str">
            <v>EA</v>
          </cell>
          <cell r="R68" t="str">
            <v>P4000026</v>
          </cell>
          <cell r="S68" t="str">
            <v>GRT033R60J105ME13J</v>
          </cell>
          <cell r="T68" t="str">
            <v>PNET55D</v>
          </cell>
        </row>
        <row r="69">
          <cell r="B69" t="str">
            <v>K210527B-FKDAAD</v>
          </cell>
          <cell r="C69" t="str">
            <v>CAP MLCC X6S (EIA) 1.0uF10% 0402</v>
          </cell>
          <cell r="D69" t="str">
            <v>PROD</v>
          </cell>
          <cell r="E69" t="str">
            <v>PP</v>
          </cell>
          <cell r="F69">
            <v>80004846</v>
          </cell>
          <cell r="G69" t="str">
            <v>MURATA ELECTRONICS ROCK</v>
          </cell>
          <cell r="H69" t="str">
            <v>US</v>
          </cell>
          <cell r="I69" t="str">
            <v>MART DISTRIBUTION CENTER
308 PROSPECT ROAD
PO BOX 487</v>
          </cell>
          <cell r="J69" t="str">
            <v>ROCKMART</v>
          </cell>
          <cell r="M69">
            <v>1</v>
          </cell>
          <cell r="N69" t="str">
            <v>JIT017</v>
          </cell>
          <cell r="O69">
            <v>1.2500000000000001E-2</v>
          </cell>
          <cell r="P69" t="str">
            <v>USD</v>
          </cell>
          <cell r="Q69" t="str">
            <v>EA</v>
          </cell>
          <cell r="R69" t="str">
            <v>P4000026</v>
          </cell>
          <cell r="S69" t="str">
            <v>GRT155C81C105KE13D</v>
          </cell>
          <cell r="T69" t="str">
            <v>PNET55D</v>
          </cell>
        </row>
        <row r="70">
          <cell r="B70" t="str">
            <v>K210537B-FKEAAD</v>
          </cell>
          <cell r="C70" t="str">
            <v>CAP 1.0uF 0.1 25Vdc 0402(1005m) 0p55ht X5R (EIA)</v>
          </cell>
          <cell r="D70" t="str">
            <v>PROD</v>
          </cell>
          <cell r="E70" t="str">
            <v>PP</v>
          </cell>
          <cell r="F70">
            <v>80004846</v>
          </cell>
          <cell r="G70" t="str">
            <v>MURATA ELECTRONICS ROCK</v>
          </cell>
          <cell r="H70" t="str">
            <v>US</v>
          </cell>
          <cell r="I70" t="str">
            <v>MART DISTRIBUTION CENTER
308 PROSPECT ROAD
PO BOX 487</v>
          </cell>
          <cell r="J70" t="str">
            <v>ROCKMART</v>
          </cell>
          <cell r="M70">
            <v>1</v>
          </cell>
          <cell r="N70" t="str">
            <v>JIT017</v>
          </cell>
          <cell r="O70">
            <v>1.324E-2</v>
          </cell>
          <cell r="P70" t="str">
            <v>USD</v>
          </cell>
          <cell r="Q70" t="str">
            <v>EA</v>
          </cell>
          <cell r="R70" t="str">
            <v>P4000026</v>
          </cell>
          <cell r="S70" t="str">
            <v>GRT155R61E105KE01D</v>
          </cell>
          <cell r="T70" t="str">
            <v>PNET55D</v>
          </cell>
        </row>
        <row r="71">
          <cell r="B71" t="str">
            <v>K210537D-FKA003</v>
          </cell>
          <cell r="C71" t="str">
            <v>CAP MLCC X7R (EIA) 1.0uF 10% 0603</v>
          </cell>
          <cell r="D71" t="str">
            <v>PROD</v>
          </cell>
          <cell r="E71" t="str">
            <v>PP</v>
          </cell>
          <cell r="F71">
            <v>80004846</v>
          </cell>
          <cell r="G71" t="str">
            <v>MURATA ELECTRONICS ROCK</v>
          </cell>
          <cell r="H71" t="str">
            <v>US</v>
          </cell>
          <cell r="I71" t="str">
            <v>MART DISTRIBUTION CENTER
308 PROSPECT ROAD
PO BOX 487</v>
          </cell>
          <cell r="J71" t="str">
            <v>ROCKMART</v>
          </cell>
          <cell r="M71">
            <v>1</v>
          </cell>
          <cell r="N71" t="str">
            <v>JIT017</v>
          </cell>
          <cell r="O71">
            <v>1.5599999999999999E-2</v>
          </cell>
          <cell r="P71" t="str">
            <v>USD</v>
          </cell>
          <cell r="Q71" t="str">
            <v>EA</v>
          </cell>
          <cell r="R71" t="str">
            <v>P4000026</v>
          </cell>
          <cell r="S71" t="str">
            <v>GRT188R71E105KE13J</v>
          </cell>
          <cell r="T71" t="str">
            <v>PNET55D</v>
          </cell>
        </row>
        <row r="72">
          <cell r="B72" t="str">
            <v>K210537D-FKD001</v>
          </cell>
          <cell r="C72" t="str">
            <v>CAP MLCC X6S (EIA) 1.0uF10% 0402</v>
          </cell>
          <cell r="D72" t="str">
            <v>PROD</v>
          </cell>
          <cell r="E72" t="str">
            <v>PP</v>
          </cell>
          <cell r="F72">
            <v>80004846</v>
          </cell>
          <cell r="G72" t="str">
            <v>MURATA ELECTRONICS ROCK</v>
          </cell>
          <cell r="H72" t="str">
            <v>US</v>
          </cell>
          <cell r="I72" t="str">
            <v>MART DISTRIBUTION CENTER
308 PROSPECT ROAD
PO BOX 487</v>
          </cell>
          <cell r="J72" t="str">
            <v>ROCKMART</v>
          </cell>
          <cell r="M72">
            <v>1</v>
          </cell>
          <cell r="N72" t="str">
            <v>JIT017</v>
          </cell>
          <cell r="O72">
            <v>1.4500000000000001E-2</v>
          </cell>
          <cell r="P72" t="str">
            <v>USD</v>
          </cell>
          <cell r="Q72" t="str">
            <v>EA</v>
          </cell>
          <cell r="R72" t="str">
            <v>P4000026</v>
          </cell>
          <cell r="S72" t="str">
            <v>GRT155C81E105KE13J</v>
          </cell>
          <cell r="T72" t="str">
            <v>PNET55D</v>
          </cell>
        </row>
        <row r="73">
          <cell r="B73" t="str">
            <v>K210537D-FKD002</v>
          </cell>
          <cell r="C73" t="str">
            <v>CAP MLCC X6S (EIA) 1.0uF10% 0603</v>
          </cell>
          <cell r="D73" t="str">
            <v>PROD</v>
          </cell>
          <cell r="E73" t="str">
            <v>PP</v>
          </cell>
          <cell r="F73">
            <v>80004846</v>
          </cell>
          <cell r="G73" t="str">
            <v>MURATA ELECTRONICS ROCK</v>
          </cell>
          <cell r="H73" t="str">
            <v>US</v>
          </cell>
          <cell r="I73" t="str">
            <v>MART DISTRIBUTION CENTER
308 PROSPECT ROAD
PO BOX 487</v>
          </cell>
          <cell r="J73" t="str">
            <v>ROCKMART</v>
          </cell>
          <cell r="M73">
            <v>1</v>
          </cell>
          <cell r="N73" t="str">
            <v>JIT017</v>
          </cell>
          <cell r="O73">
            <v>1.17E-2</v>
          </cell>
          <cell r="P73" t="str">
            <v>USD</v>
          </cell>
          <cell r="Q73" t="str">
            <v>EA</v>
          </cell>
          <cell r="R73" t="str">
            <v>P4000026</v>
          </cell>
          <cell r="S73" t="str">
            <v>GRT188C81E105KE13J</v>
          </cell>
          <cell r="T73" t="str">
            <v>PNET55D</v>
          </cell>
        </row>
        <row r="74">
          <cell r="B74" t="str">
            <v>K210627D-FKE001</v>
          </cell>
          <cell r="C74" t="str">
            <v>CAP 10uF 0.1 16Vdc 0805(2012m) 1p35ht X5R (EIA)</v>
          </cell>
          <cell r="D74" t="str">
            <v>PROD</v>
          </cell>
          <cell r="E74" t="str">
            <v>PP</v>
          </cell>
          <cell r="F74">
            <v>80004846</v>
          </cell>
          <cell r="G74" t="str">
            <v>MURATA ELECTRONICS ROCK</v>
          </cell>
          <cell r="H74" t="str">
            <v>US</v>
          </cell>
          <cell r="I74" t="str">
            <v>MART DISTRIBUTION CENTER
308 PROSPECT ROAD
PO BOX 487</v>
          </cell>
          <cell r="J74" t="str">
            <v>ROCKMART</v>
          </cell>
          <cell r="M74">
            <v>1</v>
          </cell>
          <cell r="N74" t="str">
            <v>JIT017</v>
          </cell>
          <cell r="O74">
            <v>2.5999999999999999E-2</v>
          </cell>
          <cell r="P74" t="str">
            <v>USD</v>
          </cell>
          <cell r="Q74" t="str">
            <v>EA</v>
          </cell>
          <cell r="R74" t="str">
            <v>P4000026</v>
          </cell>
          <cell r="S74" t="str">
            <v>GRT21BR61C106KE01K</v>
          </cell>
          <cell r="T74" t="str">
            <v>PNET55D</v>
          </cell>
        </row>
        <row r="75">
          <cell r="B75" t="str">
            <v>K210627D-FKE002</v>
          </cell>
          <cell r="C75" t="str">
            <v>CAP 10uF 0.1 16Vdc 0603(1608m) 0p95ht X5R (EIA)</v>
          </cell>
          <cell r="D75" t="str">
            <v>PROD</v>
          </cell>
          <cell r="E75" t="str">
            <v>PP</v>
          </cell>
          <cell r="F75">
            <v>80004846</v>
          </cell>
          <cell r="G75" t="str">
            <v>MURATA ELECTRONICS ROCK</v>
          </cell>
          <cell r="H75" t="str">
            <v>US</v>
          </cell>
          <cell r="I75" t="str">
            <v>MART DISTRIBUTION CENTER
308 PROSPECT ROAD
PO BOX 487</v>
          </cell>
          <cell r="J75" t="str">
            <v>ROCKMART</v>
          </cell>
          <cell r="M75">
            <v>1</v>
          </cell>
          <cell r="N75" t="str">
            <v>JIT017</v>
          </cell>
          <cell r="O75">
            <v>3.9E-2</v>
          </cell>
          <cell r="P75" t="str">
            <v>USD</v>
          </cell>
          <cell r="Q75" t="str">
            <v>EA</v>
          </cell>
          <cell r="R75" t="str">
            <v>P4000026</v>
          </cell>
          <cell r="S75" t="str">
            <v>GRT188R61C106KE13J</v>
          </cell>
          <cell r="T75" t="str">
            <v>PNET55D</v>
          </cell>
        </row>
        <row r="76">
          <cell r="B76" t="str">
            <v>K210628B-FKDAAA</v>
          </cell>
          <cell r="C76" t="str">
            <v>CAP-CERM 10UF,20%,16V,XS,,0603</v>
          </cell>
          <cell r="D76" t="str">
            <v>PROD</v>
          </cell>
          <cell r="E76" t="str">
            <v>PP</v>
          </cell>
          <cell r="F76">
            <v>80004846</v>
          </cell>
          <cell r="G76" t="str">
            <v>MURATA ELECTRONICS ROCK</v>
          </cell>
          <cell r="H76" t="str">
            <v>US</v>
          </cell>
          <cell r="I76" t="str">
            <v>MART DISTRIBUTION CENTER
308 PROSPECT ROAD
PO BOX 487</v>
          </cell>
          <cell r="J76" t="str">
            <v>ROCKMART</v>
          </cell>
          <cell r="M76">
            <v>1</v>
          </cell>
          <cell r="N76" t="str">
            <v>JIT017</v>
          </cell>
          <cell r="O76">
            <v>3.3300000000000003E-2</v>
          </cell>
          <cell r="P76" t="str">
            <v>USD</v>
          </cell>
          <cell r="Q76" t="str">
            <v>EA</v>
          </cell>
          <cell r="R76" t="str">
            <v>P4000026</v>
          </cell>
          <cell r="S76" t="str">
            <v>GRT188C81C106ME13D</v>
          </cell>
          <cell r="T76" t="str">
            <v>PNET55D</v>
          </cell>
        </row>
        <row r="77">
          <cell r="B77" t="str">
            <v>K210638B-FKEAAA</v>
          </cell>
          <cell r="C77" t="str">
            <v>CAP-CERM 10uF,20%,25V,XR,0603,</v>
          </cell>
          <cell r="D77" t="str">
            <v>PROD</v>
          </cell>
          <cell r="E77" t="str">
            <v>PP</v>
          </cell>
          <cell r="F77">
            <v>80004846</v>
          </cell>
          <cell r="G77" t="str">
            <v>MURATA ELECTRONICS ROCK</v>
          </cell>
          <cell r="H77" t="str">
            <v>US</v>
          </cell>
          <cell r="I77" t="str">
            <v>MART DISTRIBUTION CENTER
308 PROSPECT ROAD
PO BOX 487</v>
          </cell>
          <cell r="J77" t="str">
            <v>ROCKMART</v>
          </cell>
          <cell r="M77">
            <v>1</v>
          </cell>
          <cell r="N77" t="str">
            <v>JIT017</v>
          </cell>
          <cell r="O77">
            <v>3.7199999999999997E-2</v>
          </cell>
          <cell r="P77" t="str">
            <v>USD</v>
          </cell>
          <cell r="Q77" t="str">
            <v>EA</v>
          </cell>
          <cell r="R77" t="str">
            <v>P4000026</v>
          </cell>
          <cell r="S77" t="str">
            <v>GRT188R61E106ME13D</v>
          </cell>
          <cell r="T77" t="str">
            <v>PNET55D</v>
          </cell>
        </row>
        <row r="78">
          <cell r="B78" t="str">
            <v>K210647D-FKF001</v>
          </cell>
          <cell r="C78" t="str">
            <v>CAP 10uF 10% 50Vdc1210(3225m) 1210_2p8ht X</v>
          </cell>
          <cell r="D78" t="str">
            <v>PROD</v>
          </cell>
          <cell r="E78" t="str">
            <v>PP</v>
          </cell>
          <cell r="F78">
            <v>80004846</v>
          </cell>
          <cell r="G78" t="str">
            <v>MURATA ELECTRONICS ROCK</v>
          </cell>
          <cell r="H78" t="str">
            <v>US</v>
          </cell>
          <cell r="I78" t="str">
            <v>MART DISTRIBUTION CENTER
308 PROSPECT ROAD
PO BOX 487</v>
          </cell>
          <cell r="J78" t="str">
            <v>ROCKMART</v>
          </cell>
          <cell r="M78">
            <v>1</v>
          </cell>
          <cell r="N78" t="str">
            <v>JIT017</v>
          </cell>
          <cell r="O78">
            <v>0.18559999999999999</v>
          </cell>
          <cell r="P78" t="str">
            <v>USD</v>
          </cell>
          <cell r="Q78" t="str">
            <v>EA</v>
          </cell>
          <cell r="R78" t="str">
            <v>P4000026</v>
          </cell>
          <cell r="S78" t="str">
            <v>GCJ32EC71H106KA01K</v>
          </cell>
          <cell r="T78" t="str">
            <v>PNET55D</v>
          </cell>
        </row>
        <row r="79">
          <cell r="B79" t="str">
            <v>K21093AD-FJA001</v>
          </cell>
          <cell r="C79" t="str">
            <v>CAP-CERM 1pF,0.1%,25V,CG,,0201</v>
          </cell>
          <cell r="D79" t="str">
            <v>PROD</v>
          </cell>
          <cell r="E79" t="str">
            <v>PP</v>
          </cell>
          <cell r="F79">
            <v>80004846</v>
          </cell>
          <cell r="G79" t="str">
            <v>MURATA ELECTRONICS ROCK</v>
          </cell>
          <cell r="H79" t="str">
            <v>US</v>
          </cell>
          <cell r="I79" t="str">
            <v>MART DISTRIBUTION CENTER
308 PROSPECT ROAD
PO BOX 487</v>
          </cell>
          <cell r="J79" t="str">
            <v>ROCKMART</v>
          </cell>
          <cell r="M79">
            <v>1</v>
          </cell>
          <cell r="N79" t="str">
            <v>JIT017</v>
          </cell>
          <cell r="O79">
            <v>3.48E-3</v>
          </cell>
          <cell r="P79" t="str">
            <v>USD</v>
          </cell>
          <cell r="Q79" t="str">
            <v>EA</v>
          </cell>
          <cell r="R79" t="str">
            <v>P4000026</v>
          </cell>
          <cell r="S79" t="str">
            <v>GCM0335C1E1R0BA16J</v>
          </cell>
          <cell r="T79" t="str">
            <v>PNET55D</v>
          </cell>
        </row>
        <row r="80">
          <cell r="B80" t="str">
            <v>K212036D-FJA001</v>
          </cell>
          <cell r="C80" t="str">
            <v>CAP MLCC C0G (EIA) 12pF5% 0402</v>
          </cell>
          <cell r="D80" t="str">
            <v>PROD</v>
          </cell>
          <cell r="E80" t="str">
            <v>PP</v>
          </cell>
          <cell r="F80">
            <v>80004846</v>
          </cell>
          <cell r="G80" t="str">
            <v>MURATA ELECTRONICS ROCK</v>
          </cell>
          <cell r="H80" t="str">
            <v>US</v>
          </cell>
          <cell r="I80" t="str">
            <v>MART DISTRIBUTION CENTER
308 PROSPECT ROAD
PO BOX 487</v>
          </cell>
          <cell r="J80" t="str">
            <v>ROCKMART</v>
          </cell>
          <cell r="M80">
            <v>1</v>
          </cell>
          <cell r="N80" t="str">
            <v>JIT017</v>
          </cell>
          <cell r="O80">
            <v>2.3400000000000001E-3</v>
          </cell>
          <cell r="P80" t="str">
            <v>USD</v>
          </cell>
          <cell r="Q80" t="str">
            <v>EA</v>
          </cell>
          <cell r="R80" t="str">
            <v>P4000026</v>
          </cell>
          <cell r="S80" t="str">
            <v>GRT1555C1E120JA02J</v>
          </cell>
          <cell r="T80" t="str">
            <v>PNET55D</v>
          </cell>
        </row>
        <row r="81">
          <cell r="B81" t="str">
            <v>K213043D-FJA001</v>
          </cell>
          <cell r="C81" t="str">
            <v>CAP-CERM 13pF,1%,50V,CO,,0201</v>
          </cell>
          <cell r="D81" t="str">
            <v>PROD</v>
          </cell>
          <cell r="E81" t="str">
            <v>PP</v>
          </cell>
          <cell r="F81">
            <v>80004846</v>
          </cell>
          <cell r="G81" t="str">
            <v>MURATA ELECTRONICS ROCK</v>
          </cell>
          <cell r="H81" t="str">
            <v>US</v>
          </cell>
          <cell r="I81" t="str">
            <v>MART DISTRIBUTION CENTER
308 PROSPECT ROAD
PO BOX 487</v>
          </cell>
          <cell r="J81" t="str">
            <v>ROCKMART</v>
          </cell>
          <cell r="M81">
            <v>1</v>
          </cell>
          <cell r="N81" t="str">
            <v>JIT017</v>
          </cell>
          <cell r="O81">
            <v>3.5400000000000002E-3</v>
          </cell>
          <cell r="P81" t="str">
            <v>USD</v>
          </cell>
          <cell r="Q81" t="str">
            <v>EA</v>
          </cell>
          <cell r="R81" t="str">
            <v>P4000026</v>
          </cell>
          <cell r="S81" t="str">
            <v>GCM0335C1H130FA16J</v>
          </cell>
          <cell r="T81" t="str">
            <v>PNET55D</v>
          </cell>
        </row>
        <row r="82">
          <cell r="B82" t="str">
            <v>K215043D-FJA001</v>
          </cell>
          <cell r="C82" t="str">
            <v>CAP-CERM 15pF,1%,50V,CO,,0201</v>
          </cell>
          <cell r="D82" t="str">
            <v>PROD</v>
          </cell>
          <cell r="E82" t="str">
            <v>PP</v>
          </cell>
          <cell r="F82">
            <v>80004846</v>
          </cell>
          <cell r="G82" t="str">
            <v>MURATA ELECTRONICS ROCK</v>
          </cell>
          <cell r="H82" t="str">
            <v>US</v>
          </cell>
          <cell r="I82" t="str">
            <v>MART DISTRIBUTION CENTER
308 PROSPECT ROAD
PO BOX 487</v>
          </cell>
          <cell r="J82" t="str">
            <v>ROCKMART</v>
          </cell>
          <cell r="M82">
            <v>1</v>
          </cell>
          <cell r="N82" t="str">
            <v>JIT017</v>
          </cell>
          <cell r="O82">
            <v>3.5400000000000002E-3</v>
          </cell>
          <cell r="P82" t="str">
            <v>USD</v>
          </cell>
          <cell r="Q82" t="str">
            <v>EA</v>
          </cell>
          <cell r="R82" t="str">
            <v>P4000026</v>
          </cell>
          <cell r="S82" t="str">
            <v>GCM0335C1H150FA16J</v>
          </cell>
          <cell r="T82" t="str">
            <v>PNET55D</v>
          </cell>
        </row>
        <row r="83">
          <cell r="B83" t="str">
            <v>K215247D-FKA001</v>
          </cell>
          <cell r="C83" t="str">
            <v>CAP MLCC X7R (EIA) 1500pF 10% 0402</v>
          </cell>
          <cell r="D83" t="str">
            <v>PROD</v>
          </cell>
          <cell r="E83" t="str">
            <v>PP</v>
          </cell>
          <cell r="F83">
            <v>80004846</v>
          </cell>
          <cell r="G83" t="str">
            <v>MURATA ELECTRONICS ROCK</v>
          </cell>
          <cell r="H83" t="str">
            <v>US</v>
          </cell>
          <cell r="I83" t="str">
            <v>MART DISTRIBUTION CENTER
308 PROSPECT ROAD
PO BOX 487</v>
          </cell>
          <cell r="J83" t="str">
            <v>ROCKMART</v>
          </cell>
          <cell r="M83">
            <v>1</v>
          </cell>
          <cell r="N83" t="str">
            <v>JIT017</v>
          </cell>
          <cell r="O83">
            <v>1.92E-3</v>
          </cell>
          <cell r="P83" t="str">
            <v>USD</v>
          </cell>
          <cell r="Q83" t="str">
            <v>EA</v>
          </cell>
          <cell r="R83" t="str">
            <v>P4000026</v>
          </cell>
          <cell r="S83" t="str">
            <v>GRT155R71H152KE01J</v>
          </cell>
          <cell r="T83" t="str">
            <v>PNET55D</v>
          </cell>
        </row>
        <row r="84">
          <cell r="B84" t="str">
            <v>K218036D-FJA001</v>
          </cell>
          <cell r="C84" t="str">
            <v>CAP-CERM 18pF,5%,25V,CO,,0201</v>
          </cell>
          <cell r="D84" t="str">
            <v>PROD</v>
          </cell>
          <cell r="E84" t="str">
            <v>PP</v>
          </cell>
          <cell r="F84">
            <v>80004846</v>
          </cell>
          <cell r="G84" t="str">
            <v>MURATA ELECTRONICS ROCK</v>
          </cell>
          <cell r="H84" t="str">
            <v>US</v>
          </cell>
          <cell r="I84" t="str">
            <v>MART DISTRIBUTION CENTER
308 PROSPECT ROAD
PO BOX 487</v>
          </cell>
          <cell r="J84" t="str">
            <v>ROCKMART</v>
          </cell>
          <cell r="M84">
            <v>1</v>
          </cell>
          <cell r="N84" t="str">
            <v>JIT017</v>
          </cell>
          <cell r="O84">
            <v>1.98E-3</v>
          </cell>
          <cell r="P84" t="str">
            <v>USD</v>
          </cell>
          <cell r="Q84" t="str">
            <v>EA</v>
          </cell>
          <cell r="R84" t="str">
            <v>P4000026</v>
          </cell>
          <cell r="S84" t="str">
            <v>GCM0335C1E180JA16J</v>
          </cell>
          <cell r="T84" t="str">
            <v>PNET55D</v>
          </cell>
        </row>
        <row r="85">
          <cell r="B85" t="str">
            <v>K21893AD-FJA001</v>
          </cell>
          <cell r="C85" t="str">
            <v>CAP-CERM 1.8pF,0.1%,25VCOG,,0201</v>
          </cell>
          <cell r="D85" t="str">
            <v>PROD</v>
          </cell>
          <cell r="E85" t="str">
            <v>PP</v>
          </cell>
          <cell r="F85">
            <v>80004846</v>
          </cell>
          <cell r="G85" t="str">
            <v>MURATA ELECTRONICS ROCK</v>
          </cell>
          <cell r="H85" t="str">
            <v>US</v>
          </cell>
          <cell r="I85" t="str">
            <v>MART DISTRIBUTION CENTER
308 PROSPECT ROAD
PO BOX 487</v>
          </cell>
          <cell r="J85" t="str">
            <v>ROCKMART</v>
          </cell>
          <cell r="M85">
            <v>1</v>
          </cell>
          <cell r="N85" t="str">
            <v>JIT017</v>
          </cell>
          <cell r="O85">
            <v>3.48E-3</v>
          </cell>
          <cell r="P85" t="str">
            <v>USD</v>
          </cell>
          <cell r="Q85" t="str">
            <v>EA</v>
          </cell>
          <cell r="R85" t="str">
            <v>P4000026</v>
          </cell>
          <cell r="S85" t="str">
            <v>GCM0335C1E1R8BA16J</v>
          </cell>
          <cell r="T85" t="str">
            <v>PNET55D</v>
          </cell>
        </row>
        <row r="86">
          <cell r="B86" t="str">
            <v>K22093AD-FJA001</v>
          </cell>
          <cell r="C86" t="str">
            <v>CAP-CERM 2pF,0.1%,25V,CG,,0201</v>
          </cell>
          <cell r="D86" t="str">
            <v>PROD</v>
          </cell>
          <cell r="E86" t="str">
            <v>PP</v>
          </cell>
          <cell r="F86">
            <v>80004846</v>
          </cell>
          <cell r="G86" t="str">
            <v>MURATA ELECTRONICS ROCK</v>
          </cell>
          <cell r="H86" t="str">
            <v>US</v>
          </cell>
          <cell r="I86" t="str">
            <v>MART DISTRIBUTION CENTER
308 PROSPECT ROAD
PO BOX 487</v>
          </cell>
          <cell r="J86" t="str">
            <v>ROCKMART</v>
          </cell>
          <cell r="M86">
            <v>1</v>
          </cell>
          <cell r="N86" t="str">
            <v>JIT017</v>
          </cell>
          <cell r="O86">
            <v>3.48E-3</v>
          </cell>
          <cell r="P86" t="str">
            <v>USD</v>
          </cell>
          <cell r="Q86" t="str">
            <v>EA</v>
          </cell>
          <cell r="R86" t="str">
            <v>P4000026</v>
          </cell>
          <cell r="S86" t="str">
            <v>GCM0335C1E2R0BA16J</v>
          </cell>
          <cell r="T86" t="str">
            <v>PNET55D</v>
          </cell>
        </row>
        <row r="87">
          <cell r="B87" t="str">
            <v>K222046D-FJA002</v>
          </cell>
          <cell r="C87" t="str">
            <v>CAP MLCC C0G (EIA) 22pF5% 0402</v>
          </cell>
          <cell r="D87" t="str">
            <v>PROD</v>
          </cell>
          <cell r="E87" t="str">
            <v>PP</v>
          </cell>
          <cell r="F87">
            <v>80004846</v>
          </cell>
          <cell r="G87" t="str">
            <v>MURATA ELECTRONICS ROCK</v>
          </cell>
          <cell r="H87" t="str">
            <v>US</v>
          </cell>
          <cell r="I87" t="str">
            <v>MART DISTRIBUTION CENTER
308 PROSPECT ROAD
PO BOX 487</v>
          </cell>
          <cell r="J87" t="str">
            <v>ROCKMART</v>
          </cell>
          <cell r="M87">
            <v>1</v>
          </cell>
          <cell r="N87" t="str">
            <v>JIT017</v>
          </cell>
          <cell r="O87">
            <v>2.3400000000000001E-3</v>
          </cell>
          <cell r="P87" t="str">
            <v>USD</v>
          </cell>
          <cell r="Q87" t="str">
            <v>EA</v>
          </cell>
          <cell r="R87" t="str">
            <v>P4000026</v>
          </cell>
          <cell r="S87" t="str">
            <v>GRT1555C1H220JA02J</v>
          </cell>
          <cell r="T87" t="str">
            <v>PNET55D</v>
          </cell>
        </row>
        <row r="88">
          <cell r="B88" t="str">
            <v>K222407D-FKD002</v>
          </cell>
          <cell r="C88" t="str">
            <v>CAP MLCC X6S (EIA) 0.22uF  10% 0201</v>
          </cell>
          <cell r="D88" t="str">
            <v>PROD</v>
          </cell>
          <cell r="E88" t="str">
            <v>PP</v>
          </cell>
          <cell r="F88">
            <v>80004846</v>
          </cell>
          <cell r="G88" t="str">
            <v>MURATA ELECTRONICS ROCK</v>
          </cell>
          <cell r="H88" t="str">
            <v>US</v>
          </cell>
          <cell r="I88" t="str">
            <v>MART DISTRIBUTION CENTER
308 PROSPECT ROAD
PO BOX 487</v>
          </cell>
          <cell r="J88" t="str">
            <v>ROCKMART</v>
          </cell>
          <cell r="M88">
            <v>1</v>
          </cell>
          <cell r="N88" t="str">
            <v>JIT017</v>
          </cell>
          <cell r="O88">
            <v>2.8999999999999998E-3</v>
          </cell>
          <cell r="P88" t="str">
            <v>USD</v>
          </cell>
          <cell r="Q88" t="str">
            <v>EA</v>
          </cell>
          <cell r="R88" t="str">
            <v>P4000026</v>
          </cell>
          <cell r="S88" t="str">
            <v>GRT033C80J224KE01J</v>
          </cell>
          <cell r="T88" t="str">
            <v>PNET55D</v>
          </cell>
        </row>
        <row r="89">
          <cell r="B89" t="str">
            <v>K222427D-FKA001</v>
          </cell>
          <cell r="C89" t="str">
            <v>CAP MLCC X7R (EIA) 0.22uF  10% 0402</v>
          </cell>
          <cell r="D89" t="str">
            <v>PROD</v>
          </cell>
          <cell r="E89" t="str">
            <v>PP</v>
          </cell>
          <cell r="F89">
            <v>80004846</v>
          </cell>
          <cell r="G89" t="str">
            <v>MURATA ELECTRONICS ROCK</v>
          </cell>
          <cell r="H89" t="str">
            <v>US</v>
          </cell>
          <cell r="I89" t="str">
            <v>MART DISTRIBUTION CENTER
308 PROSPECT ROAD
PO BOX 487</v>
          </cell>
          <cell r="J89" t="str">
            <v>ROCKMART</v>
          </cell>
          <cell r="M89">
            <v>1</v>
          </cell>
          <cell r="N89" t="str">
            <v>JIT017</v>
          </cell>
          <cell r="O89">
            <v>7.7799999999999996E-3</v>
          </cell>
          <cell r="P89" t="str">
            <v>USD</v>
          </cell>
          <cell r="Q89" t="str">
            <v>EA</v>
          </cell>
          <cell r="R89" t="str">
            <v>P4000026</v>
          </cell>
          <cell r="S89" t="str">
            <v>GRT155R71C224KE01J</v>
          </cell>
          <cell r="T89" t="str">
            <v>PNET55D</v>
          </cell>
        </row>
        <row r="90">
          <cell r="B90" t="str">
            <v>K222507D-FKD001</v>
          </cell>
          <cell r="C90" t="str">
            <v>CAP MLCC X6S (EIA) 2.2uF10% 0402</v>
          </cell>
          <cell r="D90" t="str">
            <v>PROD</v>
          </cell>
          <cell r="E90" t="str">
            <v>PP</v>
          </cell>
          <cell r="F90">
            <v>80004846</v>
          </cell>
          <cell r="G90" t="str">
            <v>MURATA ELECTRONICS ROCK</v>
          </cell>
          <cell r="H90" t="str">
            <v>US</v>
          </cell>
          <cell r="I90" t="str">
            <v>MART DISTRIBUTION CENTER
308 PROSPECT ROAD
PO BOX 487</v>
          </cell>
          <cell r="J90" t="str">
            <v>ROCKMART</v>
          </cell>
          <cell r="M90">
            <v>1</v>
          </cell>
          <cell r="N90" t="str">
            <v>JIT017</v>
          </cell>
          <cell r="O90">
            <v>1.106E-2</v>
          </cell>
          <cell r="P90" t="str">
            <v>USD</v>
          </cell>
          <cell r="Q90" t="str">
            <v>EA</v>
          </cell>
          <cell r="R90" t="str">
            <v>P4000026</v>
          </cell>
          <cell r="S90" t="str">
            <v>GRT155C80J225KE01J</v>
          </cell>
          <cell r="T90" t="str">
            <v>PNET55D</v>
          </cell>
        </row>
        <row r="91">
          <cell r="B91" t="str">
            <v>K222517B-FKDAAD</v>
          </cell>
          <cell r="C91" t="str">
            <v>CAP MLCC X6S (EIA) 2.2uF10% 0402</v>
          </cell>
          <cell r="D91" t="str">
            <v>PROD</v>
          </cell>
          <cell r="E91" t="str">
            <v>PP</v>
          </cell>
          <cell r="F91">
            <v>80004846</v>
          </cell>
          <cell r="G91" t="str">
            <v>MURATA ELECTRONICS ROCK</v>
          </cell>
          <cell r="H91" t="str">
            <v>US</v>
          </cell>
          <cell r="I91" t="str">
            <v>MART DISTRIBUTION CENTER
308 PROSPECT ROAD
PO BOX 487</v>
          </cell>
          <cell r="J91" t="str">
            <v>ROCKMART</v>
          </cell>
          <cell r="M91">
            <v>1</v>
          </cell>
          <cell r="N91" t="str">
            <v>JIT017</v>
          </cell>
          <cell r="O91">
            <v>1.7500000000000002E-2</v>
          </cell>
          <cell r="P91" t="str">
            <v>USD</v>
          </cell>
          <cell r="Q91" t="str">
            <v>EA</v>
          </cell>
          <cell r="R91" t="str">
            <v>P4000026</v>
          </cell>
          <cell r="S91" t="str">
            <v>GRT155C81A225KE13D</v>
          </cell>
          <cell r="T91" t="str">
            <v>PNET55D</v>
          </cell>
        </row>
        <row r="92">
          <cell r="B92" t="str">
            <v>K222527D-FKD001</v>
          </cell>
          <cell r="C92" t="str">
            <v>CAP MLCC X6S (EIA) 2.2uF10% 0402</v>
          </cell>
          <cell r="D92" t="str">
            <v>PROD</v>
          </cell>
          <cell r="E92" t="str">
            <v>PP</v>
          </cell>
          <cell r="F92">
            <v>80004846</v>
          </cell>
          <cell r="G92" t="str">
            <v>MURATA ELECTRONICS ROCK</v>
          </cell>
          <cell r="H92" t="str">
            <v>US</v>
          </cell>
          <cell r="I92" t="str">
            <v>MART DISTRIBUTION CENTER
308 PROSPECT ROAD
PO BOX 487</v>
          </cell>
          <cell r="J92" t="str">
            <v>ROCKMART</v>
          </cell>
          <cell r="M92">
            <v>1</v>
          </cell>
          <cell r="N92" t="str">
            <v>JIT017</v>
          </cell>
          <cell r="O92">
            <v>1.9040000000000001E-2</v>
          </cell>
          <cell r="P92" t="str">
            <v>USD</v>
          </cell>
          <cell r="Q92" t="str">
            <v>EA</v>
          </cell>
          <cell r="R92" t="str">
            <v>P4000026</v>
          </cell>
          <cell r="S92" t="str">
            <v>GRT155C81C225KE13J</v>
          </cell>
          <cell r="T92" t="str">
            <v>PNET55D</v>
          </cell>
        </row>
        <row r="93">
          <cell r="B93" t="str">
            <v>K222608B-FKDAAA</v>
          </cell>
          <cell r="C93" t="str">
            <v>CAP-CERM 22UF,20%,6.3V,6S,Sole S</v>
          </cell>
          <cell r="D93" t="str">
            <v>PROD</v>
          </cell>
          <cell r="E93" t="str">
            <v>PP</v>
          </cell>
          <cell r="F93">
            <v>80004846</v>
          </cell>
          <cell r="G93" t="str">
            <v>MURATA ELECTRONICS ROCK</v>
          </cell>
          <cell r="H93" t="str">
            <v>US</v>
          </cell>
          <cell r="I93" t="str">
            <v>MART DISTRIBUTION CENTER
308 PROSPECT ROAD
PO BOX 487</v>
          </cell>
          <cell r="J93" t="str">
            <v>ROCKMART</v>
          </cell>
          <cell r="M93">
            <v>1</v>
          </cell>
          <cell r="N93" t="str">
            <v>JIT017</v>
          </cell>
          <cell r="O93">
            <v>2.18E-2</v>
          </cell>
          <cell r="P93" t="str">
            <v>USD</v>
          </cell>
          <cell r="Q93" t="str">
            <v>EA</v>
          </cell>
          <cell r="R93" t="str">
            <v>P4000026</v>
          </cell>
          <cell r="S93" t="str">
            <v>GRT188C80J226ME13D</v>
          </cell>
          <cell r="T93" t="str">
            <v>PNET55D</v>
          </cell>
        </row>
        <row r="94">
          <cell r="B94" t="str">
            <v>K222618B-FKDAAB</v>
          </cell>
          <cell r="C94" t="str">
            <v>CAP-CERM 22UF,20%,10V,XS,,0805</v>
          </cell>
          <cell r="D94" t="str">
            <v>PROD</v>
          </cell>
          <cell r="E94" t="str">
            <v>PP</v>
          </cell>
          <cell r="F94">
            <v>80004846</v>
          </cell>
          <cell r="G94" t="str">
            <v>MURATA ELECTRONICS ROCK</v>
          </cell>
          <cell r="H94" t="str">
            <v>US</v>
          </cell>
          <cell r="I94" t="str">
            <v>MART DISTRIBUTION CENTER
308 PROSPECT ROAD
PO BOX 487</v>
          </cell>
          <cell r="J94" t="str">
            <v>ROCKMART</v>
          </cell>
          <cell r="M94">
            <v>1</v>
          </cell>
          <cell r="N94" t="str">
            <v>JIT017</v>
          </cell>
          <cell r="O94">
            <v>5.1999999999999998E-2</v>
          </cell>
          <cell r="P94" t="str">
            <v>USD</v>
          </cell>
          <cell r="Q94" t="str">
            <v>EA</v>
          </cell>
          <cell r="R94" t="str">
            <v>P4000026</v>
          </cell>
          <cell r="T94" t="str">
            <v>PNET55D</v>
          </cell>
        </row>
        <row r="95">
          <cell r="B95" t="str">
            <v>K222628B-FKEAAB</v>
          </cell>
          <cell r="C95" t="str">
            <v>CAP 22uF 0.2 16Vdc 0805(2012m) 1p35ht X5R (EIA)</v>
          </cell>
          <cell r="D95" t="str">
            <v>PROD</v>
          </cell>
          <cell r="E95" t="str">
            <v>PP</v>
          </cell>
          <cell r="F95">
            <v>80004846</v>
          </cell>
          <cell r="G95" t="str">
            <v>MURATA ELECTRONICS ROCK</v>
          </cell>
          <cell r="H95" t="str">
            <v>US</v>
          </cell>
          <cell r="I95" t="str">
            <v>MART DISTRIBUTION CENTER
308 PROSPECT ROAD
PO BOX 487</v>
          </cell>
          <cell r="J95" t="str">
            <v>ROCKMART</v>
          </cell>
          <cell r="M95">
            <v>1</v>
          </cell>
          <cell r="N95" t="str">
            <v>JIT017</v>
          </cell>
          <cell r="O95">
            <v>5.2499999999999998E-2</v>
          </cell>
          <cell r="P95" t="str">
            <v>USD</v>
          </cell>
          <cell r="Q95" t="str">
            <v>EA</v>
          </cell>
          <cell r="R95" t="str">
            <v>P4000026</v>
          </cell>
          <cell r="S95" t="str">
            <v>GRT21BR61C226ME13L</v>
          </cell>
          <cell r="T95" t="str">
            <v>PNET55D</v>
          </cell>
        </row>
        <row r="96">
          <cell r="B96" t="str">
            <v>K227036D-FJA001</v>
          </cell>
          <cell r="C96" t="str">
            <v>CAP-CERM 27pF,5%,25V,CO,,0201</v>
          </cell>
          <cell r="D96" t="str">
            <v>PROD</v>
          </cell>
          <cell r="E96" t="str">
            <v>PP</v>
          </cell>
          <cell r="F96">
            <v>80004846</v>
          </cell>
          <cell r="G96" t="str">
            <v>MURATA ELECTRONICS ROCK</v>
          </cell>
          <cell r="H96" t="str">
            <v>US</v>
          </cell>
          <cell r="I96" t="str">
            <v>MART DISTRIBUTION CENTER
308 PROSPECT ROAD
PO BOX 487</v>
          </cell>
          <cell r="J96" t="str">
            <v>ROCKMART</v>
          </cell>
          <cell r="M96">
            <v>1</v>
          </cell>
          <cell r="N96" t="str">
            <v>JIT017</v>
          </cell>
          <cell r="O96">
            <v>1.98E-3</v>
          </cell>
          <cell r="P96" t="str">
            <v>USD</v>
          </cell>
          <cell r="Q96" t="str">
            <v>EA</v>
          </cell>
          <cell r="R96" t="str">
            <v>P4000026</v>
          </cell>
          <cell r="S96" t="str">
            <v>GCM0335C1E270JA16J</v>
          </cell>
          <cell r="T96" t="str">
            <v>PNET55D</v>
          </cell>
        </row>
        <row r="97">
          <cell r="B97" t="str">
            <v>K23084BD-FJA001</v>
          </cell>
          <cell r="C97" t="str">
            <v>CAP-CERM 0.3PF,16.66%,5V,COG,,02</v>
          </cell>
          <cell r="D97" t="str">
            <v>PROD</v>
          </cell>
          <cell r="E97" t="str">
            <v>PP</v>
          </cell>
          <cell r="F97">
            <v>80004846</v>
          </cell>
          <cell r="G97" t="str">
            <v>MURATA ELECTRONICS ROCK</v>
          </cell>
          <cell r="H97" t="str">
            <v>US</v>
          </cell>
          <cell r="I97" t="str">
            <v>MART DISTRIBUTION CENTER
308 PROSPECT ROAD
PO BOX 487</v>
          </cell>
          <cell r="J97" t="str">
            <v>ROCKMART</v>
          </cell>
          <cell r="M97">
            <v>1</v>
          </cell>
          <cell r="N97" t="str">
            <v>JIT017</v>
          </cell>
          <cell r="O97">
            <v>4.5599999999999998E-3</v>
          </cell>
          <cell r="P97" t="str">
            <v>USD</v>
          </cell>
          <cell r="Q97" t="str">
            <v>EA</v>
          </cell>
          <cell r="R97" t="str">
            <v>P4000026</v>
          </cell>
          <cell r="S97" t="str">
            <v>GCM0335C1HR30WA16J</v>
          </cell>
          <cell r="T97" t="str">
            <v>PNET55D</v>
          </cell>
        </row>
        <row r="98">
          <cell r="B98" t="str">
            <v>K23093AD-FJA001</v>
          </cell>
          <cell r="C98" t="str">
            <v>CAP-CERM 3pF,0.1%,25V,CG,,0201</v>
          </cell>
          <cell r="D98" t="str">
            <v>PROD</v>
          </cell>
          <cell r="E98" t="str">
            <v>PP</v>
          </cell>
          <cell r="F98">
            <v>80004846</v>
          </cell>
          <cell r="G98" t="str">
            <v>MURATA ELECTRONICS ROCK</v>
          </cell>
          <cell r="H98" t="str">
            <v>US</v>
          </cell>
          <cell r="I98" t="str">
            <v>MART DISTRIBUTION CENTER
308 PROSPECT ROAD
PO BOX 487</v>
          </cell>
          <cell r="J98" t="str">
            <v>ROCKMART</v>
          </cell>
          <cell r="M98">
            <v>1</v>
          </cell>
          <cell r="N98" t="str">
            <v>JIT017</v>
          </cell>
          <cell r="O98">
            <v>3.48E-3</v>
          </cell>
          <cell r="P98" t="str">
            <v>USD</v>
          </cell>
          <cell r="Q98" t="str">
            <v>EA</v>
          </cell>
          <cell r="R98" t="str">
            <v>P4000026</v>
          </cell>
          <cell r="S98" t="str">
            <v>GCM0335C1E3R0BA16J</v>
          </cell>
          <cell r="T98" t="str">
            <v>PNET55D</v>
          </cell>
        </row>
        <row r="99">
          <cell r="B99" t="str">
            <v>K233147D-FKA001</v>
          </cell>
          <cell r="C99" t="str">
            <v>CAP MLCC X7R (EIA) 330pF10% 0402</v>
          </cell>
          <cell r="D99" t="str">
            <v>PROD</v>
          </cell>
          <cell r="E99" t="str">
            <v>PP</v>
          </cell>
          <cell r="F99">
            <v>80004846</v>
          </cell>
          <cell r="G99" t="str">
            <v>MURATA ELECTRONICS ROCK</v>
          </cell>
          <cell r="H99" t="str">
            <v>US</v>
          </cell>
          <cell r="I99" t="str">
            <v>MART DISTRIBUTION CENTER
308 PROSPECT ROAD
PO BOX 487</v>
          </cell>
          <cell r="J99" t="str">
            <v>ROCKMART</v>
          </cell>
          <cell r="M99">
            <v>1</v>
          </cell>
          <cell r="N99" t="str">
            <v>JIT017</v>
          </cell>
          <cell r="O99">
            <v>1.92E-3</v>
          </cell>
          <cell r="P99" t="str">
            <v>USD</v>
          </cell>
          <cell r="Q99" t="str">
            <v>EA</v>
          </cell>
          <cell r="R99" t="str">
            <v>P4000026</v>
          </cell>
          <cell r="S99" t="str">
            <v>GRT155R71H331KE01J</v>
          </cell>
          <cell r="T99" t="str">
            <v>PNET55D</v>
          </cell>
        </row>
        <row r="100">
          <cell r="B100" t="str">
            <v>K233227D-FKA001</v>
          </cell>
          <cell r="C100" t="str">
            <v>CAP-CERM 3.3nF,10%,16V,7R,,0201</v>
          </cell>
          <cell r="D100" t="str">
            <v>PROD</v>
          </cell>
          <cell r="E100" t="str">
            <v>PP</v>
          </cell>
          <cell r="F100">
            <v>80004846</v>
          </cell>
          <cell r="G100" t="str">
            <v>MURATA ELECTRONICS ROCK</v>
          </cell>
          <cell r="H100" t="str">
            <v>US</v>
          </cell>
          <cell r="I100" t="str">
            <v>MART DISTRIBUTION CENTER
308 PROSPECT ROAD
PO BOX 487</v>
          </cell>
          <cell r="J100" t="str">
            <v>ROCKMART</v>
          </cell>
          <cell r="M100">
            <v>1</v>
          </cell>
          <cell r="N100" t="str">
            <v>JIT017</v>
          </cell>
          <cell r="O100">
            <v>1.4829999999999999E-2</v>
          </cell>
          <cell r="P100" t="str">
            <v>USD</v>
          </cell>
          <cell r="Q100" t="str">
            <v>EA</v>
          </cell>
          <cell r="R100" t="str">
            <v>P4000026</v>
          </cell>
          <cell r="S100" t="str">
            <v>GCM033R71C332KA55J</v>
          </cell>
          <cell r="T100" t="str">
            <v>PNET55D</v>
          </cell>
        </row>
        <row r="101">
          <cell r="B101" t="str">
            <v>K233247D-FKA001</v>
          </cell>
          <cell r="C101" t="str">
            <v>CAP MLCC X7R (EIA)3300pF 10% 0402</v>
          </cell>
          <cell r="D101" t="str">
            <v>PROD</v>
          </cell>
          <cell r="E101" t="str">
            <v>PP</v>
          </cell>
          <cell r="F101">
            <v>80004846</v>
          </cell>
          <cell r="G101" t="str">
            <v>MURATA ELECTRONICS ROCK</v>
          </cell>
          <cell r="H101" t="str">
            <v>US</v>
          </cell>
          <cell r="I101" t="str">
            <v>MART DISTRIBUTION CENTER
308 PROSPECT ROAD
PO BOX 487</v>
          </cell>
          <cell r="J101" t="str">
            <v>ROCKMART</v>
          </cell>
          <cell r="M101">
            <v>1</v>
          </cell>
          <cell r="N101" t="str">
            <v>JIT017</v>
          </cell>
          <cell r="O101">
            <v>1.92E-3</v>
          </cell>
          <cell r="P101" t="str">
            <v>USD</v>
          </cell>
          <cell r="Q101" t="str">
            <v>EA</v>
          </cell>
          <cell r="R101" t="str">
            <v>P4000026</v>
          </cell>
          <cell r="S101" t="str">
            <v>GRT155R71H332KE01J</v>
          </cell>
          <cell r="T101" t="str">
            <v>PNET55D</v>
          </cell>
        </row>
        <row r="102">
          <cell r="B102" t="str">
            <v>K233347B-FKA001</v>
          </cell>
          <cell r="C102" t="str">
            <v>CAP-CERM ,,,,,</v>
          </cell>
          <cell r="D102" t="str">
            <v>PROD</v>
          </cell>
          <cell r="E102" t="str">
            <v>PP</v>
          </cell>
          <cell r="F102">
            <v>80004846</v>
          </cell>
          <cell r="G102" t="str">
            <v>MURATA ELECTRONICS ROCK</v>
          </cell>
          <cell r="H102" t="str">
            <v>US</v>
          </cell>
          <cell r="I102" t="str">
            <v>MART DISTRIBUTION CENTER
308 PROSPECT ROAD
PO BOX 487</v>
          </cell>
          <cell r="J102" t="str">
            <v>ROCKMART</v>
          </cell>
          <cell r="M102">
            <v>1</v>
          </cell>
          <cell r="N102" t="str">
            <v>JIT017</v>
          </cell>
          <cell r="O102">
            <v>1.6100000000000001E-3</v>
          </cell>
          <cell r="P102" t="str">
            <v>USD</v>
          </cell>
          <cell r="Q102" t="str">
            <v>EA</v>
          </cell>
          <cell r="R102" t="str">
            <v>P4000026</v>
          </cell>
          <cell r="S102" t="str">
            <v>GRT155R71H333KE01D</v>
          </cell>
          <cell r="T102" t="str">
            <v>PNET55D</v>
          </cell>
        </row>
        <row r="103">
          <cell r="B103" t="str">
            <v>K233407D-FKD001</v>
          </cell>
          <cell r="C103" t="str">
            <v>CAP MLCC X6S (EIA) 0.33uF 10% 0402</v>
          </cell>
          <cell r="D103" t="str">
            <v>PROD</v>
          </cell>
          <cell r="E103" t="str">
            <v>PP</v>
          </cell>
          <cell r="F103">
            <v>80004846</v>
          </cell>
          <cell r="G103" t="str">
            <v>MURATA ELECTRONICS ROCK</v>
          </cell>
          <cell r="H103" t="str">
            <v>US</v>
          </cell>
          <cell r="I103" t="str">
            <v>MART DISTRIBUTION CENTER
308 PROSPECT ROAD
PO BOX 487</v>
          </cell>
          <cell r="J103" t="str">
            <v>ROCKMART</v>
          </cell>
          <cell r="M103">
            <v>1</v>
          </cell>
          <cell r="N103" t="str">
            <v>JIT017</v>
          </cell>
          <cell r="O103">
            <v>3.7699999999999999E-3</v>
          </cell>
          <cell r="P103" t="str">
            <v>USD</v>
          </cell>
          <cell r="Q103" t="str">
            <v>EA</v>
          </cell>
          <cell r="R103" t="str">
            <v>P4000026</v>
          </cell>
          <cell r="S103" t="str">
            <v>GRT155C80J334KE01J</v>
          </cell>
          <cell r="T103" t="str">
            <v>PNET55D</v>
          </cell>
        </row>
        <row r="104">
          <cell r="B104" t="str">
            <v>K23693AD-FJA001</v>
          </cell>
          <cell r="C104" t="str">
            <v>CAP-CERM 3.6pF,0.1%,25VCOG,,0201</v>
          </cell>
          <cell r="D104" t="str">
            <v>PROD</v>
          </cell>
          <cell r="E104" t="str">
            <v>PP</v>
          </cell>
          <cell r="F104">
            <v>80004846</v>
          </cell>
          <cell r="G104" t="str">
            <v>MURATA ELECTRONICS ROCK</v>
          </cell>
          <cell r="H104" t="str">
            <v>US</v>
          </cell>
          <cell r="I104" t="str">
            <v>MART DISTRIBUTION CENTER
308 PROSPECT ROAD
PO BOX 487</v>
          </cell>
          <cell r="J104" t="str">
            <v>ROCKMART</v>
          </cell>
          <cell r="M104">
            <v>1</v>
          </cell>
          <cell r="N104" t="str">
            <v>JIT017</v>
          </cell>
          <cell r="O104">
            <v>3.5400000000000002E-3</v>
          </cell>
          <cell r="P104" t="str">
            <v>USD</v>
          </cell>
          <cell r="Q104" t="str">
            <v>EA</v>
          </cell>
          <cell r="R104" t="str">
            <v>P4000026</v>
          </cell>
          <cell r="S104" t="str">
            <v>GCM0335C1E3R6BA16J</v>
          </cell>
          <cell r="T104" t="str">
            <v>PNET55D</v>
          </cell>
        </row>
        <row r="105">
          <cell r="B105" t="str">
            <v>K247046D-FJA001</v>
          </cell>
          <cell r="C105" t="str">
            <v>CAP MLCC C0G (EIA) 47pF5% 0402</v>
          </cell>
          <cell r="D105" t="str">
            <v>PROD</v>
          </cell>
          <cell r="E105" t="str">
            <v>PP</v>
          </cell>
          <cell r="F105">
            <v>80004846</v>
          </cell>
          <cell r="G105" t="str">
            <v>MURATA ELECTRONICS ROCK</v>
          </cell>
          <cell r="H105" t="str">
            <v>US</v>
          </cell>
          <cell r="I105" t="str">
            <v>MART DISTRIBUTION CENTER
308 PROSPECT ROAD
PO BOX 487</v>
          </cell>
          <cell r="J105" t="str">
            <v>ROCKMART</v>
          </cell>
          <cell r="M105">
            <v>1</v>
          </cell>
          <cell r="N105" t="str">
            <v>JIT017</v>
          </cell>
          <cell r="O105">
            <v>2.3400000000000001E-3</v>
          </cell>
          <cell r="P105" t="str">
            <v>USD</v>
          </cell>
          <cell r="Q105" t="str">
            <v>EA</v>
          </cell>
          <cell r="R105" t="str">
            <v>P4000026</v>
          </cell>
          <cell r="S105" t="str">
            <v>GRT1555C1H470JA02J</v>
          </cell>
          <cell r="T105" t="str">
            <v>PNET55D</v>
          </cell>
        </row>
        <row r="106">
          <cell r="B106" t="str">
            <v>K247136D-FJA001</v>
          </cell>
          <cell r="C106" t="str">
            <v xml:space="preserve"> CAP MLCC C0G (EIA) 470pF 5% 0402</v>
          </cell>
          <cell r="D106" t="str">
            <v>PROD</v>
          </cell>
          <cell r="E106" t="str">
            <v>PP</v>
          </cell>
          <cell r="F106">
            <v>80004846</v>
          </cell>
          <cell r="G106" t="str">
            <v>MURATA ELECTRONICS ROCK</v>
          </cell>
          <cell r="H106" t="str">
            <v>US</v>
          </cell>
          <cell r="I106" t="str">
            <v>MART DISTRIBUTION CENTER
308 PROSPECT ROAD
PO BOX 487</v>
          </cell>
          <cell r="J106" t="str">
            <v>ROCKMART</v>
          </cell>
          <cell r="M106">
            <v>1</v>
          </cell>
          <cell r="N106" t="str">
            <v>JIT017</v>
          </cell>
          <cell r="O106">
            <v>4.5599999999999998E-3</v>
          </cell>
          <cell r="P106" t="str">
            <v>USD</v>
          </cell>
          <cell r="Q106" t="str">
            <v>EA</v>
          </cell>
          <cell r="R106" t="str">
            <v>P4000026</v>
          </cell>
          <cell r="S106" t="str">
            <v>GRT1555C1E471JA02J</v>
          </cell>
          <cell r="T106" t="str">
            <v>PNET55D</v>
          </cell>
        </row>
        <row r="107">
          <cell r="B107" t="str">
            <v>K247247B-FKA001</v>
          </cell>
          <cell r="C107" t="str">
            <v>CAP-CERM 4.7nF,10%,50V,X7R,,0402</v>
          </cell>
          <cell r="D107" t="str">
            <v>PROD</v>
          </cell>
          <cell r="E107" t="str">
            <v>PP</v>
          </cell>
          <cell r="F107">
            <v>80004846</v>
          </cell>
          <cell r="G107" t="str">
            <v>MURATA ELECTRONICS ROCK</v>
          </cell>
          <cell r="H107" t="str">
            <v>US</v>
          </cell>
          <cell r="I107" t="str">
            <v>MART DISTRIBUTION CENTER
308 PROSPECT ROAD
PO BOX 487</v>
          </cell>
          <cell r="J107" t="str">
            <v>ROCKMART</v>
          </cell>
          <cell r="M107">
            <v>1</v>
          </cell>
          <cell r="N107" t="str">
            <v>JIT017</v>
          </cell>
          <cell r="O107">
            <v>1.92E-3</v>
          </cell>
          <cell r="P107" t="str">
            <v>USD</v>
          </cell>
          <cell r="Q107" t="str">
            <v>EA</v>
          </cell>
          <cell r="R107" t="str">
            <v>P4000026</v>
          </cell>
          <cell r="S107" t="str">
            <v>GRT155R71H472KE01D</v>
          </cell>
          <cell r="T107" t="str">
            <v>PNET55D</v>
          </cell>
        </row>
        <row r="108">
          <cell r="B108" t="str">
            <v>K247407D-FKD001</v>
          </cell>
          <cell r="C108" t="str">
            <v>CAP MLCC X6S (EIA) 0.47uF 10% 0402</v>
          </cell>
          <cell r="D108" t="str">
            <v>PROD</v>
          </cell>
          <cell r="E108" t="str">
            <v>PP</v>
          </cell>
          <cell r="F108">
            <v>80004846</v>
          </cell>
          <cell r="G108" t="str">
            <v>MURATA ELECTRONICS ROCK</v>
          </cell>
          <cell r="H108" t="str">
            <v>US</v>
          </cell>
          <cell r="I108" t="str">
            <v>MART DISTRIBUTION CENTER
308 PROSPECT ROAD
PO BOX 487</v>
          </cell>
          <cell r="J108" t="str">
            <v>ROCKMART</v>
          </cell>
          <cell r="M108">
            <v>1</v>
          </cell>
          <cell r="N108" t="str">
            <v>JIT017</v>
          </cell>
          <cell r="O108">
            <v>4.7800000000000004E-3</v>
          </cell>
          <cell r="P108" t="str">
            <v>USD</v>
          </cell>
          <cell r="Q108" t="str">
            <v>EA</v>
          </cell>
          <cell r="R108" t="str">
            <v>P4000026</v>
          </cell>
          <cell r="S108" t="str">
            <v>GRT155C80J474KE01J</v>
          </cell>
          <cell r="T108" t="str">
            <v>PNET55D</v>
          </cell>
        </row>
        <row r="109">
          <cell r="B109" t="str">
            <v>K247508D-FKD001</v>
          </cell>
          <cell r="C109" t="str">
            <v>CAP MLCC X6S (EIA) 4.7uF20% 0402</v>
          </cell>
          <cell r="D109" t="str">
            <v>PROD</v>
          </cell>
          <cell r="E109" t="str">
            <v>PP</v>
          </cell>
          <cell r="F109">
            <v>80004846</v>
          </cell>
          <cell r="G109" t="str">
            <v>MURATA ELECTRONICS ROCK</v>
          </cell>
          <cell r="H109" t="str">
            <v>US</v>
          </cell>
          <cell r="I109" t="str">
            <v>MART DISTRIBUTION CENTER
308 PROSPECT ROAD
PO BOX 487</v>
          </cell>
          <cell r="J109" t="str">
            <v>ROCKMART</v>
          </cell>
          <cell r="M109">
            <v>1</v>
          </cell>
          <cell r="N109" t="str">
            <v>JIT017</v>
          </cell>
          <cell r="O109">
            <v>1.3899999999999999E-2</v>
          </cell>
          <cell r="P109" t="str">
            <v>USD</v>
          </cell>
          <cell r="Q109" t="str">
            <v>EA</v>
          </cell>
          <cell r="R109" t="str">
            <v>P4000026</v>
          </cell>
          <cell r="S109" t="str">
            <v>GRT155C80J475ME13J</v>
          </cell>
          <cell r="T109" t="str">
            <v>PNET55D</v>
          </cell>
        </row>
        <row r="110">
          <cell r="B110" t="str">
            <v>K247527D-FKD001</v>
          </cell>
          <cell r="C110" t="str">
            <v>CAP MLCC X6S (EIA) 4.7uF10% 0603</v>
          </cell>
          <cell r="D110" t="str">
            <v>PROD</v>
          </cell>
          <cell r="E110" t="str">
            <v>PP</v>
          </cell>
          <cell r="F110">
            <v>80004846</v>
          </cell>
          <cell r="G110" t="str">
            <v>MURATA ELECTRONICS ROCK</v>
          </cell>
          <cell r="H110" t="str">
            <v>US</v>
          </cell>
          <cell r="I110" t="str">
            <v>MART DISTRIBUTION CENTER
308 PROSPECT ROAD
PO BOX 487</v>
          </cell>
          <cell r="J110" t="str">
            <v>ROCKMART</v>
          </cell>
          <cell r="M110">
            <v>1</v>
          </cell>
          <cell r="N110" t="str">
            <v>JIT017</v>
          </cell>
          <cell r="O110">
            <v>2.1999999999999999E-2</v>
          </cell>
          <cell r="P110" t="str">
            <v>USD</v>
          </cell>
          <cell r="Q110" t="str">
            <v>EA</v>
          </cell>
          <cell r="R110" t="str">
            <v>P4000026</v>
          </cell>
          <cell r="S110" t="str">
            <v>GRT188C81C475KE13J</v>
          </cell>
          <cell r="T110" t="str">
            <v>PNET55D</v>
          </cell>
        </row>
        <row r="111">
          <cell r="B111" t="str">
            <v>K247537D-FKD001</v>
          </cell>
          <cell r="C111" t="str">
            <v>CAP MLCC X6S (EIA) 4.7uF10% 0603</v>
          </cell>
          <cell r="D111" t="str">
            <v>PROD</v>
          </cell>
          <cell r="E111" t="str">
            <v>PP</v>
          </cell>
          <cell r="F111">
            <v>80004846</v>
          </cell>
          <cell r="G111" t="str">
            <v>MURATA ELECTRONICS ROCK</v>
          </cell>
          <cell r="H111" t="str">
            <v>US</v>
          </cell>
          <cell r="I111" t="str">
            <v>MART DISTRIBUTION CENTER
308 PROSPECT ROAD
PO BOX 487</v>
          </cell>
          <cell r="J111" t="str">
            <v>ROCKMART</v>
          </cell>
          <cell r="M111">
            <v>1</v>
          </cell>
          <cell r="N111" t="str">
            <v>JIT017</v>
          </cell>
          <cell r="O111">
            <v>2.6960000000000001E-2</v>
          </cell>
          <cell r="P111" t="str">
            <v>USD</v>
          </cell>
          <cell r="Q111" t="str">
            <v>EA</v>
          </cell>
          <cell r="R111" t="str">
            <v>P4000026</v>
          </cell>
          <cell r="S111" t="str">
            <v>GRT188C81E475KE13J</v>
          </cell>
          <cell r="T111" t="str">
            <v>PNET55D</v>
          </cell>
        </row>
        <row r="112">
          <cell r="B112" t="str">
            <v>K247538D-FKD001</v>
          </cell>
          <cell r="C112" t="str">
            <v>CAP MLCC X6S (EIA) 4.7uF20% 0603</v>
          </cell>
          <cell r="D112" t="str">
            <v>PROD</v>
          </cell>
          <cell r="E112" t="str">
            <v>PP</v>
          </cell>
          <cell r="F112">
            <v>80004846</v>
          </cell>
          <cell r="G112" t="str">
            <v>MURATA ELECTRONICS ROCK</v>
          </cell>
          <cell r="H112" t="str">
            <v>US</v>
          </cell>
          <cell r="I112" t="str">
            <v>MART DISTRIBUTION CENTER
308 PROSPECT ROAD
PO BOX 487</v>
          </cell>
          <cell r="J112" t="str">
            <v>ROCKMART</v>
          </cell>
          <cell r="M112">
            <v>1</v>
          </cell>
          <cell r="N112" t="str">
            <v>JIT017</v>
          </cell>
          <cell r="O112">
            <v>2.7359999999999999E-2</v>
          </cell>
          <cell r="P112" t="str">
            <v>USD</v>
          </cell>
          <cell r="Q112" t="str">
            <v>EA</v>
          </cell>
          <cell r="R112" t="str">
            <v>P4000026</v>
          </cell>
          <cell r="S112" t="str">
            <v>GRT188C81E475ME13J</v>
          </cell>
          <cell r="T112" t="str">
            <v>PNET55D</v>
          </cell>
        </row>
        <row r="113">
          <cell r="B113" t="str">
            <v>K25084AD-FJA001</v>
          </cell>
          <cell r="C113" t="str">
            <v>CAP-CERM 0.5PF,0.1%,50VCOG,,0201</v>
          </cell>
          <cell r="D113" t="str">
            <v>PROD</v>
          </cell>
          <cell r="E113" t="str">
            <v>PP</v>
          </cell>
          <cell r="F113">
            <v>80004846</v>
          </cell>
          <cell r="G113" t="str">
            <v>MURATA ELECTRONICS ROCK</v>
          </cell>
          <cell r="H113" t="str">
            <v>US</v>
          </cell>
          <cell r="I113" t="str">
            <v>MART DISTRIBUTION CENTER
308 PROSPECT ROAD
PO BOX 487</v>
          </cell>
          <cell r="J113" t="str">
            <v>ROCKMART</v>
          </cell>
          <cell r="M113">
            <v>1</v>
          </cell>
          <cell r="N113" t="str">
            <v>JIT017</v>
          </cell>
          <cell r="O113">
            <v>3.5400000000000002E-3</v>
          </cell>
          <cell r="P113" t="str">
            <v>USD</v>
          </cell>
          <cell r="Q113" t="str">
            <v>EA</v>
          </cell>
          <cell r="R113" t="str">
            <v>P4000026</v>
          </cell>
          <cell r="S113" t="str">
            <v>GCM0335C1HR50BA16J</v>
          </cell>
          <cell r="T113" t="str">
            <v>PNET55D</v>
          </cell>
        </row>
        <row r="114">
          <cell r="B114" t="str">
            <v>K25084BD-FJA001</v>
          </cell>
          <cell r="C114" t="str">
            <v>CAP 0.50pF +/-0.05pF50Vdc 0201(0603m) 0p33ht</v>
          </cell>
          <cell r="D114" t="str">
            <v>PROD</v>
          </cell>
          <cell r="E114" t="str">
            <v>PP</v>
          </cell>
          <cell r="F114">
            <v>80004846</v>
          </cell>
          <cell r="G114" t="str">
            <v>MURATA ELECTRONICS ROCK</v>
          </cell>
          <cell r="H114" t="str">
            <v>US</v>
          </cell>
          <cell r="I114" t="str">
            <v>MART DISTRIBUTION CENTER
308 PROSPECT ROAD
PO BOX 487</v>
          </cell>
          <cell r="J114" t="str">
            <v>ROCKMART</v>
          </cell>
          <cell r="M114">
            <v>1</v>
          </cell>
          <cell r="N114" t="str">
            <v>JIT017</v>
          </cell>
          <cell r="O114">
            <v>3.8400000000000001E-3</v>
          </cell>
          <cell r="P114" t="str">
            <v>USD</v>
          </cell>
          <cell r="Q114" t="str">
            <v>EA</v>
          </cell>
          <cell r="R114" t="str">
            <v>P4000026</v>
          </cell>
          <cell r="S114" t="str">
            <v>GCM0335C1HR50WA16J</v>
          </cell>
          <cell r="T114" t="str">
            <v>PNET55D</v>
          </cell>
        </row>
        <row r="115">
          <cell r="B115" t="str">
            <v>K256036D-FJA001</v>
          </cell>
          <cell r="C115" t="str">
            <v>CAP MLCC C0G (EIA) 470pF5% 0402</v>
          </cell>
          <cell r="D115" t="str">
            <v>PROD</v>
          </cell>
          <cell r="E115" t="str">
            <v>PP</v>
          </cell>
          <cell r="F115">
            <v>80004846</v>
          </cell>
          <cell r="G115" t="str">
            <v>MURATA ELECTRONICS ROCK</v>
          </cell>
          <cell r="H115" t="str">
            <v>US</v>
          </cell>
          <cell r="I115" t="str">
            <v>MART DISTRIBUTION CENTER
308 PROSPECT ROAD
PO BOX 487</v>
          </cell>
          <cell r="J115" t="str">
            <v>ROCKMART</v>
          </cell>
          <cell r="M115">
            <v>1</v>
          </cell>
          <cell r="N115" t="str">
            <v>JIT017</v>
          </cell>
          <cell r="O115">
            <v>2.3400000000000001E-3</v>
          </cell>
          <cell r="P115" t="str">
            <v>USD</v>
          </cell>
          <cell r="Q115" t="str">
            <v>EA</v>
          </cell>
          <cell r="R115" t="str">
            <v>P4000026</v>
          </cell>
          <cell r="S115" t="str">
            <v>GRT1555C1E560JA02J</v>
          </cell>
          <cell r="T115" t="str">
            <v>PNET55D</v>
          </cell>
        </row>
        <row r="116">
          <cell r="B116" t="str">
            <v>K26293AD-FJA001</v>
          </cell>
          <cell r="C116" t="str">
            <v>CAP-CERM 6.2pF,0.1%,25VCOG,,0201</v>
          </cell>
          <cell r="D116" t="str">
            <v>PROD</v>
          </cell>
          <cell r="E116" t="str">
            <v>PP</v>
          </cell>
          <cell r="F116">
            <v>80004846</v>
          </cell>
          <cell r="G116" t="str">
            <v>MURATA ELECTRONICS ROCK</v>
          </cell>
          <cell r="H116" t="str">
            <v>US</v>
          </cell>
          <cell r="I116" t="str">
            <v>MART DISTRIBUTION CENTER
308 PROSPECT ROAD
PO BOX 487</v>
          </cell>
          <cell r="J116" t="str">
            <v>ROCKMART</v>
          </cell>
          <cell r="M116">
            <v>1</v>
          </cell>
          <cell r="N116" t="str">
            <v>JIT017</v>
          </cell>
          <cell r="O116">
            <v>3.48E-3</v>
          </cell>
          <cell r="P116" t="str">
            <v>USD</v>
          </cell>
          <cell r="Q116" t="str">
            <v>EA</v>
          </cell>
          <cell r="R116" t="str">
            <v>P4000026</v>
          </cell>
          <cell r="S116" t="str">
            <v>GCM0335C1E6R2BA16J</v>
          </cell>
          <cell r="T116" t="str">
            <v>PNET55D</v>
          </cell>
        </row>
        <row r="117">
          <cell r="B117" t="str">
            <v>K26893AD-FJA001</v>
          </cell>
          <cell r="C117" t="str">
            <v>CAP-CERM 6.8pF,1.47%,25,COG,,0201</v>
          </cell>
          <cell r="D117" t="str">
            <v>PROD</v>
          </cell>
          <cell r="E117" t="str">
            <v>PP</v>
          </cell>
          <cell r="F117">
            <v>80004846</v>
          </cell>
          <cell r="G117" t="str">
            <v>MURATA ELECTRONICS ROCK</v>
          </cell>
          <cell r="H117" t="str">
            <v>US</v>
          </cell>
          <cell r="I117" t="str">
            <v>MART DISTRIBUTION CENTER
308 PROSPECT ROAD
PO BOX 487</v>
          </cell>
          <cell r="J117" t="str">
            <v>ROCKMART</v>
          </cell>
          <cell r="M117">
            <v>1</v>
          </cell>
          <cell r="N117" t="str">
            <v>JIT017</v>
          </cell>
          <cell r="O117">
            <v>3.8999999999999998E-3</v>
          </cell>
          <cell r="P117" t="str">
            <v>USD</v>
          </cell>
          <cell r="Q117" t="str">
            <v>EA</v>
          </cell>
          <cell r="R117" t="str">
            <v>P4000026</v>
          </cell>
          <cell r="S117" t="str">
            <v>GCM0335C1E6R8BA16J</v>
          </cell>
          <cell r="T117" t="str">
            <v>PNET55D</v>
          </cell>
        </row>
        <row r="118">
          <cell r="B118" t="str">
            <v>K27593AD-FJA001</v>
          </cell>
          <cell r="C118" t="str">
            <v>CAP-CERM 7.5pF,0.1%,25VCOG,,0201</v>
          </cell>
          <cell r="D118" t="str">
            <v>PROD</v>
          </cell>
          <cell r="E118" t="str">
            <v>PP</v>
          </cell>
          <cell r="F118">
            <v>80004846</v>
          </cell>
          <cell r="G118" t="str">
            <v>MURATA ELECTRONICS ROCK</v>
          </cell>
          <cell r="H118" t="str">
            <v>US</v>
          </cell>
          <cell r="I118" t="str">
            <v>MART DISTRIBUTION CENTER
308 PROSPECT ROAD
PO BOX 487</v>
          </cell>
          <cell r="J118" t="str">
            <v>ROCKMART</v>
          </cell>
          <cell r="M118">
            <v>1</v>
          </cell>
          <cell r="N118" t="str">
            <v>JIT017</v>
          </cell>
          <cell r="O118">
            <v>3.48E-3</v>
          </cell>
          <cell r="P118" t="str">
            <v>USD</v>
          </cell>
          <cell r="Q118" t="str">
            <v>EA</v>
          </cell>
          <cell r="R118" t="str">
            <v>P4000026</v>
          </cell>
          <cell r="S118" t="str">
            <v>GCM0335C1E7R5BA16J</v>
          </cell>
          <cell r="T118" t="str">
            <v>PNET55D</v>
          </cell>
        </row>
        <row r="119">
          <cell r="B119" t="str">
            <v>K28084BD-FJA001</v>
          </cell>
          <cell r="C119" t="str">
            <v>CAP 0.80pF +/-0.05pF50Vdc 0201(0603m) 0p33ht</v>
          </cell>
          <cell r="D119" t="str">
            <v>PROD</v>
          </cell>
          <cell r="E119" t="str">
            <v>PP</v>
          </cell>
          <cell r="F119">
            <v>80004846</v>
          </cell>
          <cell r="G119" t="str">
            <v>MURATA ELECTRONICS ROCK</v>
          </cell>
          <cell r="H119" t="str">
            <v>US</v>
          </cell>
          <cell r="I119" t="str">
            <v>MART DISTRIBUTION CENTER
308 PROSPECT ROAD
PO BOX 487</v>
          </cell>
          <cell r="J119" t="str">
            <v>ROCKMART</v>
          </cell>
          <cell r="M119">
            <v>1</v>
          </cell>
          <cell r="N119" t="str">
            <v>JIT017</v>
          </cell>
          <cell r="O119">
            <v>3.8400000000000001E-3</v>
          </cell>
          <cell r="P119" t="str">
            <v>USD</v>
          </cell>
          <cell r="Q119" t="str">
            <v>EA</v>
          </cell>
          <cell r="R119" t="str">
            <v>P4000026</v>
          </cell>
          <cell r="S119" t="str">
            <v>GCM0335C1HR80WA16J</v>
          </cell>
          <cell r="T119" t="str">
            <v>PNET55D</v>
          </cell>
        </row>
        <row r="120">
          <cell r="B120" t="str">
            <v>K282137D-FKA001</v>
          </cell>
          <cell r="C120" t="str">
            <v>CAP-CERM 820pF,10%,25V,7R,,0201</v>
          </cell>
          <cell r="D120" t="str">
            <v>PROD</v>
          </cell>
          <cell r="E120" t="str">
            <v>PP</v>
          </cell>
          <cell r="F120">
            <v>80004846</v>
          </cell>
          <cell r="G120" t="str">
            <v>MURATA ELECTRONICS ROCK</v>
          </cell>
          <cell r="H120" t="str">
            <v>US</v>
          </cell>
          <cell r="I120" t="str">
            <v>MART DISTRIBUTION CENTER
308 PROSPECT ROAD
PO BOX 487</v>
          </cell>
          <cell r="J120" t="str">
            <v>ROCKMART</v>
          </cell>
          <cell r="M120">
            <v>1</v>
          </cell>
          <cell r="N120" t="str">
            <v>JIT017</v>
          </cell>
          <cell r="O120">
            <v>1.67E-3</v>
          </cell>
          <cell r="P120" t="str">
            <v>USD</v>
          </cell>
          <cell r="Q120" t="str">
            <v>EA</v>
          </cell>
          <cell r="R120" t="str">
            <v>P4000026</v>
          </cell>
          <cell r="S120" t="str">
            <v>GCM033R71E821KA03J</v>
          </cell>
          <cell r="T120" t="str">
            <v>PNET55D</v>
          </cell>
        </row>
        <row r="121">
          <cell r="B121" t="str">
            <v>K28293AD-FJA001</v>
          </cell>
          <cell r="C121" t="str">
            <v>CAP-CERM 8.2pF,0.1%,25VCOG,,0201</v>
          </cell>
          <cell r="D121" t="str">
            <v>PROD</v>
          </cell>
          <cell r="E121" t="str">
            <v>PP</v>
          </cell>
          <cell r="F121">
            <v>80004846</v>
          </cell>
          <cell r="G121" t="str">
            <v>MURATA ELECTRONICS ROCK</v>
          </cell>
          <cell r="H121" t="str">
            <v>US</v>
          </cell>
          <cell r="I121" t="str">
            <v>MART DISTRIBUTION CENTER
308 PROSPECT ROAD
PO BOX 487</v>
          </cell>
          <cell r="J121" t="str">
            <v>ROCKMART</v>
          </cell>
          <cell r="M121">
            <v>1</v>
          </cell>
          <cell r="N121" t="str">
            <v>JIT017</v>
          </cell>
          <cell r="O121">
            <v>3.49E-3</v>
          </cell>
          <cell r="P121" t="str">
            <v>USD</v>
          </cell>
          <cell r="Q121" t="str">
            <v>EA</v>
          </cell>
          <cell r="R121" t="str">
            <v>P4000026</v>
          </cell>
          <cell r="S121" t="str">
            <v>GCM0335C1E8R2BA16J</v>
          </cell>
          <cell r="T121" t="str">
            <v>PNET55D</v>
          </cell>
        </row>
        <row r="122">
          <cell r="B122" t="str">
            <v>K700050D-FM0000</v>
          </cell>
          <cell r="C122" t="str">
            <v>IC-LINMISC ANT_Switch,QN</v>
          </cell>
          <cell r="D122" t="str">
            <v>PROD</v>
          </cell>
          <cell r="E122" t="str">
            <v>PP</v>
          </cell>
          <cell r="F122">
            <v>80033696</v>
          </cell>
          <cell r="G122" t="str">
            <v>Richardson RFPD, Inc.</v>
          </cell>
          <cell r="H122" t="str">
            <v>US</v>
          </cell>
          <cell r="I122" t="str">
            <v xml:space="preserve">
Suite 100, 1950 South
Batavia Ave</v>
          </cell>
          <cell r="J122" t="str">
            <v>Geneva</v>
          </cell>
          <cell r="K122">
            <v>60134</v>
          </cell>
          <cell r="M122">
            <v>1</v>
          </cell>
          <cell r="N122" t="str">
            <v>RFU004</v>
          </cell>
          <cell r="O122">
            <v>0.37890000000000001</v>
          </cell>
          <cell r="P122" t="str">
            <v>USD</v>
          </cell>
          <cell r="Q122" t="str">
            <v>EA</v>
          </cell>
          <cell r="R122" t="str">
            <v>P4000607</v>
          </cell>
          <cell r="S122" t="str">
            <v>Â SKYA21060</v>
          </cell>
          <cell r="T122" t="str">
            <v>PNET60D</v>
          </cell>
        </row>
        <row r="123">
          <cell r="B123" t="str">
            <v>K780001D-FG0000</v>
          </cell>
          <cell r="C123" t="str">
            <v>IC-LINMISC Antenna Swith,MCM</v>
          </cell>
          <cell r="D123" t="str">
            <v>PROD</v>
          </cell>
          <cell r="E123" t="str">
            <v>PP</v>
          </cell>
          <cell r="F123">
            <v>80033696</v>
          </cell>
          <cell r="G123" t="str">
            <v>Richardson RFPD, Inc.</v>
          </cell>
          <cell r="H123" t="str">
            <v>US</v>
          </cell>
          <cell r="I123" t="str">
            <v xml:space="preserve">
Suite 100, 1950 South
Batavia Ave</v>
          </cell>
          <cell r="J123" t="str">
            <v>Geneva</v>
          </cell>
          <cell r="K123">
            <v>60134</v>
          </cell>
          <cell r="M123">
            <v>1</v>
          </cell>
          <cell r="N123" t="str">
            <v>RFU004</v>
          </cell>
          <cell r="O123">
            <v>2.4740000000000002</v>
          </cell>
          <cell r="P123" t="str">
            <v>USD</v>
          </cell>
          <cell r="Q123" t="str">
            <v>EA</v>
          </cell>
          <cell r="R123" t="str">
            <v>P4000606</v>
          </cell>
          <cell r="S123" t="str">
            <v>Â SKYA24000</v>
          </cell>
          <cell r="T123" t="str">
            <v>PNET60D</v>
          </cell>
        </row>
        <row r="124">
          <cell r="B124" t="str">
            <v>K780002D-FG0000</v>
          </cell>
          <cell r="C124" t="str">
            <v>IC-LINMISC ,CSP</v>
          </cell>
          <cell r="D124" t="str">
            <v>PROD</v>
          </cell>
          <cell r="E124" t="str">
            <v>PP</v>
          </cell>
          <cell r="F124">
            <v>80033696</v>
          </cell>
          <cell r="G124" t="str">
            <v>Richardson RFPD, Inc.</v>
          </cell>
          <cell r="H124" t="str">
            <v>US</v>
          </cell>
          <cell r="I124" t="str">
            <v xml:space="preserve">
Suite 100, 1950 South
Batavia Ave</v>
          </cell>
          <cell r="J124" t="str">
            <v>Geneva</v>
          </cell>
          <cell r="K124">
            <v>60134</v>
          </cell>
          <cell r="M124">
            <v>1</v>
          </cell>
          <cell r="N124" t="str">
            <v>RFU004</v>
          </cell>
          <cell r="O124">
            <v>0.43330000000000002</v>
          </cell>
          <cell r="P124" t="str">
            <v>USD</v>
          </cell>
          <cell r="Q124" t="str">
            <v>EA</v>
          </cell>
          <cell r="R124" t="str">
            <v>P4000607</v>
          </cell>
          <cell r="S124" t="str">
            <v>Â SKYA21068</v>
          </cell>
          <cell r="T124" t="str">
            <v>PNET60D</v>
          </cell>
        </row>
        <row r="125">
          <cell r="B125" t="str">
            <v>K780003D-FG0000</v>
          </cell>
          <cell r="C125" t="str">
            <v>IC-LINMISC Power Amplifer,MCM</v>
          </cell>
          <cell r="D125" t="str">
            <v>PROD</v>
          </cell>
          <cell r="E125" t="str">
            <v>PP</v>
          </cell>
          <cell r="F125">
            <v>80033696</v>
          </cell>
          <cell r="G125" t="str">
            <v>Richardson RFPD, Inc.</v>
          </cell>
          <cell r="H125" t="str">
            <v>US</v>
          </cell>
          <cell r="I125" t="str">
            <v xml:space="preserve">
Suite 100, 1950 South
Batavia Ave</v>
          </cell>
          <cell r="J125" t="str">
            <v>Geneva</v>
          </cell>
          <cell r="K125">
            <v>60134</v>
          </cell>
          <cell r="M125">
            <v>1</v>
          </cell>
          <cell r="N125" t="str">
            <v>RFU004</v>
          </cell>
          <cell r="O125">
            <v>0.52529999999999999</v>
          </cell>
          <cell r="P125" t="str">
            <v>USD</v>
          </cell>
          <cell r="Q125" t="str">
            <v>EA</v>
          </cell>
          <cell r="R125" t="str">
            <v>P4000606</v>
          </cell>
          <cell r="S125" t="str">
            <v>Â SKYA21066</v>
          </cell>
          <cell r="T125" t="str">
            <v>PNET60D</v>
          </cell>
        </row>
        <row r="126">
          <cell r="B126" t="str">
            <v>K780004D-FG0000</v>
          </cell>
          <cell r="C126" t="str">
            <v>IC-LINMISC Power Amplifer,MCM</v>
          </cell>
          <cell r="D126" t="str">
            <v>PROD</v>
          </cell>
          <cell r="E126" t="str">
            <v>PP</v>
          </cell>
          <cell r="F126">
            <v>80033696</v>
          </cell>
          <cell r="G126" t="str">
            <v>Richardson RFPD, Inc.</v>
          </cell>
          <cell r="H126" t="str">
            <v>US</v>
          </cell>
          <cell r="I126" t="str">
            <v xml:space="preserve">
Suite 100, 1950 South
Batavia Ave</v>
          </cell>
          <cell r="J126" t="str">
            <v>Geneva</v>
          </cell>
          <cell r="K126">
            <v>60134</v>
          </cell>
          <cell r="M126">
            <v>1</v>
          </cell>
          <cell r="N126" t="str">
            <v>RFU004</v>
          </cell>
          <cell r="O126">
            <v>0.78839999999999999</v>
          </cell>
          <cell r="P126" t="str">
            <v>USD</v>
          </cell>
          <cell r="Q126" t="str">
            <v>EA</v>
          </cell>
          <cell r="R126" t="str">
            <v>P4000606</v>
          </cell>
          <cell r="S126" t="str">
            <v>Â SKYA21067</v>
          </cell>
          <cell r="T126" t="str">
            <v>PNET60D</v>
          </cell>
        </row>
        <row r="127">
          <cell r="B127" t="str">
            <v>K780005D-FG0000</v>
          </cell>
          <cell r="C127" t="str">
            <v>IC-LINMISC Antenna Swith,QFN</v>
          </cell>
          <cell r="D127" t="str">
            <v>PROD</v>
          </cell>
          <cell r="E127" t="str">
            <v>PP</v>
          </cell>
          <cell r="F127">
            <v>80033696</v>
          </cell>
          <cell r="G127" t="str">
            <v>Richardson RFPD, Inc.</v>
          </cell>
          <cell r="H127" t="str">
            <v>US</v>
          </cell>
          <cell r="I127" t="str">
            <v xml:space="preserve">
Suite 100, 1950 South
Batavia Ave</v>
          </cell>
          <cell r="J127" t="str">
            <v>Geneva</v>
          </cell>
          <cell r="K127">
            <v>60134</v>
          </cell>
          <cell r="M127">
            <v>1</v>
          </cell>
          <cell r="N127" t="str">
            <v>RFU004</v>
          </cell>
          <cell r="O127">
            <v>0.2757</v>
          </cell>
          <cell r="P127" t="str">
            <v>USD</v>
          </cell>
          <cell r="Q127" t="str">
            <v>EA</v>
          </cell>
          <cell r="R127" t="str">
            <v>P4000607</v>
          </cell>
          <cell r="S127" t="str">
            <v>Â SKYA21053</v>
          </cell>
          <cell r="T127" t="str">
            <v>PNET60D</v>
          </cell>
        </row>
        <row r="128">
          <cell r="B128" t="str">
            <v>K780006D-FG0000</v>
          </cell>
          <cell r="C128" t="str">
            <v>IC-LINMISC Power SwitchSQFN</v>
          </cell>
          <cell r="D128" t="str">
            <v>PROD</v>
          </cell>
          <cell r="E128" t="str">
            <v>PP</v>
          </cell>
          <cell r="F128">
            <v>80033696</v>
          </cell>
          <cell r="G128" t="str">
            <v>Richardson RFPD, Inc.</v>
          </cell>
          <cell r="H128" t="str">
            <v>US</v>
          </cell>
          <cell r="I128" t="str">
            <v xml:space="preserve">
Suite 100, 1950 South
Batavia Ave</v>
          </cell>
          <cell r="J128" t="str">
            <v>Geneva</v>
          </cell>
          <cell r="K128">
            <v>60134</v>
          </cell>
          <cell r="M128">
            <v>1</v>
          </cell>
          <cell r="N128" t="str">
            <v>RFU004</v>
          </cell>
          <cell r="O128">
            <v>0.19370000000000001</v>
          </cell>
          <cell r="P128" t="str">
            <v>USD</v>
          </cell>
          <cell r="Q128" t="str">
            <v>EA</v>
          </cell>
          <cell r="R128" t="str">
            <v>P4000607</v>
          </cell>
          <cell r="S128" t="str">
            <v>Â SKY13597-684LF</v>
          </cell>
          <cell r="T128" t="str">
            <v>PNET60D</v>
          </cell>
        </row>
        <row r="129">
          <cell r="B129" t="str">
            <v>K780007D-FG0000</v>
          </cell>
          <cell r="C129" t="str">
            <v>IC-LINMISC Amplifier,MCM</v>
          </cell>
          <cell r="D129" t="str">
            <v>PROD</v>
          </cell>
          <cell r="E129" t="str">
            <v>PP</v>
          </cell>
          <cell r="F129">
            <v>80033696</v>
          </cell>
          <cell r="G129" t="str">
            <v>Richardson RFPD, Inc.</v>
          </cell>
          <cell r="H129" t="str">
            <v>US</v>
          </cell>
          <cell r="I129" t="str">
            <v xml:space="preserve">
Suite 100, 1950 South
Batavia Ave</v>
          </cell>
          <cell r="J129" t="str">
            <v>Geneva</v>
          </cell>
          <cell r="K129">
            <v>60134</v>
          </cell>
          <cell r="M129">
            <v>1</v>
          </cell>
          <cell r="N129" t="str">
            <v>RFU004</v>
          </cell>
          <cell r="O129">
            <v>0.17899999999999999</v>
          </cell>
          <cell r="P129" t="str">
            <v>USD</v>
          </cell>
          <cell r="Q129" t="str">
            <v>EA</v>
          </cell>
          <cell r="R129" t="str">
            <v>P4000606</v>
          </cell>
          <cell r="S129" t="str">
            <v>Â SKY65724-11</v>
          </cell>
          <cell r="T129" t="str">
            <v>PNET60D</v>
          </cell>
        </row>
        <row r="130">
          <cell r="B130" t="str">
            <v>K780009D-FG0000</v>
          </cell>
          <cell r="C130" t="str">
            <v>IC-LINMISC Power Amplifer,MCM</v>
          </cell>
          <cell r="D130" t="str">
            <v>PROD</v>
          </cell>
          <cell r="E130" t="str">
            <v>PP</v>
          </cell>
          <cell r="F130">
            <v>80033696</v>
          </cell>
          <cell r="G130" t="str">
            <v>Richardson RFPD, Inc.</v>
          </cell>
          <cell r="H130" t="str">
            <v>US</v>
          </cell>
          <cell r="I130" t="str">
            <v xml:space="preserve">
Suite 100, 1950 South
Batavia Ave</v>
          </cell>
          <cell r="J130" t="str">
            <v>Geneva</v>
          </cell>
          <cell r="K130">
            <v>60134</v>
          </cell>
          <cell r="M130">
            <v>1</v>
          </cell>
          <cell r="N130" t="str">
            <v>RFU004</v>
          </cell>
          <cell r="O130">
            <v>0.53910000000000002</v>
          </cell>
          <cell r="P130" t="str">
            <v>USD</v>
          </cell>
          <cell r="Q130" t="str">
            <v>EA</v>
          </cell>
          <cell r="R130" t="str">
            <v>P4000606</v>
          </cell>
          <cell r="S130" t="str">
            <v>Â SKYA22000</v>
          </cell>
          <cell r="T130" t="str">
            <v>PNET60D</v>
          </cell>
        </row>
        <row r="131">
          <cell r="B131" t="str">
            <v>K780010D-FG0000</v>
          </cell>
          <cell r="C131" t="str">
            <v>IC-LINMISC Antenna Swith,MCM</v>
          </cell>
          <cell r="D131" t="str">
            <v>PROD</v>
          </cell>
          <cell r="E131" t="str">
            <v>PP</v>
          </cell>
          <cell r="F131">
            <v>80033696</v>
          </cell>
          <cell r="G131" t="str">
            <v>Richardson RFPD, Inc.</v>
          </cell>
          <cell r="H131" t="str">
            <v>US</v>
          </cell>
          <cell r="I131" t="str">
            <v xml:space="preserve">
Suite 100, 1950 South
Batavia Ave</v>
          </cell>
          <cell r="J131" t="str">
            <v>Geneva</v>
          </cell>
          <cell r="K131">
            <v>60134</v>
          </cell>
          <cell r="M131">
            <v>1</v>
          </cell>
          <cell r="N131" t="str">
            <v>RFU004</v>
          </cell>
          <cell r="O131">
            <v>1.94</v>
          </cell>
          <cell r="P131" t="str">
            <v>USD</v>
          </cell>
          <cell r="Q131" t="str">
            <v>EA</v>
          </cell>
          <cell r="R131" t="str">
            <v>P4000606</v>
          </cell>
          <cell r="S131" t="str">
            <v>Â SKYA24001</v>
          </cell>
          <cell r="T131" t="str">
            <v>PNET60D</v>
          </cell>
        </row>
        <row r="132">
          <cell r="B132" t="str">
            <v>KCL00723-AB</v>
          </cell>
          <cell r="C132" t="str">
            <v>CONN HS - RF,1.0,Bended,Thru hole</v>
          </cell>
          <cell r="D132" t="str">
            <v>PROD</v>
          </cell>
          <cell r="E132" t="str">
            <v>PP</v>
          </cell>
          <cell r="F132">
            <v>80007449</v>
          </cell>
          <cell r="G132" t="str">
            <v>ROSENBERGER HOCHFREQUENZTECH</v>
          </cell>
          <cell r="H132" t="str">
            <v>DE</v>
          </cell>
          <cell r="I132" t="str">
            <v>NIK GMBH and CO. KG
HAUPTSTRASSE 1</v>
          </cell>
          <cell r="J132" t="str">
            <v>FRIDOLFING</v>
          </cell>
          <cell r="K132">
            <v>83413</v>
          </cell>
          <cell r="L132" t="str">
            <v>SU11DEBF</v>
          </cell>
          <cell r="M132">
            <v>1</v>
          </cell>
          <cell r="N132" t="str">
            <v>RFU012</v>
          </cell>
          <cell r="O132">
            <v>0.21959999999999999</v>
          </cell>
          <cell r="P132" t="str">
            <v>EUR</v>
          </cell>
          <cell r="Q132" t="str">
            <v>EA</v>
          </cell>
          <cell r="R132" t="str">
            <v>P4000131</v>
          </cell>
          <cell r="T132" t="str">
            <v>PAVG75D</v>
          </cell>
        </row>
        <row r="133">
          <cell r="B133" t="str">
            <v>KFCA0216-AA</v>
          </cell>
          <cell r="C133" t="str">
            <v>OTSF ,,,,</v>
          </cell>
          <cell r="D133" t="str">
            <v>PROD</v>
          </cell>
          <cell r="E133" t="str">
            <v>PP</v>
          </cell>
          <cell r="F133">
            <v>80004888</v>
          </cell>
          <cell r="G133" t="str">
            <v>TDK CORPORATION OF AMERICA</v>
          </cell>
          <cell r="H133" t="str">
            <v>US</v>
          </cell>
          <cell r="I133" t="str">
            <v xml:space="preserve">
11137 WARLAND DRIVE</v>
          </cell>
          <cell r="J133" t="str">
            <v>CYPRESS</v>
          </cell>
          <cell r="K133">
            <v>90630</v>
          </cell>
          <cell r="M133">
            <v>1</v>
          </cell>
          <cell r="N133" t="str">
            <v>JIT017</v>
          </cell>
          <cell r="O133">
            <v>0.17</v>
          </cell>
          <cell r="P133" t="str">
            <v>USD</v>
          </cell>
          <cell r="Q133" t="str">
            <v>EA</v>
          </cell>
          <cell r="R133" t="str">
            <v>P4000022</v>
          </cell>
          <cell r="S133" t="str">
            <v>ZDEC161695T-0009A1</v>
          </cell>
          <cell r="T133" t="str">
            <v>PAVG55D</v>
          </cell>
        </row>
        <row r="134">
          <cell r="B134" t="str">
            <v>KFCA0218-AA</v>
          </cell>
          <cell r="C134" t="str">
            <v>OTSF ,,,,</v>
          </cell>
          <cell r="D134" t="str">
            <v>PROD</v>
          </cell>
          <cell r="E134" t="str">
            <v>PP</v>
          </cell>
          <cell r="F134">
            <v>80033945</v>
          </cell>
          <cell r="G134" t="str">
            <v>Advanced Ceramic X</v>
          </cell>
          <cell r="H134" t="str">
            <v>TW</v>
          </cell>
          <cell r="I134" t="str">
            <v>Corporation
16 Tzu Chiang Road</v>
          </cell>
          <cell r="J134" t="str">
            <v>Hsinchu Hsien</v>
          </cell>
          <cell r="K134">
            <v>30352</v>
          </cell>
          <cell r="M134">
            <v>1</v>
          </cell>
          <cell r="N134" t="str">
            <v>RFU001</v>
          </cell>
          <cell r="O134">
            <v>0.15</v>
          </cell>
          <cell r="P134" t="str">
            <v>USD</v>
          </cell>
          <cell r="Q134" t="str">
            <v>EA</v>
          </cell>
          <cell r="R134" t="str">
            <v>P4000554</v>
          </cell>
          <cell r="S134" t="str">
            <v>DP1608-A2455AQA0T/LF</v>
          </cell>
          <cell r="T134" t="str">
            <v>PNET30D</v>
          </cell>
        </row>
        <row r="135">
          <cell r="B135" t="str">
            <v>KFDA0002-AA</v>
          </cell>
          <cell r="C135" t="str">
            <v>TDK Directional CouplerWLAN HB/LB 0.35/0.07dB</v>
          </cell>
          <cell r="D135" t="str">
            <v>PROD</v>
          </cell>
          <cell r="E135" t="str">
            <v>PP</v>
          </cell>
          <cell r="F135">
            <v>80004888</v>
          </cell>
          <cell r="G135" t="str">
            <v>TDK CORPORATION OF AMERICA</v>
          </cell>
          <cell r="H135" t="str">
            <v>US</v>
          </cell>
          <cell r="I135" t="str">
            <v xml:space="preserve">
11137 WARLAND DRIVE</v>
          </cell>
          <cell r="J135" t="str">
            <v>CYPRESS</v>
          </cell>
          <cell r="K135">
            <v>90630</v>
          </cell>
          <cell r="M135">
            <v>1</v>
          </cell>
          <cell r="N135" t="str">
            <v>JIT017</v>
          </cell>
          <cell r="O135">
            <v>0.17499999999999999</v>
          </cell>
          <cell r="P135" t="str">
            <v>USD</v>
          </cell>
          <cell r="Q135" t="str">
            <v>EA</v>
          </cell>
          <cell r="R135" t="str">
            <v>P4000022</v>
          </cell>
          <cell r="S135" t="str">
            <v>TFSC064125-2120A2XV</v>
          </cell>
          <cell r="T135" t="str">
            <v>PAVG55D</v>
          </cell>
        </row>
        <row r="136">
          <cell r="B136" t="str">
            <v>KL10063D-F10027</v>
          </cell>
          <cell r="C136" t="str">
            <v>10uH SMD Inductors forClass D Amp AEC-Q200</v>
          </cell>
          <cell r="D136" t="str">
            <v>PROD</v>
          </cell>
          <cell r="E136" t="str">
            <v>PP</v>
          </cell>
          <cell r="F136">
            <v>80034122</v>
          </cell>
          <cell r="G136" t="str">
            <v>SAGAMI SINGAPORE PTE. LTD.</v>
          </cell>
          <cell r="H136" t="str">
            <v>SG</v>
          </cell>
          <cell r="I136" t="str">
            <v xml:space="preserve">
2 Toh Guan Road East #04-02</v>
          </cell>
          <cell r="J136">
            <v>0</v>
          </cell>
          <cell r="K136">
            <v>608837</v>
          </cell>
          <cell r="M136">
            <v>1</v>
          </cell>
          <cell r="N136" t="str">
            <v>RFU001</v>
          </cell>
          <cell r="O136">
            <v>0.6</v>
          </cell>
          <cell r="P136" t="str">
            <v>USD</v>
          </cell>
          <cell r="Q136" t="str">
            <v>EA</v>
          </cell>
          <cell r="R136" t="str">
            <v>P4000555</v>
          </cell>
          <cell r="S136" t="str">
            <v>DBL8087H-100M-R</v>
          </cell>
          <cell r="T136" t="str">
            <v>PNET60D</v>
          </cell>
        </row>
        <row r="137">
          <cell r="B137" t="str">
            <v>KL10293D-F20001</v>
          </cell>
          <cell r="C137" t="str">
            <v>Ferrite Bead 1000ohm250mA</v>
          </cell>
          <cell r="D137" t="str">
            <v>PROD</v>
          </cell>
          <cell r="E137" t="str">
            <v>PP</v>
          </cell>
          <cell r="F137">
            <v>80004846</v>
          </cell>
          <cell r="G137" t="str">
            <v>MURATA ELECTRONICS ROCK</v>
          </cell>
          <cell r="H137" t="str">
            <v>US</v>
          </cell>
          <cell r="I137" t="str">
            <v>MART DISTRIBUTION CENTER
308 PROSPECT ROAD
PO BOX 487</v>
          </cell>
          <cell r="J137" t="str">
            <v>ROCKMART</v>
          </cell>
          <cell r="M137">
            <v>1</v>
          </cell>
          <cell r="N137" t="str">
            <v>JIT017</v>
          </cell>
          <cell r="O137">
            <v>5.4000000000000003E-3</v>
          </cell>
          <cell r="P137" t="str">
            <v>USD</v>
          </cell>
          <cell r="Q137" t="str">
            <v>EA</v>
          </cell>
          <cell r="R137" t="str">
            <v>P4000026</v>
          </cell>
          <cell r="S137" t="str">
            <v>BLM15HG102SZ1J</v>
          </cell>
          <cell r="T137" t="str">
            <v>PNET55D</v>
          </cell>
        </row>
        <row r="138">
          <cell r="B138" t="str">
            <v>KL10643D-F10002</v>
          </cell>
          <cell r="C138" t="str">
            <v>MAG-IND 1nH,10%,750mA,001</v>
          </cell>
          <cell r="D138" t="str">
            <v>PROD</v>
          </cell>
          <cell r="E138" t="str">
            <v>PP</v>
          </cell>
          <cell r="F138">
            <v>80004846</v>
          </cell>
          <cell r="G138" t="str">
            <v>MURATA ELECTRONICS ROCK</v>
          </cell>
          <cell r="H138" t="str">
            <v>US</v>
          </cell>
          <cell r="I138" t="str">
            <v>MART DISTRIBUTION CENTER
308 PROSPECT ROAD
PO BOX 487</v>
          </cell>
          <cell r="J138" t="str">
            <v>ROCKMART</v>
          </cell>
          <cell r="M138">
            <v>1</v>
          </cell>
          <cell r="N138" t="str">
            <v>JIT017</v>
          </cell>
          <cell r="O138">
            <v>7.7999999999999996E-3</v>
          </cell>
          <cell r="P138" t="str">
            <v>USD</v>
          </cell>
          <cell r="Q138" t="str">
            <v>EA</v>
          </cell>
          <cell r="R138" t="str">
            <v>P4000026</v>
          </cell>
          <cell r="S138" t="str">
            <v>LQP03TN1N0BZ2J</v>
          </cell>
          <cell r="T138" t="str">
            <v>PNET55D</v>
          </cell>
        </row>
        <row r="139">
          <cell r="B139" t="str">
            <v>KL10713D-F10001</v>
          </cell>
          <cell r="C139" t="str">
            <v>IND 10nH 3% 500mA0402(1005) 0p6ht 0.19ohm</v>
          </cell>
          <cell r="D139" t="str">
            <v>PROD</v>
          </cell>
          <cell r="E139" t="str">
            <v>PP</v>
          </cell>
          <cell r="F139">
            <v>80004846</v>
          </cell>
          <cell r="G139" t="str">
            <v>MURATA ELECTRONICS ROCK</v>
          </cell>
          <cell r="H139" t="str">
            <v>US</v>
          </cell>
          <cell r="I139" t="str">
            <v>MART DISTRIBUTION CENTER
308 PROSPECT ROAD
PO BOX 487</v>
          </cell>
          <cell r="J139" t="str">
            <v>ROCKMART</v>
          </cell>
          <cell r="M139">
            <v>1</v>
          </cell>
          <cell r="N139" t="str">
            <v>JIT017</v>
          </cell>
          <cell r="O139">
            <v>2.1999999999999999E-2</v>
          </cell>
          <cell r="P139" t="str">
            <v>USD</v>
          </cell>
          <cell r="Q139" t="str">
            <v>EA</v>
          </cell>
          <cell r="R139" t="str">
            <v>P4000026</v>
          </cell>
          <cell r="S139" t="str">
            <v>LQG15WZ10NH02J</v>
          </cell>
          <cell r="T139" t="str">
            <v>PNET55D</v>
          </cell>
        </row>
        <row r="140">
          <cell r="B140" t="str">
            <v>KL10963B-F10010</v>
          </cell>
          <cell r="C140" t="str">
            <v>Inductor 1uH 20% 3.8AISAT 0.042 Ohm DCR</v>
          </cell>
          <cell r="D140" t="str">
            <v>PROD</v>
          </cell>
          <cell r="E140" t="str">
            <v>PP</v>
          </cell>
          <cell r="F140">
            <v>80004846</v>
          </cell>
          <cell r="G140" t="str">
            <v>MURATA ELECTRONICS ROCK</v>
          </cell>
          <cell r="H140" t="str">
            <v>US</v>
          </cell>
          <cell r="I140" t="str">
            <v>MART DISTRIBUTION CENTER
308 PROSPECT ROAD
PO BOX 487</v>
          </cell>
          <cell r="J140" t="str">
            <v>ROCKMART</v>
          </cell>
          <cell r="M140">
            <v>1</v>
          </cell>
          <cell r="N140" t="str">
            <v>JIT017</v>
          </cell>
          <cell r="O140">
            <v>4.65E-2</v>
          </cell>
          <cell r="P140" t="str">
            <v>USD</v>
          </cell>
          <cell r="Q140" t="str">
            <v>EA</v>
          </cell>
          <cell r="R140" t="str">
            <v>P4000026</v>
          </cell>
          <cell r="S140" t="str">
            <v>DFE252012PD-1R0M=P2</v>
          </cell>
          <cell r="T140" t="str">
            <v>PNET55D</v>
          </cell>
        </row>
        <row r="141">
          <cell r="B141" t="str">
            <v>KL11733D-F10001</v>
          </cell>
          <cell r="C141" t="str">
            <v>MAG-IND 11nH,5%,250mA,001</v>
          </cell>
          <cell r="D141" t="str">
            <v>PROD</v>
          </cell>
          <cell r="E141" t="str">
            <v>PP</v>
          </cell>
          <cell r="F141">
            <v>80004846</v>
          </cell>
          <cell r="G141" t="str">
            <v>MURATA ELECTRONICS ROCK</v>
          </cell>
          <cell r="H141" t="str">
            <v>US</v>
          </cell>
          <cell r="I141" t="str">
            <v>MART DISTRIBUTION CENTER
308 PROSPECT ROAD
PO BOX 487</v>
          </cell>
          <cell r="J141" t="str">
            <v>ROCKMART</v>
          </cell>
          <cell r="M141">
            <v>1</v>
          </cell>
          <cell r="N141" t="str">
            <v>JIT017</v>
          </cell>
          <cell r="O141">
            <v>5.7999999999999996E-3</v>
          </cell>
          <cell r="P141" t="str">
            <v>USD</v>
          </cell>
          <cell r="Q141" t="str">
            <v>EA</v>
          </cell>
          <cell r="R141" t="str">
            <v>P4000026</v>
          </cell>
          <cell r="S141" t="str">
            <v>LQP03TN11NJZ2J</v>
          </cell>
          <cell r="T141" t="str">
            <v>PNET55D</v>
          </cell>
        </row>
        <row r="142">
          <cell r="B142" t="str">
            <v>KL12193D-F20012</v>
          </cell>
          <cell r="C142" t="str">
            <v>BEAD FERRITE CHIP120OHM@1GHz 0.095DCR 1.5</v>
          </cell>
          <cell r="D142" t="str">
            <v>PROD</v>
          </cell>
          <cell r="E142" t="str">
            <v>PP</v>
          </cell>
          <cell r="F142">
            <v>80004846</v>
          </cell>
          <cell r="G142" t="str">
            <v>MURATA ELECTRONICS ROCK</v>
          </cell>
          <cell r="H142" t="str">
            <v>US</v>
          </cell>
          <cell r="I142" t="str">
            <v>MART DISTRIBUTION CENTER
308 PROSPECT ROAD
PO BOX 487</v>
          </cell>
          <cell r="J142" t="str">
            <v>ROCKMART</v>
          </cell>
          <cell r="M142">
            <v>1</v>
          </cell>
          <cell r="N142" t="str">
            <v>JIT017</v>
          </cell>
          <cell r="O142">
            <v>1.15E-2</v>
          </cell>
          <cell r="P142" t="str">
            <v>USD</v>
          </cell>
          <cell r="Q142" t="str">
            <v>EA</v>
          </cell>
          <cell r="R142" t="str">
            <v>P4000026</v>
          </cell>
          <cell r="S142" t="str">
            <v>BLM15EG121SZ1J</v>
          </cell>
          <cell r="T142" t="str">
            <v>PNET55D</v>
          </cell>
        </row>
        <row r="143">
          <cell r="B143" t="str">
            <v>KL12193D-F20013</v>
          </cell>
          <cell r="C143" t="str">
            <v>BEAD FERRITE CHIP120OHM@100MHZ 0.5A Q200-</v>
          </cell>
          <cell r="D143" t="str">
            <v>PROD</v>
          </cell>
          <cell r="E143" t="str">
            <v>PP</v>
          </cell>
          <cell r="F143">
            <v>80004846</v>
          </cell>
          <cell r="G143" t="str">
            <v>MURATA ELECTRONICS ROCK</v>
          </cell>
          <cell r="H143" t="str">
            <v>US</v>
          </cell>
          <cell r="I143" t="str">
            <v>MART DISTRIBUTION CENTER
308 PROSPECT ROAD
PO BOX 487</v>
          </cell>
          <cell r="J143" t="str">
            <v>ROCKMART</v>
          </cell>
          <cell r="M143">
            <v>1</v>
          </cell>
          <cell r="N143" t="str">
            <v>JIT017</v>
          </cell>
          <cell r="O143">
            <v>4.3E-3</v>
          </cell>
          <cell r="P143" t="str">
            <v>USD</v>
          </cell>
          <cell r="Q143" t="str">
            <v>EA</v>
          </cell>
          <cell r="R143" t="str">
            <v>P4000026</v>
          </cell>
          <cell r="S143" t="str">
            <v>BLM15AG121SH1J</v>
          </cell>
          <cell r="T143" t="str">
            <v>PNET55D</v>
          </cell>
        </row>
        <row r="144">
          <cell r="B144" t="str">
            <v>KL12193D-F20015</v>
          </cell>
          <cell r="C144" t="str">
            <v>MAG-FER 120R,25%,3A,0603</v>
          </cell>
          <cell r="D144" t="str">
            <v>PROD</v>
          </cell>
          <cell r="E144" t="str">
            <v>PP</v>
          </cell>
          <cell r="F144">
            <v>80004846</v>
          </cell>
          <cell r="G144" t="str">
            <v>MURATA ELECTRONICS ROCK</v>
          </cell>
          <cell r="H144" t="str">
            <v>US</v>
          </cell>
          <cell r="I144" t="str">
            <v>MART DISTRIBUTION CENTER
308 PROSPECT ROAD
PO BOX 487</v>
          </cell>
          <cell r="J144" t="str">
            <v>ROCKMART</v>
          </cell>
          <cell r="M144">
            <v>1</v>
          </cell>
          <cell r="N144" t="str">
            <v>JIT017</v>
          </cell>
          <cell r="O144">
            <v>1.47E-2</v>
          </cell>
          <cell r="P144" t="str">
            <v>USD</v>
          </cell>
          <cell r="Q144" t="str">
            <v>EA</v>
          </cell>
          <cell r="R144" t="str">
            <v>P4000026</v>
          </cell>
          <cell r="S144" t="str">
            <v>BLM18SG121TZ1J</v>
          </cell>
          <cell r="T144" t="str">
            <v>PNET55D</v>
          </cell>
        </row>
        <row r="145">
          <cell r="B145" t="str">
            <v>KL12613D-F10002</v>
          </cell>
          <cell r="C145" t="str">
            <v>MAG-IND 1.2nH,8.33%,750A,0201</v>
          </cell>
          <cell r="D145" t="str">
            <v>PROD</v>
          </cell>
          <cell r="E145" t="str">
            <v>PP</v>
          </cell>
          <cell r="F145">
            <v>80004846</v>
          </cell>
          <cell r="G145" t="str">
            <v>MURATA ELECTRONICS ROCK</v>
          </cell>
          <cell r="H145" t="str">
            <v>US</v>
          </cell>
          <cell r="I145" t="str">
            <v>MART DISTRIBUTION CENTER
308 PROSPECT ROAD
PO BOX 487</v>
          </cell>
          <cell r="J145" t="str">
            <v>ROCKMART</v>
          </cell>
          <cell r="M145">
            <v>1</v>
          </cell>
          <cell r="N145" t="str">
            <v>JIT017</v>
          </cell>
          <cell r="O145">
            <v>7.7999999999999996E-3</v>
          </cell>
          <cell r="P145" t="str">
            <v>USD</v>
          </cell>
          <cell r="Q145" t="str">
            <v>EA</v>
          </cell>
          <cell r="R145" t="str">
            <v>P4000026</v>
          </cell>
          <cell r="S145" t="str">
            <v>LQP03TN1N2BZ2J</v>
          </cell>
          <cell r="T145" t="str">
            <v>PNET55D</v>
          </cell>
        </row>
        <row r="146">
          <cell r="B146" t="str">
            <v>KL12713D-F10001</v>
          </cell>
          <cell r="C146" t="str">
            <v>IND 12nH 3% 250mA 0201(0603m) 0p55ht 0.70ohm 2</v>
          </cell>
          <cell r="D146" t="str">
            <v>PROD</v>
          </cell>
          <cell r="E146" t="str">
            <v>PP</v>
          </cell>
          <cell r="F146">
            <v>80004846</v>
          </cell>
          <cell r="G146" t="str">
            <v>MURATA ELECTRONICS ROCK</v>
          </cell>
          <cell r="H146" t="str">
            <v>US</v>
          </cell>
          <cell r="I146" t="str">
            <v>MART DISTRIBUTION CENTER
308 PROSPECT ROAD
PO BOX 487</v>
          </cell>
          <cell r="J146" t="str">
            <v>ROCKMART</v>
          </cell>
          <cell r="M146">
            <v>1</v>
          </cell>
          <cell r="N146" t="str">
            <v>JIT017</v>
          </cell>
          <cell r="O146">
            <v>7.7999999999999996E-3</v>
          </cell>
          <cell r="P146" t="str">
            <v>USD</v>
          </cell>
          <cell r="Q146" t="str">
            <v>EA</v>
          </cell>
          <cell r="R146" t="str">
            <v>P4000026</v>
          </cell>
          <cell r="S146" t="str">
            <v>LQP03TN12NHZ2J</v>
          </cell>
          <cell r="T146" t="str">
            <v>PNET55D</v>
          </cell>
        </row>
        <row r="147">
          <cell r="B147" t="str">
            <v>KL12733D-F10002</v>
          </cell>
          <cell r="C147" t="str">
            <v>IND 12nH 5% 250mA 0201(0603m) 0p55ht 0.70ohm 2</v>
          </cell>
          <cell r="D147" t="str">
            <v>PROD</v>
          </cell>
          <cell r="E147" t="str">
            <v>PP</v>
          </cell>
          <cell r="F147">
            <v>80004846</v>
          </cell>
          <cell r="G147" t="str">
            <v>MURATA ELECTRONICS ROCK</v>
          </cell>
          <cell r="H147" t="str">
            <v>US</v>
          </cell>
          <cell r="I147" t="str">
            <v>MART DISTRIBUTION CENTER
308 PROSPECT ROAD
PO BOX 487</v>
          </cell>
          <cell r="J147" t="str">
            <v>ROCKMART</v>
          </cell>
          <cell r="M147">
            <v>1</v>
          </cell>
          <cell r="N147" t="str">
            <v>JIT017</v>
          </cell>
          <cell r="O147">
            <v>5.7999999999999996E-3</v>
          </cell>
          <cell r="P147" t="str">
            <v>USD</v>
          </cell>
          <cell r="Q147" t="str">
            <v>EA</v>
          </cell>
          <cell r="R147" t="str">
            <v>P4000026</v>
          </cell>
          <cell r="S147" t="str">
            <v>LQP03TN12NJZ2J</v>
          </cell>
          <cell r="T147" t="str">
            <v>PNET55D</v>
          </cell>
        </row>
        <row r="148">
          <cell r="B148" t="str">
            <v>KL15613D-F10001</v>
          </cell>
          <cell r="C148" t="str">
            <v>IND 1.5nH +/-0.1nH 600mA0201 (0603m) 0p55ht 0.15</v>
          </cell>
          <cell r="D148" t="str">
            <v>PROD</v>
          </cell>
          <cell r="E148" t="str">
            <v>PP</v>
          </cell>
          <cell r="F148">
            <v>80004846</v>
          </cell>
          <cell r="G148" t="str">
            <v>MURATA ELECTRONICS ROCK</v>
          </cell>
          <cell r="H148" t="str">
            <v>US</v>
          </cell>
          <cell r="I148" t="str">
            <v>MART DISTRIBUTION CENTER
308 PROSPECT ROAD
PO BOX 487</v>
          </cell>
          <cell r="J148" t="str">
            <v>ROCKMART</v>
          </cell>
          <cell r="M148">
            <v>1</v>
          </cell>
          <cell r="N148" t="str">
            <v>JIT017</v>
          </cell>
          <cell r="O148">
            <v>7.7999999999999996E-3</v>
          </cell>
          <cell r="P148" t="str">
            <v>USD</v>
          </cell>
          <cell r="Q148" t="str">
            <v>EA</v>
          </cell>
          <cell r="R148" t="str">
            <v>P4000026</v>
          </cell>
          <cell r="S148" t="str">
            <v>LQP03TN1N5BZ2J</v>
          </cell>
          <cell r="T148" t="str">
            <v>PNET55D</v>
          </cell>
        </row>
        <row r="149">
          <cell r="B149" t="str">
            <v>KL15713D-F10001</v>
          </cell>
          <cell r="C149" t="str">
            <v>IND 15nH 3% 250mA 0201(0603m) 0p55ht 0.70ohm 2</v>
          </cell>
          <cell r="D149" t="str">
            <v>PROD</v>
          </cell>
          <cell r="E149" t="str">
            <v>PP</v>
          </cell>
          <cell r="F149">
            <v>80004846</v>
          </cell>
          <cell r="G149" t="str">
            <v>MURATA ELECTRONICS ROCK</v>
          </cell>
          <cell r="H149" t="str">
            <v>US</v>
          </cell>
          <cell r="I149" t="str">
            <v>MART DISTRIBUTION CENTER
308 PROSPECT ROAD
PO BOX 487</v>
          </cell>
          <cell r="J149" t="str">
            <v>ROCKMART</v>
          </cell>
          <cell r="M149">
            <v>1</v>
          </cell>
          <cell r="N149" t="str">
            <v>JIT017</v>
          </cell>
          <cell r="O149">
            <v>7.7999999999999996E-3</v>
          </cell>
          <cell r="P149" t="str">
            <v>USD</v>
          </cell>
          <cell r="Q149" t="str">
            <v>EA</v>
          </cell>
          <cell r="R149" t="str">
            <v>P4000026</v>
          </cell>
          <cell r="S149" t="str">
            <v>LQP03TN15NHZ2J</v>
          </cell>
          <cell r="T149" t="str">
            <v>PNET55D</v>
          </cell>
        </row>
        <row r="150">
          <cell r="B150" t="str">
            <v>KL15963B-F10006</v>
          </cell>
          <cell r="C150" t="str">
            <v>INDUCTOR CHIP FILM 1.5uH20% SRF=50MHz Q200-GR1 R</v>
          </cell>
          <cell r="D150" t="str">
            <v>PROD</v>
          </cell>
          <cell r="E150" t="str">
            <v>PP</v>
          </cell>
          <cell r="F150">
            <v>80004846</v>
          </cell>
          <cell r="G150" t="str">
            <v>MURATA ELECTRONICS ROCK</v>
          </cell>
          <cell r="H150" t="str">
            <v>US</v>
          </cell>
          <cell r="I150" t="str">
            <v>MART DISTRIBUTION CENTER
308 PROSPECT ROAD
PO BOX 487</v>
          </cell>
          <cell r="J150" t="str">
            <v>ROCKMART</v>
          </cell>
          <cell r="M150">
            <v>1</v>
          </cell>
          <cell r="N150" t="str">
            <v>JIT017</v>
          </cell>
          <cell r="O150">
            <v>3.5000000000000003E-2</v>
          </cell>
          <cell r="P150" t="str">
            <v>USD</v>
          </cell>
          <cell r="Q150" t="str">
            <v>EA</v>
          </cell>
          <cell r="R150" t="str">
            <v>P4000026</v>
          </cell>
          <cell r="S150" t="str">
            <v>LQM2MPZ1R5MG0L</v>
          </cell>
          <cell r="T150" t="str">
            <v>PNET55D</v>
          </cell>
        </row>
        <row r="151">
          <cell r="B151" t="str">
            <v>KL15963B-F10X01</v>
          </cell>
          <cell r="C151" t="str">
            <v>INDC-IND 1.5uH,20%,3.3AD544 125C,SMD</v>
          </cell>
          <cell r="D151" t="str">
            <v>PROD</v>
          </cell>
          <cell r="E151" t="str">
            <v>PP</v>
          </cell>
          <cell r="F151">
            <v>80027755</v>
          </cell>
          <cell r="G151" t="str">
            <v>MURATA ELECTRONICS NORTH AME</v>
          </cell>
          <cell r="H151" t="str">
            <v>US</v>
          </cell>
          <cell r="I151" t="str">
            <v>RICA INC
2200 LAKE PARK DRIVE</v>
          </cell>
          <cell r="J151" t="str">
            <v>SMRYNA</v>
          </cell>
          <cell r="K151">
            <v>30080</v>
          </cell>
          <cell r="M151">
            <v>1</v>
          </cell>
          <cell r="N151" t="str">
            <v>JIT017</v>
          </cell>
          <cell r="O151">
            <v>4.65E-2</v>
          </cell>
          <cell r="P151" t="str">
            <v>USD</v>
          </cell>
          <cell r="Q151" t="str">
            <v>EA</v>
          </cell>
          <cell r="R151" t="str">
            <v>P4000293</v>
          </cell>
          <cell r="T151" t="str">
            <v>PNET55D</v>
          </cell>
        </row>
        <row r="152">
          <cell r="B152" t="str">
            <v>KL20112D-F10001</v>
          </cell>
          <cell r="C152" t="str">
            <v>MAG-IND 200uH,,110mA,182</v>
          </cell>
          <cell r="D152" t="str">
            <v>PROD</v>
          </cell>
          <cell r="E152" t="str">
            <v>PP</v>
          </cell>
          <cell r="F152">
            <v>80004846</v>
          </cell>
          <cell r="G152" t="str">
            <v>MURATA ELECTRONICS ROCK</v>
          </cell>
          <cell r="H152" t="str">
            <v>US</v>
          </cell>
          <cell r="I152" t="str">
            <v>MART DISTRIBUTION CENTER
308 PROSPECT ROAD
PO BOX 487</v>
          </cell>
          <cell r="J152" t="str">
            <v>ROCKMART</v>
          </cell>
          <cell r="M152">
            <v>1</v>
          </cell>
          <cell r="N152" t="str">
            <v>JIT017</v>
          </cell>
          <cell r="O152">
            <v>0.158</v>
          </cell>
          <cell r="P152" t="str">
            <v>USD</v>
          </cell>
          <cell r="Q152" t="str">
            <v>EA</v>
          </cell>
          <cell r="R152" t="str">
            <v>P4000026</v>
          </cell>
          <cell r="S152" t="str">
            <v>DLW43MH201XK2K</v>
          </cell>
          <cell r="T152" t="str">
            <v>PNET55D</v>
          </cell>
        </row>
        <row r="153">
          <cell r="B153" t="str">
            <v>KL20633D-F10002</v>
          </cell>
          <cell r="C153" t="str">
            <v>MAG-IND 2nH,5%,600mA,021</v>
          </cell>
          <cell r="D153" t="str">
            <v>PROD</v>
          </cell>
          <cell r="E153" t="str">
            <v>PP</v>
          </cell>
          <cell r="F153">
            <v>80004846</v>
          </cell>
          <cell r="G153" t="str">
            <v>MURATA ELECTRONICS ROCK</v>
          </cell>
          <cell r="H153" t="str">
            <v>US</v>
          </cell>
          <cell r="I153" t="str">
            <v>MART DISTRIBUTION CENTER
308 PROSPECT ROAD
PO BOX 487</v>
          </cell>
          <cell r="J153" t="str">
            <v>ROCKMART</v>
          </cell>
          <cell r="M153">
            <v>1</v>
          </cell>
          <cell r="N153" t="str">
            <v>JIT017</v>
          </cell>
          <cell r="O153">
            <v>7.7999999999999996E-3</v>
          </cell>
          <cell r="P153" t="str">
            <v>USD</v>
          </cell>
          <cell r="Q153" t="str">
            <v>EA</v>
          </cell>
          <cell r="R153" t="str">
            <v>P4000026</v>
          </cell>
          <cell r="S153" t="str">
            <v>LQP03TN2N0BZ2J</v>
          </cell>
          <cell r="T153" t="str">
            <v>PNET55D</v>
          </cell>
        </row>
        <row r="154">
          <cell r="B154" t="str">
            <v>KL22013D-F20002</v>
          </cell>
          <cell r="C154" t="str">
            <v>MAG-FER 22R,,1A,SMD</v>
          </cell>
          <cell r="D154" t="str">
            <v>PROD</v>
          </cell>
          <cell r="E154" t="str">
            <v>PP</v>
          </cell>
          <cell r="F154">
            <v>80034477</v>
          </cell>
          <cell r="G154" t="str">
            <v>TAIYO YUDEN (U.S.A.), INC.</v>
          </cell>
          <cell r="H154" t="str">
            <v>US</v>
          </cell>
          <cell r="I154" t="str">
            <v xml:space="preserve">
440 STEVENS AVE. SUITE 300</v>
          </cell>
          <cell r="J154" t="str">
            <v>SOLANA BEACH</v>
          </cell>
          <cell r="K154">
            <v>92075</v>
          </cell>
          <cell r="M154">
            <v>1</v>
          </cell>
          <cell r="N154" t="str">
            <v>RFU019</v>
          </cell>
          <cell r="O154">
            <v>0.38500000000000001</v>
          </cell>
          <cell r="P154" t="str">
            <v>JPY</v>
          </cell>
          <cell r="Q154" t="str">
            <v>EA</v>
          </cell>
          <cell r="R154" t="str">
            <v>P4000580</v>
          </cell>
          <cell r="S154" t="str">
            <v>BKP0603 HS220-TV</v>
          </cell>
          <cell r="T154" t="str">
            <v>PEOM60D</v>
          </cell>
        </row>
        <row r="155">
          <cell r="B155" t="str">
            <v>KL22193D-F20008</v>
          </cell>
          <cell r="C155" t="str">
            <v>Ferrite Bead220Ohms@100MHz 2A 0603</v>
          </cell>
          <cell r="D155" t="str">
            <v>PROD</v>
          </cell>
          <cell r="E155" t="str">
            <v>PP</v>
          </cell>
          <cell r="F155">
            <v>80004846</v>
          </cell>
          <cell r="G155" t="str">
            <v>MURATA ELECTRONICS ROCK</v>
          </cell>
          <cell r="H155" t="str">
            <v>US</v>
          </cell>
          <cell r="I155" t="str">
            <v>MART DISTRIBUTION CENTER
308 PROSPECT ROAD
PO BOX 487</v>
          </cell>
          <cell r="J155" t="str">
            <v>ROCKMART</v>
          </cell>
          <cell r="M155">
            <v>1</v>
          </cell>
          <cell r="N155" t="str">
            <v>JIT017</v>
          </cell>
          <cell r="O155">
            <v>1.6E-2</v>
          </cell>
          <cell r="P155" t="str">
            <v>USD</v>
          </cell>
          <cell r="Q155" t="str">
            <v>EA</v>
          </cell>
          <cell r="R155" t="str">
            <v>P4000026</v>
          </cell>
          <cell r="S155" t="str">
            <v>BLM18EG221SZ1J</v>
          </cell>
          <cell r="T155" t="str">
            <v>PNET55D</v>
          </cell>
        </row>
        <row r="156">
          <cell r="B156" t="str">
            <v>KL22713D-F10001</v>
          </cell>
          <cell r="C156" t="str">
            <v>MAG-IND 22nH,3%,150mA,0201</v>
          </cell>
          <cell r="D156" t="str">
            <v>PROD</v>
          </cell>
          <cell r="E156" t="str">
            <v>PP</v>
          </cell>
          <cell r="F156">
            <v>80004846</v>
          </cell>
          <cell r="G156" t="str">
            <v>MURATA ELECTRONICS ROCK</v>
          </cell>
          <cell r="H156" t="str">
            <v>US</v>
          </cell>
          <cell r="I156" t="str">
            <v>MART DISTRIBUTION CENTER
308 PROSPECT ROAD
PO BOX 487</v>
          </cell>
          <cell r="J156" t="str">
            <v>ROCKMART</v>
          </cell>
          <cell r="M156">
            <v>1</v>
          </cell>
          <cell r="N156" t="str">
            <v>JIT017</v>
          </cell>
          <cell r="O156">
            <v>6.8999999999999999E-3</v>
          </cell>
          <cell r="P156" t="str">
            <v>USD</v>
          </cell>
          <cell r="Q156" t="str">
            <v>EA</v>
          </cell>
          <cell r="R156" t="str">
            <v>P4000026</v>
          </cell>
          <cell r="S156" t="str">
            <v>LQP03TN22NHZ2J</v>
          </cell>
          <cell r="T156" t="str">
            <v>PNET55D</v>
          </cell>
        </row>
        <row r="157">
          <cell r="B157" t="str">
            <v>KL22963B-F10014</v>
          </cell>
          <cell r="C157" t="str">
            <v>IND 2.2uH 20% 46mOhmsAEC-Q200</v>
          </cell>
          <cell r="D157" t="str">
            <v>PROD</v>
          </cell>
          <cell r="E157" t="str">
            <v>PP</v>
          </cell>
          <cell r="F157">
            <v>80004846</v>
          </cell>
          <cell r="G157" t="str">
            <v>MURATA ELECTRONICS ROCK</v>
          </cell>
          <cell r="H157" t="str">
            <v>US</v>
          </cell>
          <cell r="I157" t="str">
            <v>MART DISTRIBUTION CENTER
308 PROSPECT ROAD
PO BOX 487</v>
          </cell>
          <cell r="J157" t="str">
            <v>ROCKMART</v>
          </cell>
          <cell r="M157">
            <v>1</v>
          </cell>
          <cell r="N157" t="str">
            <v>JIT017</v>
          </cell>
          <cell r="O157">
            <v>8.3000000000000004E-2</v>
          </cell>
          <cell r="P157" t="str">
            <v>USD</v>
          </cell>
          <cell r="Q157" t="str">
            <v>EA</v>
          </cell>
          <cell r="R157" t="str">
            <v>P4000026</v>
          </cell>
          <cell r="S157" t="str">
            <v>DFE322520FD-2R2M=P2</v>
          </cell>
          <cell r="T157" t="str">
            <v>PNET55D</v>
          </cell>
        </row>
        <row r="158">
          <cell r="B158" t="str">
            <v>KL22963B-F10X09</v>
          </cell>
          <cell r="C158" t="str">
            <v>Inductor 2.2uH 20% 2.8AISAT 0.084 Ohm DCR</v>
          </cell>
          <cell r="D158" t="str">
            <v>PROD</v>
          </cell>
          <cell r="E158" t="str">
            <v>PP</v>
          </cell>
          <cell r="F158">
            <v>80004846</v>
          </cell>
          <cell r="G158" t="str">
            <v>MURATA ELECTRONICS ROCK</v>
          </cell>
          <cell r="H158" t="str">
            <v>US</v>
          </cell>
          <cell r="I158" t="str">
            <v>MART DISTRIBUTION CENTER
308 PROSPECT ROAD
PO BOX 487</v>
          </cell>
          <cell r="J158" t="str">
            <v>ROCKMART</v>
          </cell>
          <cell r="M158">
            <v>1</v>
          </cell>
          <cell r="N158" t="str">
            <v>JIT017</v>
          </cell>
          <cell r="O158">
            <v>4.65E-2</v>
          </cell>
          <cell r="P158" t="str">
            <v>USD</v>
          </cell>
          <cell r="Q158" t="str">
            <v>EA</v>
          </cell>
          <cell r="R158" t="str">
            <v>P4000026</v>
          </cell>
          <cell r="S158" t="str">
            <v>DFE252012PD-2R2M=P2</v>
          </cell>
          <cell r="T158" t="str">
            <v>PNET55D</v>
          </cell>
        </row>
        <row r="159">
          <cell r="B159" t="str">
            <v>KL23613D-F10001</v>
          </cell>
          <cell r="C159" t="str">
            <v>MAG-IND 2.3nH,4.3%,500m,0201</v>
          </cell>
          <cell r="D159" t="str">
            <v>PROD</v>
          </cell>
          <cell r="E159" t="str">
            <v>PP</v>
          </cell>
          <cell r="F159">
            <v>80004846</v>
          </cell>
          <cell r="G159" t="str">
            <v>MURATA ELECTRONICS ROCK</v>
          </cell>
          <cell r="H159" t="str">
            <v>US</v>
          </cell>
          <cell r="I159" t="str">
            <v>MART DISTRIBUTION CENTER
308 PROSPECT ROAD
PO BOX 487</v>
          </cell>
          <cell r="J159" t="str">
            <v>ROCKMART</v>
          </cell>
          <cell r="M159">
            <v>1</v>
          </cell>
          <cell r="N159" t="str">
            <v>JIT017</v>
          </cell>
          <cell r="O159">
            <v>7.7999999999999996E-3</v>
          </cell>
          <cell r="P159" t="str">
            <v>USD</v>
          </cell>
          <cell r="Q159" t="str">
            <v>EA</v>
          </cell>
          <cell r="R159" t="str">
            <v>P4000026</v>
          </cell>
          <cell r="S159" t="str">
            <v>LQP03TN2N3BZ2J</v>
          </cell>
          <cell r="T159" t="str">
            <v>PNET55D</v>
          </cell>
        </row>
        <row r="160">
          <cell r="B160" t="str">
            <v>KL24713D-F10001</v>
          </cell>
          <cell r="C160" t="str">
            <v>IND 24nH 3% 140mA 0201(0603m) 0p55ht 2.30ohm 2</v>
          </cell>
          <cell r="D160" t="str">
            <v>PROD</v>
          </cell>
          <cell r="E160" t="str">
            <v>PP</v>
          </cell>
          <cell r="F160">
            <v>80004846</v>
          </cell>
          <cell r="G160" t="str">
            <v>MURATA ELECTRONICS ROCK</v>
          </cell>
          <cell r="H160" t="str">
            <v>US</v>
          </cell>
          <cell r="I160" t="str">
            <v>MART DISTRIBUTION CENTER
308 PROSPECT ROAD
PO BOX 487</v>
          </cell>
          <cell r="J160" t="str">
            <v>ROCKMART</v>
          </cell>
          <cell r="M160">
            <v>1</v>
          </cell>
          <cell r="N160" t="str">
            <v>JIT017</v>
          </cell>
          <cell r="O160">
            <v>7.7999999999999996E-3</v>
          </cell>
          <cell r="P160" t="str">
            <v>USD</v>
          </cell>
          <cell r="Q160" t="str">
            <v>EA</v>
          </cell>
          <cell r="R160" t="str">
            <v>P4000026</v>
          </cell>
          <cell r="S160" t="str">
            <v>LQP03TN24NHZ2J</v>
          </cell>
          <cell r="T160" t="str">
            <v>PNET55D</v>
          </cell>
        </row>
        <row r="161">
          <cell r="B161" t="str">
            <v>KL25613D-F10001</v>
          </cell>
          <cell r="C161" t="str">
            <v>IND 2.5nH +/-0.1nH 500mA0201 (0603m) 0p55ht 0.20</v>
          </cell>
          <cell r="D161" t="str">
            <v>PROD</v>
          </cell>
          <cell r="E161" t="str">
            <v>PP</v>
          </cell>
          <cell r="F161">
            <v>80004846</v>
          </cell>
          <cell r="G161" t="str">
            <v>MURATA ELECTRONICS ROCK</v>
          </cell>
          <cell r="H161" t="str">
            <v>US</v>
          </cell>
          <cell r="I161" t="str">
            <v>MART DISTRIBUTION CENTER
308 PROSPECT ROAD
PO BOX 487</v>
          </cell>
          <cell r="J161" t="str">
            <v>ROCKMART</v>
          </cell>
          <cell r="M161">
            <v>1</v>
          </cell>
          <cell r="N161" t="str">
            <v>JIT017</v>
          </cell>
          <cell r="O161">
            <v>7.7999999999999996E-3</v>
          </cell>
          <cell r="P161" t="str">
            <v>USD</v>
          </cell>
          <cell r="Q161" t="str">
            <v>EA</v>
          </cell>
          <cell r="R161" t="str">
            <v>P4000026</v>
          </cell>
          <cell r="S161" t="str">
            <v>LQP03TN2N5BZ2J</v>
          </cell>
          <cell r="T161" t="str">
            <v>PNET55D</v>
          </cell>
        </row>
        <row r="162">
          <cell r="B162" t="str">
            <v>KL26613D-F10001</v>
          </cell>
          <cell r="C162" t="str">
            <v>IND 2.6nH +/-0.1nH 500mA0201 (0603m) 0p55ht 0.20</v>
          </cell>
          <cell r="D162" t="str">
            <v>PROD</v>
          </cell>
          <cell r="E162" t="str">
            <v>PP</v>
          </cell>
          <cell r="F162">
            <v>80004846</v>
          </cell>
          <cell r="G162" t="str">
            <v>MURATA ELECTRONICS ROCK</v>
          </cell>
          <cell r="H162" t="str">
            <v>US</v>
          </cell>
          <cell r="I162" t="str">
            <v>MART DISTRIBUTION CENTER
308 PROSPECT ROAD
PO BOX 487</v>
          </cell>
          <cell r="J162" t="str">
            <v>ROCKMART</v>
          </cell>
          <cell r="M162">
            <v>1</v>
          </cell>
          <cell r="N162" t="str">
            <v>JIT017</v>
          </cell>
          <cell r="O162">
            <v>7.7999999999999996E-3</v>
          </cell>
          <cell r="P162" t="str">
            <v>USD</v>
          </cell>
          <cell r="Q162" t="str">
            <v>EA</v>
          </cell>
          <cell r="R162" t="str">
            <v>P4000026</v>
          </cell>
          <cell r="S162" t="str">
            <v>LQP03TN2N6BZ2J</v>
          </cell>
          <cell r="T162" t="str">
            <v>PNET55D</v>
          </cell>
        </row>
        <row r="163">
          <cell r="B163" t="str">
            <v>KL27613B-F10001</v>
          </cell>
          <cell r="C163" t="str">
            <v>INDUCTOR WIRE WOUND 27NH2% Q=30@250MHZ SRF=4GHz</v>
          </cell>
          <cell r="D163" t="str">
            <v>PROD</v>
          </cell>
          <cell r="E163" t="str">
            <v>PP</v>
          </cell>
          <cell r="F163">
            <v>80004846</v>
          </cell>
          <cell r="G163" t="str">
            <v>MURATA ELECTRONICS ROCK</v>
          </cell>
          <cell r="H163" t="str">
            <v>US</v>
          </cell>
          <cell r="I163" t="str">
            <v>MART DISTRIBUTION CENTER
308 PROSPECT ROAD
PO BOX 487</v>
          </cell>
          <cell r="J163" t="str">
            <v>ROCKMART</v>
          </cell>
          <cell r="M163">
            <v>1</v>
          </cell>
          <cell r="N163" t="str">
            <v>JIT017</v>
          </cell>
          <cell r="O163">
            <v>0.03</v>
          </cell>
          <cell r="P163" t="str">
            <v>USD</v>
          </cell>
          <cell r="Q163" t="str">
            <v>EA</v>
          </cell>
          <cell r="R163" t="str">
            <v>P4000026</v>
          </cell>
          <cell r="S163" t="str">
            <v>LQW15AN27NG8ZD</v>
          </cell>
          <cell r="T163" t="str">
            <v>PNET55D</v>
          </cell>
        </row>
        <row r="164">
          <cell r="B164" t="str">
            <v>KL27613D-F10002</v>
          </cell>
          <cell r="C164" t="str">
            <v>IND 2.7nH +/-0.2nH 500mA0201 (0603m) 0p55ht 0.20</v>
          </cell>
          <cell r="D164" t="str">
            <v>PROD</v>
          </cell>
          <cell r="E164" t="str">
            <v>PP</v>
          </cell>
          <cell r="F164">
            <v>80004846</v>
          </cell>
          <cell r="G164" t="str">
            <v>MURATA ELECTRONICS ROCK</v>
          </cell>
          <cell r="H164" t="str">
            <v>US</v>
          </cell>
          <cell r="I164" t="str">
            <v>MART DISTRIBUTION CENTER
308 PROSPECT ROAD
PO BOX 487</v>
          </cell>
          <cell r="J164" t="str">
            <v>ROCKMART</v>
          </cell>
          <cell r="M164">
            <v>1</v>
          </cell>
          <cell r="N164" t="str">
            <v>JIT017</v>
          </cell>
          <cell r="O164">
            <v>5.7999999999999996E-3</v>
          </cell>
          <cell r="P164" t="str">
            <v>USD</v>
          </cell>
          <cell r="Q164" t="str">
            <v>EA</v>
          </cell>
          <cell r="R164" t="str">
            <v>P4000026</v>
          </cell>
          <cell r="S164" t="str">
            <v>LQP03TN2N7CZ2J</v>
          </cell>
          <cell r="T164" t="str">
            <v>PNET55D</v>
          </cell>
        </row>
        <row r="165">
          <cell r="B165" t="str">
            <v>KL27613D-F10003</v>
          </cell>
          <cell r="C165" t="str">
            <v>IND 2.7nH +/-0.1nH 500mA0201 (0603m) 0p55ht 0.20</v>
          </cell>
          <cell r="D165" t="str">
            <v>PROD</v>
          </cell>
          <cell r="E165" t="str">
            <v>PP</v>
          </cell>
          <cell r="F165">
            <v>80004846</v>
          </cell>
          <cell r="G165" t="str">
            <v>MURATA ELECTRONICS ROCK</v>
          </cell>
          <cell r="H165" t="str">
            <v>US</v>
          </cell>
          <cell r="I165" t="str">
            <v>MART DISTRIBUTION CENTER
308 PROSPECT ROAD
PO BOX 487</v>
          </cell>
          <cell r="J165" t="str">
            <v>ROCKMART</v>
          </cell>
          <cell r="M165">
            <v>1</v>
          </cell>
          <cell r="N165" t="str">
            <v>JIT017</v>
          </cell>
          <cell r="O165">
            <v>7.7999999999999996E-3</v>
          </cell>
          <cell r="P165" t="str">
            <v>USD</v>
          </cell>
          <cell r="Q165" t="str">
            <v>EA</v>
          </cell>
          <cell r="R165" t="str">
            <v>P4000026</v>
          </cell>
          <cell r="S165" t="str">
            <v>LQP03TN2N7BZ2J</v>
          </cell>
          <cell r="T165" t="str">
            <v>PNET55D</v>
          </cell>
        </row>
        <row r="166">
          <cell r="B166" t="str">
            <v>KL30613D-F10001</v>
          </cell>
          <cell r="C166" t="str">
            <v>IND 3.0nH +/-0.1nH 450mA0201 (0603m) 0p55ht 0.25</v>
          </cell>
          <cell r="D166" t="str">
            <v>PROD</v>
          </cell>
          <cell r="E166" t="str">
            <v>PP</v>
          </cell>
          <cell r="F166">
            <v>80004846</v>
          </cell>
          <cell r="G166" t="str">
            <v>MURATA ELECTRONICS ROCK</v>
          </cell>
          <cell r="H166" t="str">
            <v>US</v>
          </cell>
          <cell r="I166" t="str">
            <v>MART DISTRIBUTION CENTER
308 PROSPECT ROAD
PO BOX 487</v>
          </cell>
          <cell r="J166" t="str">
            <v>ROCKMART</v>
          </cell>
          <cell r="M166">
            <v>1</v>
          </cell>
          <cell r="N166" t="str">
            <v>JIT017</v>
          </cell>
          <cell r="O166">
            <v>7.7999999999999996E-3</v>
          </cell>
          <cell r="P166" t="str">
            <v>USD</v>
          </cell>
          <cell r="Q166" t="str">
            <v>EA</v>
          </cell>
          <cell r="R166" t="str">
            <v>P4000026</v>
          </cell>
          <cell r="S166" t="str">
            <v>LQP03TN3N0BZ2J</v>
          </cell>
          <cell r="T166" t="str">
            <v>PNET55D</v>
          </cell>
        </row>
        <row r="167">
          <cell r="B167" t="str">
            <v>KL32613B-F10001</v>
          </cell>
          <cell r="C167" t="str">
            <v>MAG-IND 3.2nH,3.1%,450mA,0201</v>
          </cell>
          <cell r="D167" t="str">
            <v>PROD</v>
          </cell>
          <cell r="E167" t="str">
            <v>PP</v>
          </cell>
          <cell r="F167">
            <v>80004846</v>
          </cell>
          <cell r="G167" t="str">
            <v>MURATA ELECTRONICS ROCK</v>
          </cell>
          <cell r="H167" t="str">
            <v>US</v>
          </cell>
          <cell r="I167" t="str">
            <v>MART DISTRIBUTION CENTER
308 PROSPECT ROAD
PO BOX 487</v>
          </cell>
          <cell r="J167" t="str">
            <v>ROCKMART</v>
          </cell>
          <cell r="M167">
            <v>1</v>
          </cell>
          <cell r="N167" t="str">
            <v>JIT017</v>
          </cell>
          <cell r="O167">
            <v>7.7999999999999996E-3</v>
          </cell>
          <cell r="P167" t="str">
            <v>USD</v>
          </cell>
          <cell r="Q167" t="str">
            <v>EA</v>
          </cell>
          <cell r="R167" t="str">
            <v>P4000026</v>
          </cell>
          <cell r="S167" t="str">
            <v>LQP03TN3N2BZ2D</v>
          </cell>
          <cell r="T167" t="str">
            <v>PNET55D</v>
          </cell>
        </row>
        <row r="168">
          <cell r="B168" t="str">
            <v>KL33613D-F10001</v>
          </cell>
          <cell r="C168" t="str">
            <v>IND 3.3nH +/-0.1nH 450mA0201 (0603m) 0p55ht 0.25</v>
          </cell>
          <cell r="D168" t="str">
            <v>PROD</v>
          </cell>
          <cell r="E168" t="str">
            <v>PP</v>
          </cell>
          <cell r="F168">
            <v>80004846</v>
          </cell>
          <cell r="G168" t="str">
            <v>MURATA ELECTRONICS ROCK</v>
          </cell>
          <cell r="H168" t="str">
            <v>US</v>
          </cell>
          <cell r="I168" t="str">
            <v>MART DISTRIBUTION CENTER
308 PROSPECT ROAD
PO BOX 487</v>
          </cell>
          <cell r="J168" t="str">
            <v>ROCKMART</v>
          </cell>
          <cell r="M168">
            <v>1</v>
          </cell>
          <cell r="N168" t="str">
            <v>JIT017</v>
          </cell>
          <cell r="O168">
            <v>7.7999999999999996E-3</v>
          </cell>
          <cell r="P168" t="str">
            <v>USD</v>
          </cell>
          <cell r="Q168" t="str">
            <v>EA</v>
          </cell>
          <cell r="R168" t="str">
            <v>P4000026</v>
          </cell>
          <cell r="S168" t="str">
            <v>LQP03TN3N3BZ2J</v>
          </cell>
          <cell r="T168" t="str">
            <v>PNET55D</v>
          </cell>
        </row>
        <row r="169">
          <cell r="B169" t="str">
            <v>KL39713D-F10001</v>
          </cell>
          <cell r="C169" t="str">
            <v>MAG-IND 39nH,3%,120mA,001</v>
          </cell>
          <cell r="D169" t="str">
            <v>PROD</v>
          </cell>
          <cell r="E169" t="str">
            <v>PP</v>
          </cell>
          <cell r="F169">
            <v>80004846</v>
          </cell>
          <cell r="G169" t="str">
            <v>MURATA ELECTRONICS ROCK</v>
          </cell>
          <cell r="H169" t="str">
            <v>US</v>
          </cell>
          <cell r="I169" t="str">
            <v>MART DISTRIBUTION CENTER
308 PROSPECT ROAD
PO BOX 487</v>
          </cell>
          <cell r="J169" t="str">
            <v>ROCKMART</v>
          </cell>
          <cell r="M169">
            <v>1</v>
          </cell>
          <cell r="N169" t="str">
            <v>JIT017</v>
          </cell>
          <cell r="O169">
            <v>7.7999999999999996E-3</v>
          </cell>
          <cell r="P169" t="str">
            <v>USD</v>
          </cell>
          <cell r="Q169" t="str">
            <v>EA</v>
          </cell>
          <cell r="R169" t="str">
            <v>P4000026</v>
          </cell>
          <cell r="S169" t="str">
            <v>LQP03TN39NHZ2J</v>
          </cell>
          <cell r="T169" t="str">
            <v>PNET55D</v>
          </cell>
        </row>
        <row r="170">
          <cell r="B170" t="str">
            <v>KL40613D-F10001</v>
          </cell>
          <cell r="C170" t="str">
            <v>MAG-IND 4nH,2.5%,350mA,201</v>
          </cell>
          <cell r="D170" t="str">
            <v>PROD</v>
          </cell>
          <cell r="E170" t="str">
            <v>PP</v>
          </cell>
          <cell r="F170">
            <v>80004846</v>
          </cell>
          <cell r="G170" t="str">
            <v>MURATA ELECTRONICS ROCK</v>
          </cell>
          <cell r="H170" t="str">
            <v>US</v>
          </cell>
          <cell r="I170" t="str">
            <v>MART DISTRIBUTION CENTER
308 PROSPECT ROAD
PO BOX 487</v>
          </cell>
          <cell r="J170" t="str">
            <v>ROCKMART</v>
          </cell>
          <cell r="M170">
            <v>1</v>
          </cell>
          <cell r="N170" t="str">
            <v>JIT017</v>
          </cell>
          <cell r="O170">
            <v>7.7999999999999996E-3</v>
          </cell>
          <cell r="P170" t="str">
            <v>USD</v>
          </cell>
          <cell r="Q170" t="str">
            <v>EA</v>
          </cell>
          <cell r="R170" t="str">
            <v>P4000026</v>
          </cell>
          <cell r="S170" t="str">
            <v>LQP03TN4N0BZ2J</v>
          </cell>
          <cell r="T170" t="str">
            <v>PNET55D</v>
          </cell>
        </row>
        <row r="171">
          <cell r="B171" t="str">
            <v>KL43613D-F10001</v>
          </cell>
          <cell r="C171" t="str">
            <v>IND 4.3nH 3% 350mA 0201(0603m) 0p55ht 0.40ohm 5</v>
          </cell>
          <cell r="D171" t="str">
            <v>PROD</v>
          </cell>
          <cell r="E171" t="str">
            <v>PP</v>
          </cell>
          <cell r="F171">
            <v>80004846</v>
          </cell>
          <cell r="G171" t="str">
            <v>MURATA ELECTRONICS ROCK</v>
          </cell>
          <cell r="H171" t="str">
            <v>US</v>
          </cell>
          <cell r="I171" t="str">
            <v>MART DISTRIBUTION CENTER
308 PROSPECT ROAD
PO BOX 487</v>
          </cell>
          <cell r="J171" t="str">
            <v>ROCKMART</v>
          </cell>
          <cell r="M171">
            <v>1</v>
          </cell>
          <cell r="N171" t="str">
            <v>JIT017</v>
          </cell>
          <cell r="O171">
            <v>7.7999999999999996E-3</v>
          </cell>
          <cell r="P171" t="str">
            <v>USD</v>
          </cell>
          <cell r="Q171" t="str">
            <v>EA</v>
          </cell>
          <cell r="R171" t="str">
            <v>P4000026</v>
          </cell>
          <cell r="S171" t="str">
            <v>LQP03TN4N3HZ2J</v>
          </cell>
          <cell r="T171" t="str">
            <v>PNET55D</v>
          </cell>
        </row>
        <row r="172">
          <cell r="B172" t="str">
            <v>KL47613D-F10003</v>
          </cell>
          <cell r="C172" t="str">
            <v>IND 4.7nH 3% 350mA 0201(0603m) 0p55ht 0.40ohm 4</v>
          </cell>
          <cell r="D172" t="str">
            <v>PROD</v>
          </cell>
          <cell r="E172" t="str">
            <v>PP</v>
          </cell>
          <cell r="F172">
            <v>80004846</v>
          </cell>
          <cell r="G172" t="str">
            <v>MURATA ELECTRONICS ROCK</v>
          </cell>
          <cell r="H172" t="str">
            <v>US</v>
          </cell>
          <cell r="I172" t="str">
            <v>MART DISTRIBUTION CENTER
308 PROSPECT ROAD
PO BOX 487</v>
          </cell>
          <cell r="J172" t="str">
            <v>ROCKMART</v>
          </cell>
          <cell r="M172">
            <v>1</v>
          </cell>
          <cell r="N172" t="str">
            <v>JIT017</v>
          </cell>
          <cell r="O172">
            <v>7.7999999999999996E-3</v>
          </cell>
          <cell r="P172" t="str">
            <v>USD</v>
          </cell>
          <cell r="Q172" t="str">
            <v>EA</v>
          </cell>
          <cell r="R172" t="str">
            <v>P4000026</v>
          </cell>
          <cell r="S172" t="str">
            <v>LQP03TN4N7HZ2J</v>
          </cell>
          <cell r="T172" t="str">
            <v>PNET55D</v>
          </cell>
        </row>
        <row r="173">
          <cell r="B173" t="str">
            <v>KL51613D-F10001</v>
          </cell>
          <cell r="C173" t="str">
            <v>IND 5.1nH 3% 350mA 0201(0603m) 0p55ht 0.40ohm 4</v>
          </cell>
          <cell r="D173" t="str">
            <v>PROD</v>
          </cell>
          <cell r="E173" t="str">
            <v>PP</v>
          </cell>
          <cell r="F173">
            <v>80004846</v>
          </cell>
          <cell r="G173" t="str">
            <v>MURATA ELECTRONICS ROCK</v>
          </cell>
          <cell r="H173" t="str">
            <v>US</v>
          </cell>
          <cell r="I173" t="str">
            <v>MART DISTRIBUTION CENTER
308 PROSPECT ROAD
PO BOX 487</v>
          </cell>
          <cell r="J173" t="str">
            <v>ROCKMART</v>
          </cell>
          <cell r="M173">
            <v>1</v>
          </cell>
          <cell r="N173" t="str">
            <v>JIT017</v>
          </cell>
          <cell r="O173">
            <v>7.7999999999999996E-3</v>
          </cell>
          <cell r="P173" t="str">
            <v>USD</v>
          </cell>
          <cell r="Q173" t="str">
            <v>EA</v>
          </cell>
          <cell r="R173" t="str">
            <v>P4000026</v>
          </cell>
          <cell r="S173" t="str">
            <v>LQP03TN5N1HZ2J</v>
          </cell>
          <cell r="T173" t="str">
            <v>PNET55D</v>
          </cell>
        </row>
        <row r="174">
          <cell r="B174" t="str">
            <v>KL51633D-F10001</v>
          </cell>
          <cell r="C174" t="str">
            <v>IND 5.1nH 5% 350mA 0201(0603m) 0p55ht 0.40ohm 4</v>
          </cell>
          <cell r="D174" t="str">
            <v>PROD</v>
          </cell>
          <cell r="E174" t="str">
            <v>PP</v>
          </cell>
          <cell r="F174">
            <v>80004846</v>
          </cell>
          <cell r="G174" t="str">
            <v>MURATA ELECTRONICS ROCK</v>
          </cell>
          <cell r="H174" t="str">
            <v>US</v>
          </cell>
          <cell r="I174" t="str">
            <v>MART DISTRIBUTION CENTER
308 PROSPECT ROAD
PO BOX 487</v>
          </cell>
          <cell r="J174" t="str">
            <v>ROCKMART</v>
          </cell>
          <cell r="M174">
            <v>1</v>
          </cell>
          <cell r="N174" t="str">
            <v>JIT017</v>
          </cell>
          <cell r="O174">
            <v>5.7999999999999996E-3</v>
          </cell>
          <cell r="P174" t="str">
            <v>USD</v>
          </cell>
          <cell r="Q174" t="str">
            <v>EA</v>
          </cell>
          <cell r="R174" t="str">
            <v>P4000026</v>
          </cell>
          <cell r="S174" t="str">
            <v>LQP03TN5N1JZ2J</v>
          </cell>
          <cell r="T174" t="str">
            <v>PNET55D</v>
          </cell>
        </row>
        <row r="175">
          <cell r="B175" t="str">
            <v>KL56613B-F10004</v>
          </cell>
          <cell r="C175" t="str">
            <v>MAG-IND ,,,</v>
          </cell>
          <cell r="D175" t="str">
            <v>PROD</v>
          </cell>
          <cell r="E175" t="str">
            <v>PP</v>
          </cell>
          <cell r="F175">
            <v>80004846</v>
          </cell>
          <cell r="G175" t="str">
            <v>MURATA ELECTRONICS ROCK</v>
          </cell>
          <cell r="H175" t="str">
            <v>US</v>
          </cell>
          <cell r="I175" t="str">
            <v>MART DISTRIBUTION CENTER
308 PROSPECT ROAD
PO BOX 487</v>
          </cell>
          <cell r="J175" t="str">
            <v>ROCKMART</v>
          </cell>
          <cell r="M175">
            <v>1</v>
          </cell>
          <cell r="N175" t="str">
            <v>JIT017</v>
          </cell>
          <cell r="O175">
            <v>7.7999999999999996E-3</v>
          </cell>
          <cell r="P175" t="str">
            <v>USD</v>
          </cell>
          <cell r="Q175" t="str">
            <v>EA</v>
          </cell>
          <cell r="R175" t="str">
            <v>P4000026</v>
          </cell>
          <cell r="T175" t="str">
            <v>PNET55D</v>
          </cell>
        </row>
        <row r="176">
          <cell r="B176" t="str">
            <v>KL56633D-F10003</v>
          </cell>
          <cell r="C176" t="str">
            <v>IND 5.6nH 5% 350mA 0201(0603m) 0p55ht 0.40ohm 4</v>
          </cell>
          <cell r="D176" t="str">
            <v>PROD</v>
          </cell>
          <cell r="E176" t="str">
            <v>PP</v>
          </cell>
          <cell r="F176">
            <v>80004846</v>
          </cell>
          <cell r="G176" t="str">
            <v>MURATA ELECTRONICS ROCK</v>
          </cell>
          <cell r="H176" t="str">
            <v>US</v>
          </cell>
          <cell r="I176" t="str">
            <v>MART DISTRIBUTION CENTER
308 PROSPECT ROAD
PO BOX 487</v>
          </cell>
          <cell r="J176" t="str">
            <v>ROCKMART</v>
          </cell>
          <cell r="M176">
            <v>1</v>
          </cell>
          <cell r="N176" t="str">
            <v>JIT017</v>
          </cell>
          <cell r="O176">
            <v>5.7999999999999996E-3</v>
          </cell>
          <cell r="P176" t="str">
            <v>USD</v>
          </cell>
          <cell r="Q176" t="str">
            <v>EA</v>
          </cell>
          <cell r="R176" t="str">
            <v>P4000026</v>
          </cell>
          <cell r="S176" t="str">
            <v>LQP03TN5N6JZ2j</v>
          </cell>
          <cell r="T176" t="str">
            <v>PNET55D</v>
          </cell>
        </row>
        <row r="177">
          <cell r="B177" t="str">
            <v>KL56713D-F10001</v>
          </cell>
          <cell r="C177" t="str">
            <v>IND 56nH 3% 250mA0402(1005) 0p55ht 0.82oh</v>
          </cell>
          <cell r="D177" t="str">
            <v>PROD</v>
          </cell>
          <cell r="E177" t="str">
            <v>PP</v>
          </cell>
          <cell r="F177">
            <v>80004846</v>
          </cell>
          <cell r="G177" t="str">
            <v>MURATA ELECTRONICS ROCK</v>
          </cell>
          <cell r="H177" t="str">
            <v>US</v>
          </cell>
          <cell r="I177" t="str">
            <v>MART DISTRIBUTION CENTER
308 PROSPECT ROAD
PO BOX 487</v>
          </cell>
          <cell r="J177" t="str">
            <v>ROCKMART</v>
          </cell>
          <cell r="M177">
            <v>1</v>
          </cell>
          <cell r="N177" t="str">
            <v>JIT017</v>
          </cell>
          <cell r="O177">
            <v>1.4E-2</v>
          </cell>
          <cell r="P177" t="str">
            <v>USD</v>
          </cell>
          <cell r="Q177" t="str">
            <v>EA</v>
          </cell>
          <cell r="R177" t="str">
            <v>P4000026</v>
          </cell>
          <cell r="S177" t="str">
            <v>LQG15HZ56NH02J</v>
          </cell>
          <cell r="T177" t="str">
            <v>PNET55D</v>
          </cell>
        </row>
        <row r="178">
          <cell r="B178" t="str">
            <v>KL56713D-F10002</v>
          </cell>
          <cell r="C178" t="str">
            <v>MAG-IND 56nH,3%,100mA,0201</v>
          </cell>
          <cell r="D178" t="str">
            <v>PROD</v>
          </cell>
          <cell r="E178" t="str">
            <v>PP</v>
          </cell>
          <cell r="F178">
            <v>80004846</v>
          </cell>
          <cell r="G178" t="str">
            <v>MURATA ELECTRONICS ROCK</v>
          </cell>
          <cell r="H178" t="str">
            <v>US</v>
          </cell>
          <cell r="I178" t="str">
            <v>MART DISTRIBUTION CENTER
308 PROSPECT ROAD
PO BOX 487</v>
          </cell>
          <cell r="J178" t="str">
            <v>ROCKMART</v>
          </cell>
          <cell r="M178">
            <v>1</v>
          </cell>
          <cell r="N178" t="str">
            <v>JIT017</v>
          </cell>
          <cell r="O178">
            <v>7.7999999999999996E-3</v>
          </cell>
          <cell r="P178" t="str">
            <v>USD</v>
          </cell>
          <cell r="Q178" t="str">
            <v>EA</v>
          </cell>
          <cell r="R178" t="str">
            <v>P4000026</v>
          </cell>
          <cell r="S178" t="str">
            <v>LQP03TN56NHZ2J</v>
          </cell>
          <cell r="T178" t="str">
            <v>PNET55D</v>
          </cell>
        </row>
        <row r="179">
          <cell r="B179" t="str">
            <v>KL62613D-F10001</v>
          </cell>
          <cell r="C179" t="str">
            <v>IND 6.2nH 3% 300mA 0201(0603m) 0p55ht 0.60ohm 4</v>
          </cell>
          <cell r="D179" t="str">
            <v>PROD</v>
          </cell>
          <cell r="E179" t="str">
            <v>PP</v>
          </cell>
          <cell r="F179">
            <v>80004846</v>
          </cell>
          <cell r="G179" t="str">
            <v>MURATA ELECTRONICS ROCK</v>
          </cell>
          <cell r="H179" t="str">
            <v>US</v>
          </cell>
          <cell r="I179" t="str">
            <v>MART DISTRIBUTION CENTER
308 PROSPECT ROAD
PO BOX 487</v>
          </cell>
          <cell r="J179" t="str">
            <v>ROCKMART</v>
          </cell>
          <cell r="M179">
            <v>1</v>
          </cell>
          <cell r="N179" t="str">
            <v>JIT017</v>
          </cell>
          <cell r="O179">
            <v>7.7999999999999996E-3</v>
          </cell>
          <cell r="P179" t="str">
            <v>USD</v>
          </cell>
          <cell r="Q179" t="str">
            <v>EA</v>
          </cell>
          <cell r="R179" t="str">
            <v>P4000026</v>
          </cell>
          <cell r="S179" t="str">
            <v>LQP03TN6N2HZ2J</v>
          </cell>
          <cell r="T179" t="str">
            <v>PNET55D</v>
          </cell>
        </row>
        <row r="180">
          <cell r="B180" t="str">
            <v>KL68613D-F10002</v>
          </cell>
          <cell r="C180" t="str">
            <v>MAG-IND 6.8nH,3%,300mA,201</v>
          </cell>
          <cell r="D180" t="str">
            <v>PROD</v>
          </cell>
          <cell r="E180" t="str">
            <v>PP</v>
          </cell>
          <cell r="F180">
            <v>80004846</v>
          </cell>
          <cell r="G180" t="str">
            <v>MURATA ELECTRONICS ROCK</v>
          </cell>
          <cell r="H180" t="str">
            <v>US</v>
          </cell>
          <cell r="I180" t="str">
            <v>MART DISTRIBUTION CENTER
308 PROSPECT ROAD
PO BOX 487</v>
          </cell>
          <cell r="J180" t="str">
            <v>ROCKMART</v>
          </cell>
          <cell r="M180">
            <v>1</v>
          </cell>
          <cell r="N180" t="str">
            <v>JIT017</v>
          </cell>
          <cell r="O180">
            <v>7.7999999999999996E-3</v>
          </cell>
          <cell r="P180" t="str">
            <v>USD</v>
          </cell>
          <cell r="Q180" t="str">
            <v>EA</v>
          </cell>
          <cell r="R180" t="str">
            <v>P4000026</v>
          </cell>
          <cell r="S180" t="str">
            <v>LQP03TN6N8HZ2J</v>
          </cell>
          <cell r="T180" t="str">
            <v>PNET55D</v>
          </cell>
        </row>
        <row r="181">
          <cell r="B181" t="str">
            <v>KL82613D-F10000</v>
          </cell>
          <cell r="C181" t="str">
            <v>MAG-IND 8.2nH,3%,250mA,201</v>
          </cell>
          <cell r="D181" t="str">
            <v>PROD</v>
          </cell>
          <cell r="E181" t="str">
            <v>PP</v>
          </cell>
          <cell r="F181">
            <v>80004846</v>
          </cell>
          <cell r="G181" t="str">
            <v>MURATA ELECTRONICS ROCK</v>
          </cell>
          <cell r="H181" t="str">
            <v>US</v>
          </cell>
          <cell r="I181" t="str">
            <v>MART DISTRIBUTION CENTER
308 PROSPECT ROAD
PO BOX 487</v>
          </cell>
          <cell r="J181" t="str">
            <v>ROCKMART</v>
          </cell>
          <cell r="M181">
            <v>1</v>
          </cell>
          <cell r="N181" t="str">
            <v>JIT017</v>
          </cell>
          <cell r="O181">
            <v>7.7999999999999996E-3</v>
          </cell>
          <cell r="P181" t="str">
            <v>USD</v>
          </cell>
          <cell r="Q181" t="str">
            <v>EA</v>
          </cell>
          <cell r="R181" t="str">
            <v>P4000026</v>
          </cell>
          <cell r="S181" t="str">
            <v>LQP03TN8N2HZ2J</v>
          </cell>
          <cell r="T181" t="str">
            <v>PNET55D</v>
          </cell>
        </row>
        <row r="182">
          <cell r="B182" t="str">
            <v>KR21123D-FG1000</v>
          </cell>
          <cell r="C182" t="str">
            <v>20MHz 8pF 2.0 x 1.6-40Â°C to 125Â°C AEC-Q200</v>
          </cell>
          <cell r="D182" t="str">
            <v>PROD</v>
          </cell>
          <cell r="E182" t="str">
            <v>PP</v>
          </cell>
          <cell r="F182">
            <v>80005063</v>
          </cell>
          <cell r="G182" t="str">
            <v>Kyocera International, Inc</v>
          </cell>
          <cell r="H182" t="str">
            <v>US</v>
          </cell>
          <cell r="I182" t="str">
            <v xml:space="preserve">
46723 FIVE MILE ROAD</v>
          </cell>
          <cell r="J182" t="str">
            <v>PLYMOUTH</v>
          </cell>
          <cell r="K182">
            <v>48170</v>
          </cell>
          <cell r="M182">
            <v>1</v>
          </cell>
          <cell r="N182" t="str">
            <v>JIT002</v>
          </cell>
          <cell r="O182">
            <v>0.11899999999999999</v>
          </cell>
          <cell r="P182" t="str">
            <v>USD</v>
          </cell>
          <cell r="Q182" t="str">
            <v>EA</v>
          </cell>
          <cell r="R182" t="str">
            <v>P4000443</v>
          </cell>
          <cell r="S182" t="str">
            <v>CX2016SA20000D0GSSCC</v>
          </cell>
          <cell r="T182" t="str">
            <v>PAVG55D</v>
          </cell>
        </row>
        <row r="183">
          <cell r="B183" t="str">
            <v>KR21124D-FG1000</v>
          </cell>
          <cell r="C183" t="str">
            <v>XTL 25MHz 8pF +/-15ppmAEC-Q200</v>
          </cell>
          <cell r="D183" t="str">
            <v>PROD</v>
          </cell>
          <cell r="E183" t="str">
            <v>PP</v>
          </cell>
          <cell r="F183">
            <v>80005063</v>
          </cell>
          <cell r="G183" t="str">
            <v>Kyocera International, Inc</v>
          </cell>
          <cell r="H183" t="str">
            <v>US</v>
          </cell>
          <cell r="I183" t="str">
            <v xml:space="preserve">
46723 FIVE MILE ROAD</v>
          </cell>
          <cell r="J183" t="str">
            <v>PLYMOUTH</v>
          </cell>
          <cell r="K183">
            <v>48170</v>
          </cell>
          <cell r="M183">
            <v>1</v>
          </cell>
          <cell r="N183" t="str">
            <v>JIT002</v>
          </cell>
          <cell r="O183">
            <v>0.11899999999999999</v>
          </cell>
          <cell r="P183" t="str">
            <v>USD</v>
          </cell>
          <cell r="Q183" t="str">
            <v>EA</v>
          </cell>
          <cell r="R183" t="str">
            <v>P4000443</v>
          </cell>
          <cell r="S183" t="str">
            <v>CX2016SA25000D0GSS</v>
          </cell>
          <cell r="T183" t="str">
            <v>PAVG55D</v>
          </cell>
        </row>
        <row r="184">
          <cell r="B184" t="str">
            <v>KR41017D-FG1000</v>
          </cell>
          <cell r="C184" t="str">
            <v>XTL 40MHz 8pF +/-15ppmAEC-Q200</v>
          </cell>
          <cell r="D184" t="str">
            <v>PROD</v>
          </cell>
          <cell r="E184" t="str">
            <v>PP</v>
          </cell>
          <cell r="F184">
            <v>80005063</v>
          </cell>
          <cell r="G184" t="str">
            <v>Kyocera International, Inc</v>
          </cell>
          <cell r="H184" t="str">
            <v>US</v>
          </cell>
          <cell r="I184" t="str">
            <v xml:space="preserve">
46723 FIVE MILE ROAD</v>
          </cell>
          <cell r="J184" t="str">
            <v>PLYMOUTH</v>
          </cell>
          <cell r="K184">
            <v>48170</v>
          </cell>
          <cell r="M184">
            <v>1</v>
          </cell>
          <cell r="N184" t="str">
            <v>JIT002</v>
          </cell>
          <cell r="O184">
            <v>0.11899999999999999</v>
          </cell>
          <cell r="P184" t="str">
            <v>USD</v>
          </cell>
          <cell r="Q184" t="str">
            <v>EA</v>
          </cell>
          <cell r="R184" t="str">
            <v>P4000443</v>
          </cell>
          <cell r="S184" t="str">
            <v>CX2016SA40000D0GSS</v>
          </cell>
          <cell r="T184" t="str">
            <v>PAVG55D</v>
          </cell>
        </row>
        <row r="185">
          <cell r="B185" t="str">
            <v>KR41018D-FG1000</v>
          </cell>
          <cell r="C185" t="str">
            <v>Crystal 48MHz 10Pf 10kOhm 1.8V AEC-Q200</v>
          </cell>
          <cell r="D185" t="str">
            <v>PROD</v>
          </cell>
          <cell r="E185" t="str">
            <v>PP</v>
          </cell>
          <cell r="F185">
            <v>80005063</v>
          </cell>
          <cell r="G185" t="str">
            <v>Kyocera International, Inc</v>
          </cell>
          <cell r="H185" t="str">
            <v>US</v>
          </cell>
          <cell r="I185" t="str">
            <v xml:space="preserve">
46723 FIVE MILE ROAD</v>
          </cell>
          <cell r="J185" t="str">
            <v>PLYMOUTH</v>
          </cell>
          <cell r="K185">
            <v>48170</v>
          </cell>
          <cell r="M185">
            <v>1</v>
          </cell>
          <cell r="N185" t="str">
            <v>JIT002</v>
          </cell>
          <cell r="O185">
            <v>0.27400000000000002</v>
          </cell>
          <cell r="P185" t="str">
            <v>USD</v>
          </cell>
          <cell r="Q185" t="str">
            <v>EA</v>
          </cell>
          <cell r="R185" t="str">
            <v>P4000443</v>
          </cell>
          <cell r="S185" t="str">
            <v>KT2016K48000QAZ18NBW</v>
          </cell>
          <cell r="T185" t="str">
            <v>PAVG55D</v>
          </cell>
        </row>
        <row r="186">
          <cell r="B186" t="str">
            <v>NCB00696-AA</v>
          </cell>
          <cell r="C186" t="str">
            <v>3 pin Straight PinHeader</v>
          </cell>
          <cell r="D186" t="str">
            <v>PROD</v>
          </cell>
          <cell r="E186" t="str">
            <v>PP</v>
          </cell>
          <cell r="F186">
            <v>80018201</v>
          </cell>
          <cell r="G186" t="str">
            <v>Hirose Electric USA, Inc.</v>
          </cell>
          <cell r="H186" t="str">
            <v>US</v>
          </cell>
          <cell r="I186" t="str">
            <v xml:space="preserve">
2300 Warrenville Road, Suite
150</v>
          </cell>
          <cell r="J186" t="str">
            <v>Downers Grove</v>
          </cell>
          <cell r="K186">
            <v>60515</v>
          </cell>
          <cell r="M186">
            <v>1</v>
          </cell>
          <cell r="N186" t="str">
            <v>RFU004</v>
          </cell>
          <cell r="O186">
            <v>0.66930000000000001</v>
          </cell>
          <cell r="P186" t="str">
            <v>USD</v>
          </cell>
          <cell r="Q186" t="str">
            <v>EA</v>
          </cell>
          <cell r="R186" t="str">
            <v>P4000093</v>
          </cell>
          <cell r="S186" t="str">
            <v>GT8EH-3P-2V</v>
          </cell>
          <cell r="T186" t="str">
            <v>PAVG55D</v>
          </cell>
        </row>
        <row r="187">
          <cell r="B187" t="str">
            <v>P100009B-F0Z001</v>
          </cell>
          <cell r="C187" t="str">
            <v>0 ohm 0402 resistor</v>
          </cell>
          <cell r="D187" t="str">
            <v>PROD</v>
          </cell>
          <cell r="E187" t="str">
            <v>PP</v>
          </cell>
          <cell r="F187">
            <v>80004924</v>
          </cell>
          <cell r="G187" t="str">
            <v>KOA SPEER ELECTRONICS, INC.</v>
          </cell>
          <cell r="H187" t="str">
            <v>US</v>
          </cell>
          <cell r="I187" t="str">
            <v xml:space="preserve">
199, BOLIVAR DR</v>
          </cell>
          <cell r="J187" t="str">
            <v>BRADFORD</v>
          </cell>
          <cell r="K187">
            <v>16701</v>
          </cell>
          <cell r="M187">
            <v>1</v>
          </cell>
          <cell r="N187" t="str">
            <v>RFU019</v>
          </cell>
          <cell r="O187">
            <v>5.5000000000000003E-4</v>
          </cell>
          <cell r="P187" t="str">
            <v>USD</v>
          </cell>
          <cell r="Q187" t="str">
            <v>EA</v>
          </cell>
          <cell r="R187" t="str">
            <v>P4000152</v>
          </cell>
          <cell r="S187" t="str">
            <v>RK73Z1ETTPL</v>
          </cell>
          <cell r="T187" t="str">
            <v>PAVG55D</v>
          </cell>
        </row>
        <row r="188">
          <cell r="B188" t="str">
            <v>P100009B-FDZ001</v>
          </cell>
          <cell r="C188" t="str">
            <v>Panasonic 0 Ohm jumperÂ±5% 0.1W 0402</v>
          </cell>
          <cell r="D188" t="str">
            <v>PROD</v>
          </cell>
          <cell r="E188" t="str">
            <v>PP</v>
          </cell>
          <cell r="F188">
            <v>80023560</v>
          </cell>
          <cell r="G188" t="str">
            <v>ARROW ELECTRONICS, INC</v>
          </cell>
          <cell r="H188" t="str">
            <v>US</v>
          </cell>
          <cell r="I188" t="str">
            <v xml:space="preserve">
44760 HELM ST</v>
          </cell>
          <cell r="J188" t="str">
            <v>PLYMOUTH</v>
          </cell>
          <cell r="K188">
            <v>49161</v>
          </cell>
          <cell r="M188">
            <v>1</v>
          </cell>
          <cell r="N188" t="str">
            <v>RFU017</v>
          </cell>
          <cell r="O188">
            <v>1.5E-3</v>
          </cell>
          <cell r="P188" t="str">
            <v>USD</v>
          </cell>
          <cell r="Q188" t="str">
            <v>EA</v>
          </cell>
          <cell r="R188" t="str">
            <v>P4000415</v>
          </cell>
          <cell r="S188" t="str">
            <v>ERJ2GEY0R00Y</v>
          </cell>
          <cell r="T188" t="str">
            <v>PNET30D</v>
          </cell>
        </row>
        <row r="189">
          <cell r="B189" t="str">
            <v>P100009B-FDZ005</v>
          </cell>
          <cell r="C189" t="str">
            <v>RES-TF 0R,,,,155.0C,0603</v>
          </cell>
          <cell r="D189" t="str">
            <v>PROD</v>
          </cell>
          <cell r="E189" t="str">
            <v>PP</v>
          </cell>
          <cell r="F189">
            <v>80004924</v>
          </cell>
          <cell r="G189" t="str">
            <v>KOA SPEER ELECTRONICS, INC.</v>
          </cell>
          <cell r="H189" t="str">
            <v>US</v>
          </cell>
          <cell r="I189" t="str">
            <v xml:space="preserve">
199, BOLIVAR DR</v>
          </cell>
          <cell r="J189" t="str">
            <v>BRADFORD</v>
          </cell>
          <cell r="K189">
            <v>16701</v>
          </cell>
          <cell r="M189">
            <v>1</v>
          </cell>
          <cell r="N189" t="str">
            <v>RFU019</v>
          </cell>
          <cell r="O189">
            <v>6.8000000000000005E-4</v>
          </cell>
          <cell r="P189" t="str">
            <v>USD</v>
          </cell>
          <cell r="Q189" t="str">
            <v>EA</v>
          </cell>
          <cell r="R189" t="str">
            <v>P4000152</v>
          </cell>
          <cell r="S189" t="str">
            <v>RK73Z1JTTP</v>
          </cell>
          <cell r="T189" t="str">
            <v>PAVG55D</v>
          </cell>
        </row>
        <row r="190">
          <cell r="B190" t="str">
            <v>P100009D-FDZ001</v>
          </cell>
          <cell r="C190" t="str">
            <v>Resistor 0 Ohm Jumper</v>
          </cell>
          <cell r="D190" t="str">
            <v>PROD</v>
          </cell>
          <cell r="E190" t="str">
            <v>PP</v>
          </cell>
          <cell r="F190">
            <v>80004877</v>
          </cell>
          <cell r="G190" t="str">
            <v>VISHAY VITRAMON</v>
          </cell>
          <cell r="H190" t="str">
            <v>US</v>
          </cell>
          <cell r="I190" t="str">
            <v xml:space="preserve">
RTE 25 MAIN ST</v>
          </cell>
          <cell r="J190" t="str">
            <v>MONROE</v>
          </cell>
          <cell r="K190">
            <v>6468</v>
          </cell>
          <cell r="M190">
            <v>1</v>
          </cell>
          <cell r="N190" t="str">
            <v>RFU019</v>
          </cell>
          <cell r="O190">
            <v>1.6999999999999999E-3</v>
          </cell>
          <cell r="P190" t="str">
            <v>USD</v>
          </cell>
          <cell r="Q190" t="str">
            <v>EA</v>
          </cell>
          <cell r="R190" t="str">
            <v>P4000065</v>
          </cell>
          <cell r="S190" t="str">
            <v>CRCW06030000Z0EE</v>
          </cell>
          <cell r="T190" t="str">
            <v>PNET60D</v>
          </cell>
        </row>
        <row r="191">
          <cell r="B191" t="str">
            <v>P110013B-FJN000</v>
          </cell>
          <cell r="C191" t="str">
            <v>10 ohms 250mW 0805 1%-55C to +155C AEC-Q200</v>
          </cell>
          <cell r="D191" t="str">
            <v>PROD</v>
          </cell>
          <cell r="E191" t="str">
            <v>PP</v>
          </cell>
          <cell r="F191">
            <v>80004924</v>
          </cell>
          <cell r="G191" t="str">
            <v>KOA SPEER ELECTRONICS, INC.</v>
          </cell>
          <cell r="H191" t="str">
            <v>US</v>
          </cell>
          <cell r="I191" t="str">
            <v xml:space="preserve">
199, BOLIVAR DR</v>
          </cell>
          <cell r="J191" t="str">
            <v>BRADFORD</v>
          </cell>
          <cell r="K191">
            <v>16701</v>
          </cell>
          <cell r="M191">
            <v>1</v>
          </cell>
          <cell r="N191" t="str">
            <v>RFU019</v>
          </cell>
          <cell r="O191">
            <v>1.7600000000000001E-3</v>
          </cell>
          <cell r="P191" t="str">
            <v>USD</v>
          </cell>
          <cell r="Q191" t="str">
            <v>EA</v>
          </cell>
          <cell r="R191" t="str">
            <v>P4000152</v>
          </cell>
          <cell r="S191" t="str">
            <v>RK73H2ATTD10R0F</v>
          </cell>
          <cell r="T191" t="str">
            <v>PAVG55D</v>
          </cell>
        </row>
        <row r="192">
          <cell r="B192" t="str">
            <v>P110023B-FEN001</v>
          </cell>
          <cell r="C192" t="str">
            <v>Precision thick filmchip resistors: 100 ohms</v>
          </cell>
          <cell r="D192" t="str">
            <v>PROD</v>
          </cell>
          <cell r="E192" t="str">
            <v>PP</v>
          </cell>
          <cell r="F192">
            <v>80004924</v>
          </cell>
          <cell r="G192" t="str">
            <v>KOA SPEER ELECTRONICS, INC.</v>
          </cell>
          <cell r="H192" t="str">
            <v>US</v>
          </cell>
          <cell r="I192" t="str">
            <v xml:space="preserve">
199, BOLIVAR DR</v>
          </cell>
          <cell r="J192" t="str">
            <v>BRADFORD</v>
          </cell>
          <cell r="K192">
            <v>16701</v>
          </cell>
          <cell r="M192">
            <v>1</v>
          </cell>
          <cell r="N192" t="str">
            <v>RFU019</v>
          </cell>
          <cell r="O192">
            <v>8.1999999999999998E-4</v>
          </cell>
          <cell r="P192" t="str">
            <v>USD</v>
          </cell>
          <cell r="Q192" t="str">
            <v>EA</v>
          </cell>
          <cell r="R192" t="str">
            <v>P4000152</v>
          </cell>
          <cell r="S192" t="str">
            <v>RK73H1ETTP1000F</v>
          </cell>
          <cell r="T192" t="str">
            <v>PAVG55D</v>
          </cell>
        </row>
        <row r="193">
          <cell r="B193" t="str">
            <v>P110025B-FEM000</v>
          </cell>
          <cell r="C193" t="str">
            <v>RES-TF 100R,5%,100.0mW,200ppm/C,1</v>
          </cell>
          <cell r="D193" t="str">
            <v>PROD</v>
          </cell>
          <cell r="E193" t="str">
            <v>PP</v>
          </cell>
          <cell r="F193">
            <v>80004924</v>
          </cell>
          <cell r="G193" t="str">
            <v>KOA SPEER ELECTRONICS, INC.</v>
          </cell>
          <cell r="H193" t="str">
            <v>US</v>
          </cell>
          <cell r="I193" t="str">
            <v xml:space="preserve">
199, BOLIVAR DR</v>
          </cell>
          <cell r="J193" t="str">
            <v>BRADFORD</v>
          </cell>
          <cell r="K193">
            <v>16701</v>
          </cell>
          <cell r="M193">
            <v>1</v>
          </cell>
          <cell r="N193" t="str">
            <v>RFU019</v>
          </cell>
          <cell r="O193">
            <v>5.5000000000000003E-4</v>
          </cell>
          <cell r="P193" t="str">
            <v>USD</v>
          </cell>
          <cell r="Q193" t="str">
            <v>EA</v>
          </cell>
          <cell r="R193" t="str">
            <v>P4000152</v>
          </cell>
          <cell r="S193" t="str">
            <v>RK73B1ETTP101J</v>
          </cell>
          <cell r="T193" t="str">
            <v>PAVG55D</v>
          </cell>
        </row>
        <row r="194">
          <cell r="B194" t="str">
            <v>P110033B-F0N001</v>
          </cell>
          <cell r="C194" t="str">
            <v>RES 1K 1% 0.4W 0805Anti-Surge</v>
          </cell>
          <cell r="D194" t="str">
            <v>PROD</v>
          </cell>
          <cell r="E194" t="str">
            <v>PP</v>
          </cell>
          <cell r="F194">
            <v>80004918</v>
          </cell>
          <cell r="G194" t="str">
            <v>ROHM INTEGRATED SYSTEMS THAI</v>
          </cell>
          <cell r="H194" t="str">
            <v>US</v>
          </cell>
          <cell r="I194" t="str">
            <v xml:space="preserve">
1424 CORPORATE CENTER DRIVE
BUILDING F, SUITE 110</v>
          </cell>
          <cell r="J194" t="str">
            <v>SAN DIEGO</v>
          </cell>
          <cell r="K194">
            <v>92154</v>
          </cell>
          <cell r="M194">
            <v>1</v>
          </cell>
          <cell r="N194" t="str">
            <v>RFU001</v>
          </cell>
          <cell r="O194">
            <v>4.5999999999999999E-3</v>
          </cell>
          <cell r="P194" t="str">
            <v>USD</v>
          </cell>
          <cell r="Q194" t="str">
            <v>EA</v>
          </cell>
          <cell r="R194" t="str">
            <v>P4000052</v>
          </cell>
          <cell r="S194" t="str">
            <v>ESR10EZPF1001</v>
          </cell>
          <cell r="T194" t="str">
            <v>PAVG55D</v>
          </cell>
        </row>
        <row r="195">
          <cell r="B195" t="str">
            <v>P110033B-FGN002</v>
          </cell>
          <cell r="C195" t="str">
            <v>1k0 1% 0p75W 0612 HighPower Wide Terminal Resi</v>
          </cell>
          <cell r="D195" t="str">
            <v>PROD</v>
          </cell>
          <cell r="E195" t="str">
            <v>PP</v>
          </cell>
          <cell r="F195">
            <v>80004924</v>
          </cell>
          <cell r="G195" t="str">
            <v>KOA SPEER ELECTRONICS, INC.</v>
          </cell>
          <cell r="H195" t="str">
            <v>US</v>
          </cell>
          <cell r="I195" t="str">
            <v xml:space="preserve">
199, BOLIVAR DR</v>
          </cell>
          <cell r="J195" t="str">
            <v>BRADFORD</v>
          </cell>
          <cell r="K195">
            <v>16701</v>
          </cell>
          <cell r="M195">
            <v>1</v>
          </cell>
          <cell r="N195" t="str">
            <v>RFU019</v>
          </cell>
          <cell r="O195">
            <v>1.06E-2</v>
          </cell>
          <cell r="P195" t="str">
            <v>USD</v>
          </cell>
          <cell r="Q195" t="str">
            <v>EA</v>
          </cell>
          <cell r="R195" t="str">
            <v>P4000152</v>
          </cell>
          <cell r="S195" t="str">
            <v>WK73R2BTTD1001F</v>
          </cell>
          <cell r="T195" t="str">
            <v>PAVG55D</v>
          </cell>
        </row>
        <row r="196">
          <cell r="B196" t="str">
            <v>P110042B-FDR003</v>
          </cell>
          <cell r="C196" t="str">
            <v>REC-MF 10k,0.1%,63.0mW,25ppm/C,12</v>
          </cell>
          <cell r="D196" t="str">
            <v>PROD</v>
          </cell>
          <cell r="E196" t="str">
            <v>PP</v>
          </cell>
          <cell r="F196">
            <v>80004877</v>
          </cell>
          <cell r="G196" t="str">
            <v>VISHAY VITRAMON</v>
          </cell>
          <cell r="H196" t="str">
            <v>US</v>
          </cell>
          <cell r="I196" t="str">
            <v xml:space="preserve">
RTE 25 MAIN ST</v>
          </cell>
          <cell r="J196" t="str">
            <v>MONROE</v>
          </cell>
          <cell r="K196">
            <v>6468</v>
          </cell>
          <cell r="M196">
            <v>1</v>
          </cell>
          <cell r="N196" t="str">
            <v>RFU019</v>
          </cell>
          <cell r="O196">
            <v>1.9800000000000002E-2</v>
          </cell>
          <cell r="P196" t="str">
            <v>USD</v>
          </cell>
          <cell r="Q196" t="str">
            <v>EA</v>
          </cell>
          <cell r="R196" t="str">
            <v>P4000065</v>
          </cell>
          <cell r="S196" t="str">
            <v>TNPW040210K0BEED</v>
          </cell>
          <cell r="T196" t="str">
            <v>PNET60D</v>
          </cell>
        </row>
        <row r="197">
          <cell r="B197" t="str">
            <v>P110043B-FDN000</v>
          </cell>
          <cell r="C197" t="str">
            <v>RES TK-Film 10K Ohms 1%63mW 0402</v>
          </cell>
          <cell r="D197" t="str">
            <v>PROD</v>
          </cell>
          <cell r="E197" t="str">
            <v>PP</v>
          </cell>
          <cell r="F197">
            <v>80004877</v>
          </cell>
          <cell r="G197" t="str">
            <v>VISHAY VITRAMON</v>
          </cell>
          <cell r="H197" t="str">
            <v>US</v>
          </cell>
          <cell r="I197" t="str">
            <v xml:space="preserve">
RTE 25 MAIN ST</v>
          </cell>
          <cell r="J197" t="str">
            <v>MONROE</v>
          </cell>
          <cell r="K197">
            <v>6468</v>
          </cell>
          <cell r="M197">
            <v>1</v>
          </cell>
          <cell r="N197" t="str">
            <v>RFU019</v>
          </cell>
          <cell r="O197">
            <v>1.4E-3</v>
          </cell>
          <cell r="P197" t="str">
            <v>USD</v>
          </cell>
          <cell r="Q197" t="str">
            <v>EA</v>
          </cell>
          <cell r="R197" t="str">
            <v>P4000065</v>
          </cell>
          <cell r="S197" t="str">
            <v>CRCW040210K0FKED</v>
          </cell>
          <cell r="T197" t="str">
            <v>PNET60D</v>
          </cell>
        </row>
        <row r="198">
          <cell r="B198" t="str">
            <v>P110053B-FEN001</v>
          </cell>
          <cell r="C198" t="str">
            <v>Precision thick filmchip resistors: 100k ohm</v>
          </cell>
          <cell r="D198" t="str">
            <v>PROD</v>
          </cell>
          <cell r="E198" t="str">
            <v>PP</v>
          </cell>
          <cell r="F198">
            <v>80004924</v>
          </cell>
          <cell r="G198" t="str">
            <v>KOA SPEER ELECTRONICS, INC.</v>
          </cell>
          <cell r="H198" t="str">
            <v>US</v>
          </cell>
          <cell r="I198" t="str">
            <v xml:space="preserve">
199, BOLIVAR DR</v>
          </cell>
          <cell r="J198" t="str">
            <v>BRADFORD</v>
          </cell>
          <cell r="K198">
            <v>16701</v>
          </cell>
          <cell r="M198">
            <v>1</v>
          </cell>
          <cell r="N198" t="str">
            <v>RFU019</v>
          </cell>
          <cell r="O198">
            <v>8.1999999999999998E-4</v>
          </cell>
          <cell r="P198" t="str">
            <v>USD</v>
          </cell>
          <cell r="Q198" t="str">
            <v>EA</v>
          </cell>
          <cell r="R198" t="str">
            <v>P4000152</v>
          </cell>
          <cell r="S198" t="str">
            <v>RK73H1ETTP1003F</v>
          </cell>
          <cell r="T198" t="str">
            <v>PAVG55D</v>
          </cell>
        </row>
        <row r="199">
          <cell r="B199" t="str">
            <v>P110053B-FJN000</v>
          </cell>
          <cell r="C199" t="str">
            <v>Res Thick Film SMD 100kOhm 1% 0.25W</v>
          </cell>
          <cell r="D199" t="str">
            <v>PROD</v>
          </cell>
          <cell r="E199" t="str">
            <v>PP</v>
          </cell>
          <cell r="F199">
            <v>80004924</v>
          </cell>
          <cell r="G199" t="str">
            <v>KOA SPEER ELECTRONICS, INC.</v>
          </cell>
          <cell r="H199" t="str">
            <v>US</v>
          </cell>
          <cell r="I199" t="str">
            <v xml:space="preserve">
199, BOLIVAR DR</v>
          </cell>
          <cell r="J199" t="str">
            <v>BRADFORD</v>
          </cell>
          <cell r="K199">
            <v>16701</v>
          </cell>
          <cell r="M199">
            <v>1</v>
          </cell>
          <cell r="N199" t="str">
            <v>RFU019</v>
          </cell>
          <cell r="O199">
            <v>1.7600000000000001E-3</v>
          </cell>
          <cell r="P199" t="str">
            <v>USD</v>
          </cell>
          <cell r="Q199" t="str">
            <v>EA</v>
          </cell>
          <cell r="R199" t="str">
            <v>P4000152</v>
          </cell>
          <cell r="S199" t="str">
            <v>RK73H2ATTD1003F</v>
          </cell>
          <cell r="T199" t="str">
            <v>PAVG55D</v>
          </cell>
        </row>
        <row r="200">
          <cell r="B200" t="str">
            <v>P110055B-FDM000</v>
          </cell>
          <cell r="C200" t="str">
            <v>RES TK-Film 100k Ohms 5%50mW 0402</v>
          </cell>
          <cell r="D200" t="str">
            <v>PROD</v>
          </cell>
          <cell r="E200" t="str">
            <v>PP</v>
          </cell>
          <cell r="F200">
            <v>80004877</v>
          </cell>
          <cell r="G200" t="str">
            <v>VISHAY VITRAMON</v>
          </cell>
          <cell r="H200" t="str">
            <v>US</v>
          </cell>
          <cell r="I200" t="str">
            <v xml:space="preserve">
RTE 25 MAIN ST</v>
          </cell>
          <cell r="J200" t="str">
            <v>MONROE</v>
          </cell>
          <cell r="K200">
            <v>6468</v>
          </cell>
          <cell r="M200">
            <v>1</v>
          </cell>
          <cell r="N200" t="str">
            <v>RFU019</v>
          </cell>
          <cell r="O200">
            <v>1.4E-3</v>
          </cell>
          <cell r="P200" t="str">
            <v>USD</v>
          </cell>
          <cell r="Q200" t="str">
            <v>EA</v>
          </cell>
          <cell r="R200" t="str">
            <v>P4000065</v>
          </cell>
          <cell r="S200" t="str">
            <v>CRCW0402100KJNED</v>
          </cell>
          <cell r="T200" t="str">
            <v>PNET60D</v>
          </cell>
        </row>
        <row r="201">
          <cell r="B201" t="str">
            <v>P110063D-FDN001</v>
          </cell>
          <cell r="C201" t="str">
            <v>RES-TF 1M,1%,63.0mW,100pm/C,155.</v>
          </cell>
          <cell r="D201" t="str">
            <v>PROD</v>
          </cell>
          <cell r="E201" t="str">
            <v>PP</v>
          </cell>
          <cell r="F201">
            <v>80004877</v>
          </cell>
          <cell r="G201" t="str">
            <v>VISHAY VITRAMON</v>
          </cell>
          <cell r="H201" t="str">
            <v>US</v>
          </cell>
          <cell r="I201" t="str">
            <v xml:space="preserve">
RTE 25 MAIN ST</v>
          </cell>
          <cell r="J201" t="str">
            <v>MONROE</v>
          </cell>
          <cell r="K201">
            <v>6468</v>
          </cell>
          <cell r="M201">
            <v>1</v>
          </cell>
          <cell r="N201" t="str">
            <v>RFU019</v>
          </cell>
          <cell r="O201">
            <v>1.4E-3</v>
          </cell>
          <cell r="P201" t="str">
            <v>USD</v>
          </cell>
          <cell r="Q201" t="str">
            <v>EA</v>
          </cell>
          <cell r="R201" t="str">
            <v>P4000065</v>
          </cell>
          <cell r="S201" t="str">
            <v>CRCW04021M00FKEE</v>
          </cell>
          <cell r="T201" t="str">
            <v>PNET60D</v>
          </cell>
        </row>
        <row r="202">
          <cell r="B202" t="str">
            <v>P110065B-FDM003</v>
          </cell>
          <cell r="C202" t="str">
            <v>RES-TF 1M,5%,63.0mW,200ppm/C,155.</v>
          </cell>
          <cell r="D202" t="str">
            <v>PROD</v>
          </cell>
          <cell r="E202" t="str">
            <v>PP</v>
          </cell>
          <cell r="F202">
            <v>80004877</v>
          </cell>
          <cell r="G202" t="str">
            <v>VISHAY VITRAMON</v>
          </cell>
          <cell r="H202" t="str">
            <v>US</v>
          </cell>
          <cell r="I202" t="str">
            <v xml:space="preserve">
RTE 25 MAIN ST</v>
          </cell>
          <cell r="J202" t="str">
            <v>MONROE</v>
          </cell>
          <cell r="K202">
            <v>6468</v>
          </cell>
          <cell r="M202">
            <v>1</v>
          </cell>
          <cell r="N202" t="str">
            <v>RFU019</v>
          </cell>
          <cell r="O202">
            <v>1.4E-3</v>
          </cell>
          <cell r="P202" t="str">
            <v>USD</v>
          </cell>
          <cell r="Q202" t="str">
            <v>EA</v>
          </cell>
          <cell r="R202" t="str">
            <v>P4000065</v>
          </cell>
          <cell r="S202" t="str">
            <v>CRCW04021M00JNED</v>
          </cell>
          <cell r="T202" t="str">
            <v>PNET60D</v>
          </cell>
        </row>
        <row r="203">
          <cell r="B203" t="str">
            <v>P110253B-FDNCAC</v>
          </cell>
          <cell r="C203" t="str">
            <v>Precision thick filmchip resistors: 102k ohm</v>
          </cell>
          <cell r="D203" t="str">
            <v>PROD</v>
          </cell>
          <cell r="E203" t="str">
            <v>PP</v>
          </cell>
          <cell r="F203">
            <v>80004924</v>
          </cell>
          <cell r="G203" t="str">
            <v>KOA SPEER ELECTRONICS, INC.</v>
          </cell>
          <cell r="H203" t="str">
            <v>US</v>
          </cell>
          <cell r="I203" t="str">
            <v xml:space="preserve">
199, BOLIVAR DR</v>
          </cell>
          <cell r="J203" t="str">
            <v>BRADFORD</v>
          </cell>
          <cell r="K203">
            <v>16701</v>
          </cell>
          <cell r="M203">
            <v>1</v>
          </cell>
          <cell r="N203" t="str">
            <v>RFU019</v>
          </cell>
          <cell r="O203">
            <v>8.1999999999999998E-4</v>
          </cell>
          <cell r="P203" t="str">
            <v>USD</v>
          </cell>
          <cell r="Q203" t="str">
            <v>EA</v>
          </cell>
          <cell r="R203" t="str">
            <v>P4000152</v>
          </cell>
          <cell r="S203" t="str">
            <v>RK73H1ETTP1023F</v>
          </cell>
          <cell r="T203" t="str">
            <v>PAVG55D</v>
          </cell>
        </row>
        <row r="204">
          <cell r="B204" t="str">
            <v>P111513C-FEN001</v>
          </cell>
          <cell r="C204" t="str">
            <v>RES-TF 11.5R,1%,50.0mW,00ppm/C,1</v>
          </cell>
          <cell r="D204" t="str">
            <v>PROD</v>
          </cell>
          <cell r="E204" t="str">
            <v>PP</v>
          </cell>
          <cell r="F204">
            <v>80004924</v>
          </cell>
          <cell r="G204" t="str">
            <v>KOA SPEER ELECTRONICS, INC.</v>
          </cell>
          <cell r="H204" t="str">
            <v>US</v>
          </cell>
          <cell r="I204" t="str">
            <v xml:space="preserve">
199, BOLIVAR DR</v>
          </cell>
          <cell r="J204" t="str">
            <v>BRADFORD</v>
          </cell>
          <cell r="K204">
            <v>16701</v>
          </cell>
          <cell r="M204">
            <v>1</v>
          </cell>
          <cell r="N204" t="str">
            <v>RFU019</v>
          </cell>
          <cell r="O204">
            <v>8.1999999999999998E-4</v>
          </cell>
          <cell r="P204" t="str">
            <v>USD</v>
          </cell>
          <cell r="Q204" t="str">
            <v>EA</v>
          </cell>
          <cell r="R204" t="str">
            <v>P4000152</v>
          </cell>
          <cell r="S204" t="str">
            <v>RK73H1ETTPD11R5F</v>
          </cell>
          <cell r="T204" t="str">
            <v>PAVG55D</v>
          </cell>
        </row>
        <row r="205">
          <cell r="B205" t="str">
            <v>P113743C-FEN001</v>
          </cell>
          <cell r="C205" t="str">
            <v>13.7k ohms 100mW 0402 +/1% -55 C/+155 C AEC-Q200</v>
          </cell>
          <cell r="D205" t="str">
            <v>PROD</v>
          </cell>
          <cell r="E205" t="str">
            <v>PP</v>
          </cell>
          <cell r="F205">
            <v>80004924</v>
          </cell>
          <cell r="G205" t="str">
            <v>KOA SPEER ELECTRONICS, INC.</v>
          </cell>
          <cell r="H205" t="str">
            <v>US</v>
          </cell>
          <cell r="I205" t="str">
            <v xml:space="preserve">
199, BOLIVAR DR</v>
          </cell>
          <cell r="J205" t="str">
            <v>BRADFORD</v>
          </cell>
          <cell r="K205">
            <v>16701</v>
          </cell>
          <cell r="M205">
            <v>1</v>
          </cell>
          <cell r="N205" t="str">
            <v>RFU019</v>
          </cell>
          <cell r="O205">
            <v>8.1999999999999998E-4</v>
          </cell>
          <cell r="P205" t="str">
            <v>USD</v>
          </cell>
          <cell r="Q205" t="str">
            <v>EA</v>
          </cell>
          <cell r="R205" t="str">
            <v>P4000152</v>
          </cell>
          <cell r="S205" t="str">
            <v>RK73H1ETTPD1372F</v>
          </cell>
          <cell r="T205" t="str">
            <v>PAVG55D</v>
          </cell>
        </row>
        <row r="206">
          <cell r="B206" t="str">
            <v>P114033C-FJN001</v>
          </cell>
          <cell r="C206" t="str">
            <v>RES-TF 1.4k,1%,250.0mW,100ppm/C,1</v>
          </cell>
          <cell r="D206" t="str">
            <v>PROD</v>
          </cell>
          <cell r="E206" t="str">
            <v>PP</v>
          </cell>
          <cell r="F206">
            <v>80004924</v>
          </cell>
          <cell r="G206" t="str">
            <v>KOA SPEER ELECTRONICS, INC.</v>
          </cell>
          <cell r="H206" t="str">
            <v>US</v>
          </cell>
          <cell r="I206" t="str">
            <v xml:space="preserve">
199, BOLIVAR DR</v>
          </cell>
          <cell r="J206" t="str">
            <v>BRADFORD</v>
          </cell>
          <cell r="K206">
            <v>16701</v>
          </cell>
          <cell r="M206">
            <v>1</v>
          </cell>
          <cell r="N206" t="str">
            <v>RFU019</v>
          </cell>
          <cell r="O206">
            <v>1.7600000000000001E-3</v>
          </cell>
          <cell r="P206" t="str">
            <v>USD</v>
          </cell>
          <cell r="Q206" t="str">
            <v>EA</v>
          </cell>
          <cell r="R206" t="str">
            <v>P4000152</v>
          </cell>
          <cell r="S206" t="str">
            <v>RK73H2ATTDD1401F</v>
          </cell>
          <cell r="T206" t="str">
            <v>PAVG55D</v>
          </cell>
        </row>
        <row r="207">
          <cell r="B207" t="str">
            <v>P115005B-FEM001</v>
          </cell>
          <cell r="C207" t="str">
            <v>Panasonic 1.5Ohm Â±5%0.1W 0402</v>
          </cell>
          <cell r="D207" t="str">
            <v>PROD</v>
          </cell>
          <cell r="E207" t="str">
            <v>PP</v>
          </cell>
          <cell r="F207">
            <v>80023560</v>
          </cell>
          <cell r="G207" t="str">
            <v>ARROW ELECTRONICS, INC</v>
          </cell>
          <cell r="H207" t="str">
            <v>US</v>
          </cell>
          <cell r="I207" t="str">
            <v xml:space="preserve">
44760 HELM ST</v>
          </cell>
          <cell r="J207" t="str">
            <v>PLYMOUTH</v>
          </cell>
          <cell r="K207">
            <v>49161</v>
          </cell>
          <cell r="M207">
            <v>1</v>
          </cell>
          <cell r="N207" t="str">
            <v>RFU017</v>
          </cell>
          <cell r="O207">
            <v>1.5E-3</v>
          </cell>
          <cell r="P207" t="str">
            <v>USD</v>
          </cell>
          <cell r="Q207" t="str">
            <v>EA</v>
          </cell>
          <cell r="R207" t="str">
            <v>P4000415</v>
          </cell>
          <cell r="S207" t="str">
            <v>ERJ2GEJ1R5X</v>
          </cell>
          <cell r="T207" t="str">
            <v>PNET30D</v>
          </cell>
        </row>
        <row r="208">
          <cell r="B208" t="str">
            <v>P115005B-FGM001</v>
          </cell>
          <cell r="C208" t="str">
            <v>RES-TF 1.5R,5%,750.0mW,200ppm/C,1</v>
          </cell>
          <cell r="D208" t="str">
            <v>PROD</v>
          </cell>
          <cell r="E208" t="str">
            <v>PP</v>
          </cell>
          <cell r="F208">
            <v>80004877</v>
          </cell>
          <cell r="G208" t="str">
            <v>VISHAY VITRAMON</v>
          </cell>
          <cell r="H208" t="str">
            <v>US</v>
          </cell>
          <cell r="I208" t="str">
            <v xml:space="preserve">
RTE 25 MAIN ST</v>
          </cell>
          <cell r="J208" t="str">
            <v>MONROE</v>
          </cell>
          <cell r="K208">
            <v>6468</v>
          </cell>
          <cell r="M208">
            <v>1</v>
          </cell>
          <cell r="N208" t="str">
            <v>RFU019</v>
          </cell>
          <cell r="O208">
            <v>1.15E-2</v>
          </cell>
          <cell r="P208" t="str">
            <v>USD</v>
          </cell>
          <cell r="Q208" t="str">
            <v>EA</v>
          </cell>
          <cell r="R208" t="str">
            <v>P4000065</v>
          </cell>
          <cell r="S208" t="str">
            <v>RCL06121R50JNEA</v>
          </cell>
          <cell r="T208" t="str">
            <v>PNET60D</v>
          </cell>
        </row>
        <row r="209">
          <cell r="B209" t="str">
            <v>P115053B-FDN000</v>
          </cell>
          <cell r="C209" t="str">
            <v>RES-TF 150k,1%,63.0mW,100ppm/C,15</v>
          </cell>
          <cell r="D209" t="str">
            <v>PROD</v>
          </cell>
          <cell r="E209" t="str">
            <v>PP</v>
          </cell>
          <cell r="F209">
            <v>80004877</v>
          </cell>
          <cell r="G209" t="str">
            <v>VISHAY VITRAMON</v>
          </cell>
          <cell r="H209" t="str">
            <v>US</v>
          </cell>
          <cell r="I209" t="str">
            <v xml:space="preserve">
RTE 25 MAIN ST</v>
          </cell>
          <cell r="J209" t="str">
            <v>MONROE</v>
          </cell>
          <cell r="K209">
            <v>6468</v>
          </cell>
          <cell r="M209">
            <v>1</v>
          </cell>
          <cell r="N209" t="str">
            <v>RFU019</v>
          </cell>
          <cell r="O209">
            <v>1.4E-3</v>
          </cell>
          <cell r="P209" t="str">
            <v>USD</v>
          </cell>
          <cell r="Q209" t="str">
            <v>EA</v>
          </cell>
          <cell r="R209" t="str">
            <v>P4000065</v>
          </cell>
          <cell r="S209" t="str">
            <v>CRCW0402150KFKED</v>
          </cell>
          <cell r="T209" t="str">
            <v>PNET60D</v>
          </cell>
        </row>
        <row r="210">
          <cell r="B210" t="str">
            <v>P116052B-FFR000</v>
          </cell>
          <cell r="C210" t="str">
            <v>REC-MF 160k,0.1%,125.0mW,25ppm/C,</v>
          </cell>
          <cell r="D210" t="str">
            <v>PROD</v>
          </cell>
          <cell r="E210" t="str">
            <v>PP</v>
          </cell>
          <cell r="F210">
            <v>80023560</v>
          </cell>
          <cell r="G210" t="str">
            <v>ARROW ELECTRONICS, INC</v>
          </cell>
          <cell r="H210" t="str">
            <v>US</v>
          </cell>
          <cell r="I210" t="str">
            <v xml:space="preserve">
44760 HELM ST</v>
          </cell>
          <cell r="J210" t="str">
            <v>PLYMOUTH</v>
          </cell>
          <cell r="K210">
            <v>49161</v>
          </cell>
          <cell r="M210">
            <v>1</v>
          </cell>
          <cell r="N210" t="str">
            <v>RFU017</v>
          </cell>
          <cell r="O210">
            <v>2.7E-2</v>
          </cell>
          <cell r="P210" t="str">
            <v>USD</v>
          </cell>
          <cell r="Q210" t="str">
            <v>EA</v>
          </cell>
          <cell r="R210" t="str">
            <v>P4000415</v>
          </cell>
          <cell r="S210" t="str">
            <v>ERA6AEB164V</v>
          </cell>
          <cell r="T210" t="str">
            <v>PNET30D</v>
          </cell>
        </row>
        <row r="211">
          <cell r="B211" t="str">
            <v>P117443B-FEN001</v>
          </cell>
          <cell r="C211" t="str">
            <v>RES-TF ,,,,,</v>
          </cell>
          <cell r="D211" t="str">
            <v>PROD</v>
          </cell>
          <cell r="E211" t="str">
            <v>PP</v>
          </cell>
          <cell r="F211">
            <v>80004924</v>
          </cell>
          <cell r="G211" t="str">
            <v>KOA SPEER ELECTRONICS, INC.</v>
          </cell>
          <cell r="H211" t="str">
            <v>US</v>
          </cell>
          <cell r="I211" t="str">
            <v xml:space="preserve">
199, BOLIVAR DR</v>
          </cell>
          <cell r="J211" t="str">
            <v>BRADFORD</v>
          </cell>
          <cell r="K211">
            <v>16701</v>
          </cell>
          <cell r="M211">
            <v>1</v>
          </cell>
          <cell r="N211" t="str">
            <v>RFU019</v>
          </cell>
          <cell r="O211">
            <v>8.1999999999999998E-4</v>
          </cell>
          <cell r="P211" t="str">
            <v>USD</v>
          </cell>
          <cell r="Q211" t="str">
            <v>EA</v>
          </cell>
          <cell r="R211" t="str">
            <v>P4000152</v>
          </cell>
          <cell r="S211" t="str">
            <v>RK73H1ETTP1742F</v>
          </cell>
          <cell r="T211" t="str">
            <v>PAVG55D</v>
          </cell>
        </row>
        <row r="212">
          <cell r="B212" t="str">
            <v>P118233B-FJN000</v>
          </cell>
          <cell r="C212" t="str">
            <v>Res Thick Film 08051.82K Ohm 1% 0.25W 400um</v>
          </cell>
          <cell r="D212" t="str">
            <v>PROD</v>
          </cell>
          <cell r="E212" t="str">
            <v>PP</v>
          </cell>
          <cell r="F212">
            <v>80004924</v>
          </cell>
          <cell r="G212" t="str">
            <v>KOA SPEER ELECTRONICS, INC.</v>
          </cell>
          <cell r="H212" t="str">
            <v>US</v>
          </cell>
          <cell r="I212" t="str">
            <v xml:space="preserve">
199, BOLIVAR DR</v>
          </cell>
          <cell r="J212" t="str">
            <v>BRADFORD</v>
          </cell>
          <cell r="K212">
            <v>16701</v>
          </cell>
          <cell r="M212">
            <v>1</v>
          </cell>
          <cell r="N212" t="str">
            <v>RFU019</v>
          </cell>
          <cell r="O212">
            <v>1.7600000000000001E-3</v>
          </cell>
          <cell r="P212" t="str">
            <v>USD</v>
          </cell>
          <cell r="Q212" t="str">
            <v>EA</v>
          </cell>
          <cell r="R212" t="str">
            <v>P4000152</v>
          </cell>
          <cell r="S212" t="str">
            <v>RK73H2ATTD1821F</v>
          </cell>
          <cell r="T212" t="str">
            <v>PAVG55D</v>
          </cell>
        </row>
        <row r="213">
          <cell r="B213" t="str">
            <v>P120023B-FDN000</v>
          </cell>
          <cell r="C213" t="str">
            <v>RES-TF 200R,1%,63.0mW,10ppm/C,15</v>
          </cell>
          <cell r="D213" t="str">
            <v>PROD</v>
          </cell>
          <cell r="E213" t="str">
            <v>PP</v>
          </cell>
          <cell r="F213">
            <v>80004924</v>
          </cell>
          <cell r="G213" t="str">
            <v>KOA SPEER ELECTRONICS, INC.</v>
          </cell>
          <cell r="H213" t="str">
            <v>US</v>
          </cell>
          <cell r="I213" t="str">
            <v xml:space="preserve">
199, BOLIVAR DR</v>
          </cell>
          <cell r="J213" t="str">
            <v>BRADFORD</v>
          </cell>
          <cell r="K213">
            <v>16701</v>
          </cell>
          <cell r="M213">
            <v>1</v>
          </cell>
          <cell r="N213" t="str">
            <v>RFU019</v>
          </cell>
          <cell r="O213">
            <v>8.1999999999999998E-4</v>
          </cell>
          <cell r="P213" t="str">
            <v>USD</v>
          </cell>
          <cell r="Q213" t="str">
            <v>EA</v>
          </cell>
          <cell r="R213" t="str">
            <v>P4000152</v>
          </cell>
          <cell r="S213" t="str">
            <v>RK73H1ETTP2000F</v>
          </cell>
          <cell r="T213" t="str">
            <v>PAVG55D</v>
          </cell>
        </row>
        <row r="214">
          <cell r="B214" t="str">
            <v>P120053B-FCM001</v>
          </cell>
          <cell r="C214" t="str">
            <v>RES-TF 200k,1%,50.0mW,200ppm/C,12</v>
          </cell>
          <cell r="D214" t="str">
            <v>PROD</v>
          </cell>
          <cell r="E214" t="str">
            <v>PP</v>
          </cell>
          <cell r="F214">
            <v>80004924</v>
          </cell>
          <cell r="G214" t="str">
            <v>KOA SPEER ELECTRONICS, INC.</v>
          </cell>
          <cell r="H214" t="str">
            <v>US</v>
          </cell>
          <cell r="I214" t="str">
            <v xml:space="preserve">
199, BOLIVAR DR</v>
          </cell>
          <cell r="J214" t="str">
            <v>BRADFORD</v>
          </cell>
          <cell r="K214">
            <v>16701</v>
          </cell>
          <cell r="M214">
            <v>1</v>
          </cell>
          <cell r="N214" t="str">
            <v>RFU019</v>
          </cell>
          <cell r="O214">
            <v>1.24E-3</v>
          </cell>
          <cell r="P214" t="str">
            <v>USD</v>
          </cell>
          <cell r="Q214" t="str">
            <v>EA</v>
          </cell>
          <cell r="R214" t="str">
            <v>P4000152</v>
          </cell>
          <cell r="S214" t="str">
            <v>RK73H1HTTC2003F</v>
          </cell>
          <cell r="T214" t="str">
            <v>PAVG55D</v>
          </cell>
        </row>
        <row r="215">
          <cell r="B215" t="str">
            <v>P120053B-FEN001</v>
          </cell>
          <cell r="C215" t="str">
            <v>Res Thick Film SMD 200kOhm 1% 0.1W</v>
          </cell>
          <cell r="D215" t="str">
            <v>PROD</v>
          </cell>
          <cell r="E215" t="str">
            <v>PP</v>
          </cell>
          <cell r="F215">
            <v>80004924</v>
          </cell>
          <cell r="G215" t="str">
            <v>KOA SPEER ELECTRONICS, INC.</v>
          </cell>
          <cell r="H215" t="str">
            <v>US</v>
          </cell>
          <cell r="I215" t="str">
            <v xml:space="preserve">
199, BOLIVAR DR</v>
          </cell>
          <cell r="J215" t="str">
            <v>BRADFORD</v>
          </cell>
          <cell r="K215">
            <v>16701</v>
          </cell>
          <cell r="M215">
            <v>1</v>
          </cell>
          <cell r="N215" t="str">
            <v>RFU019</v>
          </cell>
          <cell r="O215">
            <v>8.1999999999999998E-4</v>
          </cell>
          <cell r="P215" t="str">
            <v>USD</v>
          </cell>
          <cell r="Q215" t="str">
            <v>EA</v>
          </cell>
          <cell r="R215" t="str">
            <v>P4000152</v>
          </cell>
          <cell r="S215" t="str">
            <v>RK73H1ETTP2003F</v>
          </cell>
          <cell r="T215" t="str">
            <v>PAVG55D</v>
          </cell>
        </row>
        <row r="216">
          <cell r="B216" t="str">
            <v>P120091B-FBH001</v>
          </cell>
          <cell r="C216" t="str">
            <v>200mOhm 125mW AEC-Q200</v>
          </cell>
          <cell r="D216" t="str">
            <v>PROD</v>
          </cell>
          <cell r="E216" t="str">
            <v>PP</v>
          </cell>
          <cell r="F216">
            <v>80004877</v>
          </cell>
          <cell r="G216" t="str">
            <v>VISHAY VITRAMON</v>
          </cell>
          <cell r="H216" t="str">
            <v>US</v>
          </cell>
          <cell r="I216" t="str">
            <v xml:space="preserve">
RTE 25 MAIN ST</v>
          </cell>
          <cell r="J216" t="str">
            <v>MONROE</v>
          </cell>
          <cell r="K216">
            <v>6468</v>
          </cell>
          <cell r="M216">
            <v>1</v>
          </cell>
          <cell r="N216" t="str">
            <v>RFU019</v>
          </cell>
          <cell r="O216">
            <v>0.10879999999999999</v>
          </cell>
          <cell r="P216" t="str">
            <v>USD</v>
          </cell>
          <cell r="Q216" t="str">
            <v>EA</v>
          </cell>
          <cell r="R216" t="str">
            <v>P4000065</v>
          </cell>
          <cell r="S216" t="str">
            <v>WSL0805R2000FEA</v>
          </cell>
          <cell r="T216" t="str">
            <v>PNET60D</v>
          </cell>
        </row>
        <row r="217">
          <cell r="B217" t="str">
            <v>P120532B-FDR000</v>
          </cell>
          <cell r="C217" t="str">
            <v>REC-MF 2.05k,0.1%,63.0mW,25ppm/C,</v>
          </cell>
          <cell r="D217" t="str">
            <v>PROD</v>
          </cell>
          <cell r="E217" t="str">
            <v>PP</v>
          </cell>
          <cell r="F217">
            <v>80023560</v>
          </cell>
          <cell r="G217" t="str">
            <v>ARROW ELECTRONICS, INC</v>
          </cell>
          <cell r="H217" t="str">
            <v>US</v>
          </cell>
          <cell r="I217" t="str">
            <v xml:space="preserve">
44760 HELM ST</v>
          </cell>
          <cell r="J217" t="str">
            <v>PLYMOUTH</v>
          </cell>
          <cell r="K217">
            <v>49161</v>
          </cell>
          <cell r="M217">
            <v>1</v>
          </cell>
          <cell r="N217" t="str">
            <v>RFU017</v>
          </cell>
          <cell r="O217">
            <v>4.02E-2</v>
          </cell>
          <cell r="P217" t="str">
            <v>USD</v>
          </cell>
          <cell r="Q217" t="str">
            <v>EA</v>
          </cell>
          <cell r="R217" t="str">
            <v>P4000415</v>
          </cell>
          <cell r="S217" t="str">
            <v>ERA2AEB2051X</v>
          </cell>
          <cell r="T217" t="str">
            <v>PNET30D</v>
          </cell>
        </row>
        <row r="218">
          <cell r="B218" t="str">
            <v>P121053C-FEN001</v>
          </cell>
          <cell r="C218" t="str">
            <v>Precision thick film ch resistors:  210k ohms</v>
          </cell>
          <cell r="D218" t="str">
            <v>PROD</v>
          </cell>
          <cell r="E218" t="str">
            <v>PP</v>
          </cell>
          <cell r="F218">
            <v>80004924</v>
          </cell>
          <cell r="G218" t="str">
            <v>KOA SPEER ELECTRONICS, INC.</v>
          </cell>
          <cell r="H218" t="str">
            <v>US</v>
          </cell>
          <cell r="I218" t="str">
            <v xml:space="preserve">
199, BOLIVAR DR</v>
          </cell>
          <cell r="J218" t="str">
            <v>BRADFORD</v>
          </cell>
          <cell r="K218">
            <v>16701</v>
          </cell>
          <cell r="M218">
            <v>1</v>
          </cell>
          <cell r="N218" t="str">
            <v>RFU019</v>
          </cell>
          <cell r="O218">
            <v>8.1999999999999998E-4</v>
          </cell>
          <cell r="P218" t="str">
            <v>USD</v>
          </cell>
          <cell r="Q218" t="str">
            <v>EA</v>
          </cell>
          <cell r="R218" t="str">
            <v>P4000152</v>
          </cell>
          <cell r="S218" t="str">
            <v>RK73H1ETTPD2103F</v>
          </cell>
          <cell r="T218" t="str">
            <v>PAVG55D</v>
          </cell>
        </row>
        <row r="219">
          <cell r="B219" t="str">
            <v>P123732B-FDR000</v>
          </cell>
          <cell r="C219" t="str">
            <v>REC-MF ,,,,,</v>
          </cell>
          <cell r="D219" t="str">
            <v>PROD</v>
          </cell>
          <cell r="E219" t="str">
            <v>PP</v>
          </cell>
          <cell r="F219">
            <v>80023560</v>
          </cell>
          <cell r="G219" t="str">
            <v>ARROW ELECTRONICS, INC</v>
          </cell>
          <cell r="H219" t="str">
            <v>US</v>
          </cell>
          <cell r="I219" t="str">
            <v xml:space="preserve">
44760 HELM ST</v>
          </cell>
          <cell r="J219" t="str">
            <v>PLYMOUTH</v>
          </cell>
          <cell r="K219">
            <v>49161</v>
          </cell>
          <cell r="M219">
            <v>1</v>
          </cell>
          <cell r="N219" t="str">
            <v>RFU017</v>
          </cell>
          <cell r="O219">
            <v>4.02E-2</v>
          </cell>
          <cell r="P219" t="str">
            <v>USD</v>
          </cell>
          <cell r="Q219" t="str">
            <v>EA</v>
          </cell>
          <cell r="R219" t="str">
            <v>P4000415</v>
          </cell>
          <cell r="S219" t="str">
            <v>ERA2AEB2371X</v>
          </cell>
          <cell r="T219" t="str">
            <v>PNET30D</v>
          </cell>
        </row>
        <row r="220">
          <cell r="B220" t="str">
            <v>P124933B-FDN001</v>
          </cell>
          <cell r="C220" t="str">
            <v>RES-TF 2.49k,1%,100.0mW100ppm/C,</v>
          </cell>
          <cell r="D220" t="str">
            <v>PROD</v>
          </cell>
          <cell r="E220" t="str">
            <v>PP</v>
          </cell>
          <cell r="F220">
            <v>80004924</v>
          </cell>
          <cell r="G220" t="str">
            <v>KOA SPEER ELECTRONICS, INC.</v>
          </cell>
          <cell r="H220" t="str">
            <v>US</v>
          </cell>
          <cell r="I220" t="str">
            <v xml:space="preserve">
199, BOLIVAR DR</v>
          </cell>
          <cell r="J220" t="str">
            <v>BRADFORD</v>
          </cell>
          <cell r="K220">
            <v>16701</v>
          </cell>
          <cell r="L220" t="str">
            <v>SU5AUEBF</v>
          </cell>
          <cell r="M220">
            <v>1</v>
          </cell>
          <cell r="N220" t="str">
            <v>RFU019</v>
          </cell>
          <cell r="O220">
            <v>8.1999999999999998E-4</v>
          </cell>
          <cell r="P220" t="str">
            <v>USD</v>
          </cell>
          <cell r="Q220" t="str">
            <v>EA</v>
          </cell>
          <cell r="R220" t="str">
            <v>P4000152</v>
          </cell>
          <cell r="S220" t="str">
            <v>RK73H1ETTP2491F</v>
          </cell>
          <cell r="T220" t="str">
            <v>PAVG55D</v>
          </cell>
        </row>
        <row r="221">
          <cell r="B221" t="str">
            <v>P128033C-FEN001</v>
          </cell>
          <cell r="C221" t="str">
            <v xml:space="preserve"> 2.8k ohms 100mW 0402 +/-1% -55 C/+155 C AEC-Q20</v>
          </cell>
          <cell r="D221" t="str">
            <v>PROD</v>
          </cell>
          <cell r="E221" t="str">
            <v>PP</v>
          </cell>
          <cell r="F221">
            <v>80004924</v>
          </cell>
          <cell r="G221" t="str">
            <v>KOA SPEER ELECTRONICS, INC.</v>
          </cell>
          <cell r="H221" t="str">
            <v>US</v>
          </cell>
          <cell r="I221" t="str">
            <v xml:space="preserve">
199, BOLIVAR DR</v>
          </cell>
          <cell r="J221" t="str">
            <v>BRADFORD</v>
          </cell>
          <cell r="K221">
            <v>16701</v>
          </cell>
          <cell r="M221">
            <v>1</v>
          </cell>
          <cell r="N221" t="str">
            <v>RFU019</v>
          </cell>
          <cell r="O221">
            <v>8.1999999999999998E-4</v>
          </cell>
          <cell r="P221" t="str">
            <v>USD</v>
          </cell>
          <cell r="Q221" t="str">
            <v>EA</v>
          </cell>
          <cell r="R221" t="str">
            <v>P4000152</v>
          </cell>
          <cell r="S221" t="str">
            <v>RK73H1ETTPD2801F</v>
          </cell>
          <cell r="T221" t="str">
            <v>PAVG55D</v>
          </cell>
        </row>
        <row r="222">
          <cell r="B222" t="str">
            <v>P128042B-FFR000</v>
          </cell>
          <cell r="C222" t="str">
            <v>REC-MF 28k,0.1%,125.0mW,25ppm/C,1</v>
          </cell>
          <cell r="D222" t="str">
            <v>PROD</v>
          </cell>
          <cell r="E222" t="str">
            <v>PP</v>
          </cell>
          <cell r="F222">
            <v>80023560</v>
          </cell>
          <cell r="G222" t="str">
            <v>ARROW ELECTRONICS, INC</v>
          </cell>
          <cell r="H222" t="str">
            <v>US</v>
          </cell>
          <cell r="I222" t="str">
            <v xml:space="preserve">
44760 HELM ST</v>
          </cell>
          <cell r="J222" t="str">
            <v>PLYMOUTH</v>
          </cell>
          <cell r="K222">
            <v>49161</v>
          </cell>
          <cell r="M222">
            <v>1</v>
          </cell>
          <cell r="N222" t="str">
            <v>RFU017</v>
          </cell>
          <cell r="O222">
            <v>2.7E-2</v>
          </cell>
          <cell r="P222" t="str">
            <v>USD</v>
          </cell>
          <cell r="Q222" t="str">
            <v>EA</v>
          </cell>
          <cell r="R222" t="str">
            <v>P4000415</v>
          </cell>
          <cell r="S222" t="str">
            <v>ERA6AEB2802V</v>
          </cell>
          <cell r="T222" t="str">
            <v>PNET30D</v>
          </cell>
        </row>
        <row r="223">
          <cell r="B223" t="str">
            <v>P132443B-FCM001</v>
          </cell>
          <cell r="C223" t="str">
            <v>RES-TF 32.4k,1%,50.0mW,200ppm/C,1</v>
          </cell>
          <cell r="D223" t="str">
            <v>PROD</v>
          </cell>
          <cell r="E223" t="str">
            <v>PP</v>
          </cell>
          <cell r="F223">
            <v>80004924</v>
          </cell>
          <cell r="G223" t="str">
            <v>KOA SPEER ELECTRONICS, INC.</v>
          </cell>
          <cell r="H223" t="str">
            <v>US</v>
          </cell>
          <cell r="I223" t="str">
            <v xml:space="preserve">
199, BOLIVAR DR</v>
          </cell>
          <cell r="J223" t="str">
            <v>BRADFORD</v>
          </cell>
          <cell r="K223">
            <v>16701</v>
          </cell>
          <cell r="M223">
            <v>1</v>
          </cell>
          <cell r="N223" t="str">
            <v>RFU019</v>
          </cell>
          <cell r="O223">
            <v>1.24E-3</v>
          </cell>
          <cell r="P223" t="str">
            <v>USD</v>
          </cell>
          <cell r="Q223" t="str">
            <v>EA</v>
          </cell>
          <cell r="R223" t="str">
            <v>P4000152</v>
          </cell>
          <cell r="S223" t="str">
            <v>Â RK73H1HTTC3242F</v>
          </cell>
          <cell r="T223" t="str">
            <v>PAVG55D</v>
          </cell>
        </row>
        <row r="224">
          <cell r="B224" t="str">
            <v>P133003D-FEN001</v>
          </cell>
          <cell r="C224" t="str">
            <v>Resistor 3.3 Ohm 1%0.125W 0805 Max Height 0</v>
          </cell>
          <cell r="D224" t="str">
            <v>PROD</v>
          </cell>
          <cell r="E224" t="str">
            <v>PP</v>
          </cell>
          <cell r="F224">
            <v>80004877</v>
          </cell>
          <cell r="G224" t="str">
            <v>VISHAY VITRAMON</v>
          </cell>
          <cell r="H224" t="str">
            <v>US</v>
          </cell>
          <cell r="I224" t="str">
            <v xml:space="preserve">
RTE 25 MAIN ST</v>
          </cell>
          <cell r="J224" t="str">
            <v>MONROE</v>
          </cell>
          <cell r="K224">
            <v>6468</v>
          </cell>
          <cell r="M224">
            <v>1</v>
          </cell>
          <cell r="N224" t="str">
            <v>RFU019</v>
          </cell>
          <cell r="O224">
            <v>3.7000000000000002E-3</v>
          </cell>
          <cell r="P224" t="str">
            <v>USD</v>
          </cell>
          <cell r="Q224" t="str">
            <v>EA</v>
          </cell>
          <cell r="R224" t="str">
            <v>P4000065</v>
          </cell>
          <cell r="S224" t="str">
            <v>CRCW08053R30FKEC</v>
          </cell>
          <cell r="T224" t="str">
            <v>PNET60D</v>
          </cell>
        </row>
        <row r="225">
          <cell r="B225" t="str">
            <v>P133023B-FLN001</v>
          </cell>
          <cell r="C225" t="str">
            <v>330 1% WIDE 2010(5025m)55/155 1W MFLM WIDE TERM</v>
          </cell>
          <cell r="D225" t="str">
            <v>PROD</v>
          </cell>
          <cell r="E225" t="str">
            <v>PP</v>
          </cell>
          <cell r="F225">
            <v>80004918</v>
          </cell>
          <cell r="G225" t="str">
            <v>ROHM INTEGRATED SYSTEMS THAI</v>
          </cell>
          <cell r="H225" t="str">
            <v>US</v>
          </cell>
          <cell r="I225" t="str">
            <v xml:space="preserve">
1424 CORPORATE CENTER DRIVE
BUILDING F, SUITE 110</v>
          </cell>
          <cell r="J225" t="str">
            <v>SAN DIEGO</v>
          </cell>
          <cell r="K225">
            <v>92154</v>
          </cell>
          <cell r="M225">
            <v>1</v>
          </cell>
          <cell r="N225" t="str">
            <v>RFU001</v>
          </cell>
          <cell r="O225">
            <v>2.4500000000000001E-2</v>
          </cell>
          <cell r="P225" t="str">
            <v>USD</v>
          </cell>
          <cell r="Q225" t="str">
            <v>EA</v>
          </cell>
          <cell r="R225" t="str">
            <v>P4000052</v>
          </cell>
          <cell r="S225" t="str">
            <v>LTR50UZPF3300</v>
          </cell>
          <cell r="T225" t="str">
            <v>PAVG55D</v>
          </cell>
        </row>
        <row r="226">
          <cell r="B226" t="str">
            <v>P133025B-F0M001</v>
          </cell>
          <cell r="C226" t="str">
            <v>Thick film chipresistors: 330 ohms 660m</v>
          </cell>
          <cell r="D226" t="str">
            <v>PROD</v>
          </cell>
          <cell r="E226" t="str">
            <v>PP</v>
          </cell>
          <cell r="F226">
            <v>80023560</v>
          </cell>
          <cell r="G226" t="str">
            <v>ARROW ELECTRONICS, INC</v>
          </cell>
          <cell r="H226" t="str">
            <v>US</v>
          </cell>
          <cell r="I226" t="str">
            <v xml:space="preserve">
44760 HELM ST</v>
          </cell>
          <cell r="J226" t="str">
            <v>PLYMOUTH</v>
          </cell>
          <cell r="K226">
            <v>49161</v>
          </cell>
          <cell r="M226">
            <v>1</v>
          </cell>
          <cell r="N226" t="str">
            <v>RFU017</v>
          </cell>
          <cell r="O226">
            <v>1.7600000000000001E-2</v>
          </cell>
          <cell r="P226" t="str">
            <v>USD</v>
          </cell>
          <cell r="Q226" t="str">
            <v>EA</v>
          </cell>
          <cell r="R226" t="str">
            <v>P4000415</v>
          </cell>
          <cell r="S226" t="str">
            <v>ERJP08J331V</v>
          </cell>
          <cell r="T226" t="str">
            <v>PNET30D</v>
          </cell>
        </row>
        <row r="227">
          <cell r="B227" t="str">
            <v>P133046B-F00001</v>
          </cell>
          <cell r="C227" t="str">
            <v>REC-MF 33k,0.5%,63.0mW,25ppm/C,15</v>
          </cell>
          <cell r="D227" t="str">
            <v>PROD</v>
          </cell>
          <cell r="E227" t="str">
            <v>PP</v>
          </cell>
          <cell r="F227">
            <v>80004924</v>
          </cell>
          <cell r="G227" t="str">
            <v>KOA SPEER ELECTRONICS, INC.</v>
          </cell>
          <cell r="H227" t="str">
            <v>US</v>
          </cell>
          <cell r="I227" t="str">
            <v xml:space="preserve">
199, BOLIVAR DR</v>
          </cell>
          <cell r="J227" t="str">
            <v>BRADFORD</v>
          </cell>
          <cell r="K227">
            <v>16701</v>
          </cell>
          <cell r="M227">
            <v>1</v>
          </cell>
          <cell r="N227" t="str">
            <v>RFU019</v>
          </cell>
          <cell r="O227">
            <v>0.02</v>
          </cell>
          <cell r="P227" t="str">
            <v>USD</v>
          </cell>
          <cell r="Q227" t="str">
            <v>EA</v>
          </cell>
          <cell r="R227" t="str">
            <v>P4000152</v>
          </cell>
          <cell r="S227" t="str">
            <v>RN73H1ETTP3302D25</v>
          </cell>
          <cell r="T227" t="str">
            <v>PAVG55D</v>
          </cell>
        </row>
        <row r="228">
          <cell r="B228" t="str">
            <v>P137443B-FEN001</v>
          </cell>
          <cell r="C228" t="str">
            <v>Precision thick filmchip resistors: 37.4k oh</v>
          </cell>
          <cell r="D228" t="str">
            <v>PROD</v>
          </cell>
          <cell r="E228" t="str">
            <v>PP</v>
          </cell>
          <cell r="F228">
            <v>80004924</v>
          </cell>
          <cell r="G228" t="str">
            <v>KOA SPEER ELECTRONICS, INC.</v>
          </cell>
          <cell r="H228" t="str">
            <v>US</v>
          </cell>
          <cell r="I228" t="str">
            <v xml:space="preserve">
199, BOLIVAR DR</v>
          </cell>
          <cell r="J228" t="str">
            <v>BRADFORD</v>
          </cell>
          <cell r="K228">
            <v>16701</v>
          </cell>
          <cell r="M228">
            <v>1</v>
          </cell>
          <cell r="N228" t="str">
            <v>RFU019</v>
          </cell>
          <cell r="O228">
            <v>8.1999999999999998E-4</v>
          </cell>
          <cell r="P228" t="str">
            <v>USD</v>
          </cell>
          <cell r="Q228" t="str">
            <v>EA</v>
          </cell>
          <cell r="R228" t="str">
            <v>P4000152</v>
          </cell>
          <cell r="S228" t="str">
            <v>RK73H1ETTP3742F</v>
          </cell>
          <cell r="T228" t="str">
            <v>PAVG55D</v>
          </cell>
        </row>
        <row r="229">
          <cell r="B229" t="str">
            <v>P145343B-FEN001</v>
          </cell>
          <cell r="C229" t="str">
            <v>RES-TF 45.3k,1%,100.0mW,100ppm/C,</v>
          </cell>
          <cell r="D229" t="str">
            <v>PROD</v>
          </cell>
          <cell r="E229" t="str">
            <v>PP</v>
          </cell>
          <cell r="F229">
            <v>80004924</v>
          </cell>
          <cell r="G229" t="str">
            <v>KOA SPEER ELECTRONICS, INC.</v>
          </cell>
          <cell r="H229" t="str">
            <v>US</v>
          </cell>
          <cell r="I229" t="str">
            <v xml:space="preserve">
199, BOLIVAR DR</v>
          </cell>
          <cell r="J229" t="str">
            <v>BRADFORD</v>
          </cell>
          <cell r="K229">
            <v>16701</v>
          </cell>
          <cell r="M229">
            <v>1</v>
          </cell>
          <cell r="N229" t="str">
            <v>RFU019</v>
          </cell>
          <cell r="O229">
            <v>8.1999999999999998E-4</v>
          </cell>
          <cell r="P229" t="str">
            <v>USD</v>
          </cell>
          <cell r="Q229" t="str">
            <v>EA</v>
          </cell>
          <cell r="R229" t="str">
            <v>P4000152</v>
          </cell>
          <cell r="S229" t="str">
            <v>RK73H1ETTP4532F</v>
          </cell>
          <cell r="T229" t="str">
            <v>PAVG55D</v>
          </cell>
        </row>
        <row r="230">
          <cell r="B230" t="str">
            <v>P147033B-FEN000</v>
          </cell>
          <cell r="C230" t="str">
            <v>Res Thick Film SMD 4.7kOhm 1% 0.1W</v>
          </cell>
          <cell r="D230" t="str">
            <v>PROD</v>
          </cell>
          <cell r="E230" t="str">
            <v>PP</v>
          </cell>
          <cell r="F230">
            <v>80004924</v>
          </cell>
          <cell r="G230" t="str">
            <v>KOA SPEER ELECTRONICS, INC.</v>
          </cell>
          <cell r="H230" t="str">
            <v>US</v>
          </cell>
          <cell r="I230" t="str">
            <v xml:space="preserve">
199, BOLIVAR DR</v>
          </cell>
          <cell r="J230" t="str">
            <v>BRADFORD</v>
          </cell>
          <cell r="K230">
            <v>16701</v>
          </cell>
          <cell r="M230">
            <v>1</v>
          </cell>
          <cell r="N230" t="str">
            <v>RFU019</v>
          </cell>
          <cell r="O230">
            <v>8.1999999999999998E-4</v>
          </cell>
          <cell r="P230" t="str">
            <v>USD</v>
          </cell>
          <cell r="Q230" t="str">
            <v>EA</v>
          </cell>
          <cell r="R230" t="str">
            <v>P4000152</v>
          </cell>
          <cell r="S230" t="str">
            <v>RK73H1ETTP4701F</v>
          </cell>
          <cell r="T230" t="str">
            <v>PAVG55D</v>
          </cell>
        </row>
        <row r="231">
          <cell r="B231" t="str">
            <v>P147036C-F00001</v>
          </cell>
          <cell r="C231" t="str">
            <v>MF 4.7Kohm 0402 0.5%25ppm 63mW 50V AEC-Q200</v>
          </cell>
          <cell r="D231" t="str">
            <v>PROD</v>
          </cell>
          <cell r="E231" t="str">
            <v>PP</v>
          </cell>
          <cell r="F231">
            <v>80004924</v>
          </cell>
          <cell r="G231" t="str">
            <v>KOA SPEER ELECTRONICS, INC.</v>
          </cell>
          <cell r="H231" t="str">
            <v>US</v>
          </cell>
          <cell r="I231" t="str">
            <v xml:space="preserve">
199, BOLIVAR DR</v>
          </cell>
          <cell r="J231" t="str">
            <v>BRADFORD</v>
          </cell>
          <cell r="K231">
            <v>16701</v>
          </cell>
          <cell r="M231">
            <v>1</v>
          </cell>
          <cell r="N231" t="str">
            <v>RFU019</v>
          </cell>
          <cell r="O231">
            <v>0.02</v>
          </cell>
          <cell r="P231" t="str">
            <v>USD</v>
          </cell>
          <cell r="Q231" t="str">
            <v>EA</v>
          </cell>
          <cell r="R231" t="str">
            <v>P4000152</v>
          </cell>
          <cell r="S231" t="str">
            <v>RN73H1ETTPD4701D25</v>
          </cell>
          <cell r="T231" t="str">
            <v>PAVG55D</v>
          </cell>
        </row>
        <row r="232">
          <cell r="B232" t="str">
            <v>P147043B-FEM001</v>
          </cell>
          <cell r="C232" t="str">
            <v>RES-TF 47k,1%,100.0mW,200ppm/C,15</v>
          </cell>
          <cell r="D232" t="str">
            <v>PROD</v>
          </cell>
          <cell r="E232" t="str">
            <v>PP</v>
          </cell>
          <cell r="F232">
            <v>80004924</v>
          </cell>
          <cell r="G232" t="str">
            <v>KOA SPEER ELECTRONICS, INC.</v>
          </cell>
          <cell r="H232" t="str">
            <v>US</v>
          </cell>
          <cell r="I232" t="str">
            <v xml:space="preserve">
199, BOLIVAR DR</v>
          </cell>
          <cell r="J232" t="str">
            <v>BRADFORD</v>
          </cell>
          <cell r="K232">
            <v>16701</v>
          </cell>
          <cell r="M232">
            <v>1</v>
          </cell>
          <cell r="N232" t="str">
            <v>RFU019</v>
          </cell>
          <cell r="O232">
            <v>8.1999999999999998E-4</v>
          </cell>
          <cell r="P232" t="str">
            <v>USD</v>
          </cell>
          <cell r="Q232" t="str">
            <v>EA</v>
          </cell>
          <cell r="R232" t="str">
            <v>P4000152</v>
          </cell>
          <cell r="S232" t="str">
            <v>RK73H1ETTP4702F</v>
          </cell>
          <cell r="T232" t="str">
            <v>PAVG55D</v>
          </cell>
        </row>
        <row r="233">
          <cell r="B233" t="str">
            <v>P149913B-FEN000</v>
          </cell>
          <cell r="C233" t="str">
            <v>Precision thick film chresistors:  49.9 ohms  1</v>
          </cell>
          <cell r="D233" t="str">
            <v>PROD</v>
          </cell>
          <cell r="E233" t="str">
            <v>PP</v>
          </cell>
          <cell r="F233">
            <v>80004924</v>
          </cell>
          <cell r="G233" t="str">
            <v>KOA SPEER ELECTRONICS, INC.</v>
          </cell>
          <cell r="H233" t="str">
            <v>US</v>
          </cell>
          <cell r="I233" t="str">
            <v xml:space="preserve">
199, BOLIVAR DR</v>
          </cell>
          <cell r="J233" t="str">
            <v>BRADFORD</v>
          </cell>
          <cell r="K233">
            <v>16701</v>
          </cell>
          <cell r="M233">
            <v>1</v>
          </cell>
          <cell r="N233" t="str">
            <v>RFU019</v>
          </cell>
          <cell r="O233">
            <v>8.1999999999999998E-4</v>
          </cell>
          <cell r="P233" t="str">
            <v>USD</v>
          </cell>
          <cell r="Q233" t="str">
            <v>EA</v>
          </cell>
          <cell r="R233" t="str">
            <v>P4000152</v>
          </cell>
          <cell r="S233" t="str">
            <v>RK73H1ETTP49R9F</v>
          </cell>
          <cell r="T233" t="str">
            <v>PAVG55D</v>
          </cell>
        </row>
        <row r="234">
          <cell r="B234" t="str">
            <v>P149923B-FEN000</v>
          </cell>
          <cell r="C234" t="str">
            <v>RES-TF 499R,1%,100.0mW,100ppm/C,1</v>
          </cell>
          <cell r="D234" t="str">
            <v>PROD</v>
          </cell>
          <cell r="E234" t="str">
            <v>PP</v>
          </cell>
          <cell r="F234">
            <v>80004924</v>
          </cell>
          <cell r="G234" t="str">
            <v>KOA SPEER ELECTRONICS, INC.</v>
          </cell>
          <cell r="H234" t="str">
            <v>US</v>
          </cell>
          <cell r="I234" t="str">
            <v xml:space="preserve">
199, BOLIVAR DR</v>
          </cell>
          <cell r="J234" t="str">
            <v>BRADFORD</v>
          </cell>
          <cell r="K234">
            <v>16701</v>
          </cell>
          <cell r="M234">
            <v>1</v>
          </cell>
          <cell r="N234" t="str">
            <v>RFU019</v>
          </cell>
          <cell r="O234">
            <v>8.1999999999999998E-4</v>
          </cell>
          <cell r="P234" t="str">
            <v>USD</v>
          </cell>
          <cell r="Q234" t="str">
            <v>EA</v>
          </cell>
          <cell r="R234" t="str">
            <v>P4000152</v>
          </cell>
          <cell r="S234" t="str">
            <v>Â RK73H1ETTP4990F</v>
          </cell>
          <cell r="T234" t="str">
            <v>PAVG55D</v>
          </cell>
        </row>
        <row r="235">
          <cell r="B235" t="str">
            <v>P154933B-FEN000</v>
          </cell>
          <cell r="C235" t="str">
            <v>5.49k ohms 100mW 0402 +/-1% -55 C/+155 C AEC-Q2</v>
          </cell>
          <cell r="D235" t="str">
            <v>PROD</v>
          </cell>
          <cell r="E235" t="str">
            <v>PP</v>
          </cell>
          <cell r="F235">
            <v>80004924</v>
          </cell>
          <cell r="G235" t="str">
            <v>KOA SPEER ELECTRONICS, INC.</v>
          </cell>
          <cell r="H235" t="str">
            <v>US</v>
          </cell>
          <cell r="I235" t="str">
            <v xml:space="preserve">
199, BOLIVAR DR</v>
          </cell>
          <cell r="J235" t="str">
            <v>BRADFORD</v>
          </cell>
          <cell r="K235">
            <v>16701</v>
          </cell>
          <cell r="M235">
            <v>1</v>
          </cell>
          <cell r="N235" t="str">
            <v>RFU019</v>
          </cell>
          <cell r="O235">
            <v>8.1999999999999998E-4</v>
          </cell>
          <cell r="P235" t="str">
            <v>USD</v>
          </cell>
          <cell r="Q235" t="str">
            <v>EA</v>
          </cell>
          <cell r="R235" t="str">
            <v>P4000152</v>
          </cell>
          <cell r="S235" t="str">
            <v>RK73H1ETTP5491F</v>
          </cell>
          <cell r="T235" t="str">
            <v>PAVG55D</v>
          </cell>
        </row>
        <row r="236">
          <cell r="B236" t="str">
            <v>P156243B-FEN001</v>
          </cell>
          <cell r="C236" t="str">
            <v>RES-TF 56.2k,1%,100.0mW,100ppm/C,</v>
          </cell>
          <cell r="D236" t="str">
            <v>PROD</v>
          </cell>
          <cell r="E236" t="str">
            <v>PP</v>
          </cell>
          <cell r="F236">
            <v>80004924</v>
          </cell>
          <cell r="G236" t="str">
            <v>KOA SPEER ELECTRONICS, INC.</v>
          </cell>
          <cell r="H236" t="str">
            <v>US</v>
          </cell>
          <cell r="I236" t="str">
            <v xml:space="preserve">
199, BOLIVAR DR</v>
          </cell>
          <cell r="J236" t="str">
            <v>BRADFORD</v>
          </cell>
          <cell r="K236">
            <v>16701</v>
          </cell>
          <cell r="M236">
            <v>1</v>
          </cell>
          <cell r="N236" t="str">
            <v>RFU019</v>
          </cell>
          <cell r="O236">
            <v>8.1999999999999998E-4</v>
          </cell>
          <cell r="P236" t="str">
            <v>USD</v>
          </cell>
          <cell r="Q236" t="str">
            <v>EA</v>
          </cell>
          <cell r="R236" t="str">
            <v>P4000152</v>
          </cell>
          <cell r="S236" t="str">
            <v>RK73H1ETTP5622F</v>
          </cell>
          <cell r="T236" t="str">
            <v>PAVG55D</v>
          </cell>
        </row>
        <row r="237">
          <cell r="B237" t="str">
            <v>P162013B-FJN000</v>
          </cell>
          <cell r="C237" t="str">
            <v>Res Thick Film 62r0 1%0.25W 0805 AEC</v>
          </cell>
          <cell r="D237" t="str">
            <v>PROD</v>
          </cell>
          <cell r="E237" t="str">
            <v>PP</v>
          </cell>
          <cell r="F237">
            <v>80004924</v>
          </cell>
          <cell r="G237" t="str">
            <v>KOA SPEER ELECTRONICS, INC.</v>
          </cell>
          <cell r="H237" t="str">
            <v>US</v>
          </cell>
          <cell r="I237" t="str">
            <v xml:space="preserve">
199, BOLIVAR DR</v>
          </cell>
          <cell r="J237" t="str">
            <v>BRADFORD</v>
          </cell>
          <cell r="K237">
            <v>16701</v>
          </cell>
          <cell r="M237">
            <v>1</v>
          </cell>
          <cell r="N237" t="str">
            <v>RFU019</v>
          </cell>
          <cell r="O237">
            <v>1.7600000000000001E-3</v>
          </cell>
          <cell r="P237" t="str">
            <v>USD</v>
          </cell>
          <cell r="Q237" t="str">
            <v>EA</v>
          </cell>
          <cell r="R237" t="str">
            <v>P4000152</v>
          </cell>
          <cell r="S237" t="str">
            <v>RK73H2ATTD62R0F</v>
          </cell>
          <cell r="T237" t="str">
            <v>PAVG55D</v>
          </cell>
        </row>
        <row r="238">
          <cell r="B238" t="str">
            <v>P162043B-FEN001</v>
          </cell>
          <cell r="C238" t="str">
            <v>RES-TF 62k,1%,100.0mW,100ppm/C,15</v>
          </cell>
          <cell r="D238" t="str">
            <v>PROD</v>
          </cell>
          <cell r="E238" t="str">
            <v>PP</v>
          </cell>
          <cell r="F238">
            <v>80004924</v>
          </cell>
          <cell r="G238" t="str">
            <v>KOA SPEER ELECTRONICS, INC.</v>
          </cell>
          <cell r="H238" t="str">
            <v>US</v>
          </cell>
          <cell r="I238" t="str">
            <v xml:space="preserve">
199, BOLIVAR DR</v>
          </cell>
          <cell r="J238" t="str">
            <v>BRADFORD</v>
          </cell>
          <cell r="K238">
            <v>16701</v>
          </cell>
          <cell r="M238">
            <v>1</v>
          </cell>
          <cell r="N238" t="str">
            <v>RFU019</v>
          </cell>
          <cell r="O238">
            <v>8.1999999999999998E-4</v>
          </cell>
          <cell r="P238" t="str">
            <v>USD</v>
          </cell>
          <cell r="Q238" t="str">
            <v>EA</v>
          </cell>
          <cell r="R238" t="str">
            <v>P4000152</v>
          </cell>
          <cell r="S238" t="str">
            <v>RK73H1ETTP6202F</v>
          </cell>
          <cell r="T238" t="str">
            <v>PAVG55D</v>
          </cell>
        </row>
        <row r="239">
          <cell r="B239" t="str">
            <v>P168033B-FEN000</v>
          </cell>
          <cell r="C239" t="str">
            <v>6.8k ohms 100mW 0402 +/-1% -55 C/+155 C AEC-Q20</v>
          </cell>
          <cell r="D239" t="str">
            <v>PROD</v>
          </cell>
          <cell r="E239" t="str">
            <v>PP</v>
          </cell>
          <cell r="F239">
            <v>80004924</v>
          </cell>
          <cell r="G239" t="str">
            <v>KOA SPEER ELECTRONICS, INC.</v>
          </cell>
          <cell r="H239" t="str">
            <v>US</v>
          </cell>
          <cell r="I239" t="str">
            <v xml:space="preserve">
199, BOLIVAR DR</v>
          </cell>
          <cell r="J239" t="str">
            <v>BRADFORD</v>
          </cell>
          <cell r="K239">
            <v>16701</v>
          </cell>
          <cell r="M239">
            <v>1</v>
          </cell>
          <cell r="N239" t="str">
            <v>RFU019</v>
          </cell>
          <cell r="O239">
            <v>8.1999999999999998E-4</v>
          </cell>
          <cell r="P239" t="str">
            <v>USD</v>
          </cell>
          <cell r="Q239" t="str">
            <v>EA</v>
          </cell>
          <cell r="R239" t="str">
            <v>P4000152</v>
          </cell>
          <cell r="S239" t="str">
            <v>RK73H1ETTP6801F</v>
          </cell>
          <cell r="T239" t="str">
            <v>PAVG55D</v>
          </cell>
        </row>
        <row r="240">
          <cell r="B240" t="str">
            <v>P168053B-FEN001</v>
          </cell>
          <cell r="C240" t="str">
            <v>RES-TF 680k,1%,100.0mW,100ppm/C,1</v>
          </cell>
          <cell r="D240" t="str">
            <v>PROD</v>
          </cell>
          <cell r="E240" t="str">
            <v>PP</v>
          </cell>
          <cell r="F240">
            <v>80004924</v>
          </cell>
          <cell r="G240" t="str">
            <v>KOA SPEER ELECTRONICS, INC.</v>
          </cell>
          <cell r="H240" t="str">
            <v>US</v>
          </cell>
          <cell r="I240" t="str">
            <v xml:space="preserve">
199, BOLIVAR DR</v>
          </cell>
          <cell r="J240" t="str">
            <v>BRADFORD</v>
          </cell>
          <cell r="K240">
            <v>16701</v>
          </cell>
          <cell r="M240">
            <v>1</v>
          </cell>
          <cell r="N240" t="str">
            <v>RFU019</v>
          </cell>
          <cell r="O240">
            <v>8.1999999999999998E-4</v>
          </cell>
          <cell r="P240" t="str">
            <v>USD</v>
          </cell>
          <cell r="Q240" t="str">
            <v>EA</v>
          </cell>
          <cell r="R240" t="str">
            <v>P4000152</v>
          </cell>
          <cell r="S240" t="str">
            <v>RK73H1ETTP6803F</v>
          </cell>
          <cell r="T240" t="str">
            <v>PAVG55D</v>
          </cell>
        </row>
        <row r="241">
          <cell r="B241" t="str">
            <v>P175023B-FEN000</v>
          </cell>
          <cell r="C241" t="str">
            <v>Precision thick film ch resistors:  750 ohms 10</v>
          </cell>
          <cell r="D241" t="str">
            <v>PROD</v>
          </cell>
          <cell r="E241" t="str">
            <v>PP</v>
          </cell>
          <cell r="F241">
            <v>80004924</v>
          </cell>
          <cell r="G241" t="str">
            <v>KOA SPEER ELECTRONICS, INC.</v>
          </cell>
          <cell r="H241" t="str">
            <v>US</v>
          </cell>
          <cell r="I241" t="str">
            <v xml:space="preserve">
199, BOLIVAR DR</v>
          </cell>
          <cell r="J241" t="str">
            <v>BRADFORD</v>
          </cell>
          <cell r="K241">
            <v>16701</v>
          </cell>
          <cell r="M241">
            <v>1</v>
          </cell>
          <cell r="N241" t="str">
            <v>RFU019</v>
          </cell>
          <cell r="O241">
            <v>8.1999999999999998E-4</v>
          </cell>
          <cell r="P241" t="str">
            <v>USD</v>
          </cell>
          <cell r="Q241" t="str">
            <v>EA</v>
          </cell>
          <cell r="R241" t="str">
            <v>P4000152</v>
          </cell>
          <cell r="S241" t="str">
            <v>RK73H1ETTP7500F</v>
          </cell>
          <cell r="T241" t="str">
            <v>PAVG55D</v>
          </cell>
        </row>
        <row r="242">
          <cell r="B242" t="str">
            <v>P180632B-FDR000</v>
          </cell>
          <cell r="C242" t="str">
            <v>REC-MF 8.06k,0.1%,63.0mW,25ppm/C,</v>
          </cell>
          <cell r="D242" t="str">
            <v>PROD</v>
          </cell>
          <cell r="E242" t="str">
            <v>PP</v>
          </cell>
          <cell r="F242">
            <v>80023560</v>
          </cell>
          <cell r="G242" t="str">
            <v>ARROW ELECTRONICS, INC</v>
          </cell>
          <cell r="H242" t="str">
            <v>US</v>
          </cell>
          <cell r="I242" t="str">
            <v xml:space="preserve">
44760 HELM ST</v>
          </cell>
          <cell r="J242" t="str">
            <v>PLYMOUTH</v>
          </cell>
          <cell r="K242">
            <v>49161</v>
          </cell>
          <cell r="M242">
            <v>1</v>
          </cell>
          <cell r="N242" t="str">
            <v>RFU017</v>
          </cell>
          <cell r="O242">
            <v>4.02E-2</v>
          </cell>
          <cell r="P242" t="str">
            <v>USD</v>
          </cell>
          <cell r="Q242" t="str">
            <v>EA</v>
          </cell>
          <cell r="R242" t="str">
            <v>P4000415</v>
          </cell>
          <cell r="S242" t="str">
            <v>ERA2AEB8061X</v>
          </cell>
          <cell r="T242" t="str">
            <v>PNET30D</v>
          </cell>
        </row>
        <row r="243">
          <cell r="B243" t="str">
            <v>P190943B-FEN001</v>
          </cell>
          <cell r="C243" t="str">
            <v>RES-TF 90.9k,1%,100.0mW,100ppm/C,</v>
          </cell>
          <cell r="D243" t="str">
            <v>PROD</v>
          </cell>
          <cell r="E243" t="str">
            <v>PP</v>
          </cell>
          <cell r="F243">
            <v>80004924</v>
          </cell>
          <cell r="G243" t="str">
            <v>KOA SPEER ELECTRONICS, INC.</v>
          </cell>
          <cell r="H243" t="str">
            <v>US</v>
          </cell>
          <cell r="I243" t="str">
            <v xml:space="preserve">
199, BOLIVAR DR</v>
          </cell>
          <cell r="J243" t="str">
            <v>BRADFORD</v>
          </cell>
          <cell r="K243">
            <v>16701</v>
          </cell>
          <cell r="M243">
            <v>1</v>
          </cell>
          <cell r="N243" t="str">
            <v>RFU019</v>
          </cell>
          <cell r="O243">
            <v>8.1999999999999998E-4</v>
          </cell>
          <cell r="P243" t="str">
            <v>USD</v>
          </cell>
          <cell r="Q243" t="str">
            <v>EA</v>
          </cell>
          <cell r="R243" t="str">
            <v>P4000152</v>
          </cell>
          <cell r="S243" t="str">
            <v>RK73H1ETTP9092F</v>
          </cell>
          <cell r="T243" t="str">
            <v>PAVG55D</v>
          </cell>
        </row>
        <row r="244">
          <cell r="B244" t="str">
            <v>P210136B-FJAAAC</v>
          </cell>
          <cell r="C244" t="str">
            <v>CAP 100pF 5% 25Vdc0201(0603m) 0p33ht C0G (</v>
          </cell>
          <cell r="D244" t="str">
            <v>PROD</v>
          </cell>
          <cell r="E244" t="str">
            <v>PP</v>
          </cell>
          <cell r="F244">
            <v>80004846</v>
          </cell>
          <cell r="G244" t="str">
            <v>MURATA ELECTRONICS ROCK</v>
          </cell>
          <cell r="H244" t="str">
            <v>US</v>
          </cell>
          <cell r="I244" t="str">
            <v>MART DISTRIBUTION CENTER
308 PROSPECT ROAD
PO BOX 487</v>
          </cell>
          <cell r="J244" t="str">
            <v>ROCKMART</v>
          </cell>
          <cell r="M244">
            <v>1</v>
          </cell>
          <cell r="N244" t="str">
            <v>JIT017</v>
          </cell>
          <cell r="O244">
            <v>1.98E-3</v>
          </cell>
          <cell r="P244" t="str">
            <v>USD</v>
          </cell>
          <cell r="Q244" t="str">
            <v>EA</v>
          </cell>
          <cell r="R244" t="str">
            <v>P4000026</v>
          </cell>
          <cell r="S244" t="str">
            <v>GCM0335C1E101JA16D</v>
          </cell>
          <cell r="T244" t="str">
            <v>PNET55D</v>
          </cell>
        </row>
        <row r="245">
          <cell r="B245" t="str">
            <v>P210146D-FKAA01</v>
          </cell>
          <cell r="C245" t="str">
            <v>100pF 50V 5% X7R AEC</v>
          </cell>
          <cell r="D245" t="str">
            <v>PROD</v>
          </cell>
          <cell r="E245" t="str">
            <v>PP</v>
          </cell>
          <cell r="F245">
            <v>80004891</v>
          </cell>
          <cell r="G245" t="str">
            <v>KEMET ELECTRONICS CORP</v>
          </cell>
          <cell r="H245" t="str">
            <v>US</v>
          </cell>
          <cell r="I245" t="str">
            <v xml:space="preserve">
POST OFFICE BOX 5928
GREENVILLE</v>
          </cell>
          <cell r="J245" t="str">
            <v>SOUTH CAROLINA</v>
          </cell>
          <cell r="K245">
            <v>29606</v>
          </cell>
          <cell r="M245">
            <v>1</v>
          </cell>
          <cell r="N245" t="str">
            <v>JIT001</v>
          </cell>
          <cell r="O245">
            <v>6.1700000000000001E-3</v>
          </cell>
          <cell r="P245" t="str">
            <v>USD</v>
          </cell>
          <cell r="Q245" t="str">
            <v>EA</v>
          </cell>
          <cell r="R245" t="str">
            <v>P4000084</v>
          </cell>
          <cell r="S245" t="str">
            <v>C0402C101J5RAC 3191</v>
          </cell>
          <cell r="T245" t="str">
            <v>PAVG55D</v>
          </cell>
        </row>
        <row r="246">
          <cell r="B246" t="str">
            <v>P210247D-FKAF01</v>
          </cell>
          <cell r="C246" t="str">
            <v>CAP-CERM 1nF,10%,50V,X7R,Poly Ter</v>
          </cell>
          <cell r="D246" t="str">
            <v>PROD</v>
          </cell>
          <cell r="E246" t="str">
            <v>PP</v>
          </cell>
          <cell r="F246">
            <v>80004846</v>
          </cell>
          <cell r="G246" t="str">
            <v>MURATA ELECTRONICS ROCK</v>
          </cell>
          <cell r="H246" t="str">
            <v>US</v>
          </cell>
          <cell r="I246" t="str">
            <v>MART DISTRIBUTION CENTER
308 PROSPECT ROAD
PO BOX 487</v>
          </cell>
          <cell r="J246" t="str">
            <v>ROCKMART</v>
          </cell>
          <cell r="M246">
            <v>1</v>
          </cell>
          <cell r="N246" t="str">
            <v>JIT017</v>
          </cell>
          <cell r="O246">
            <v>5.2399999999999999E-3</v>
          </cell>
          <cell r="P246" t="str">
            <v>USD</v>
          </cell>
          <cell r="Q246" t="str">
            <v>EA</v>
          </cell>
          <cell r="R246" t="str">
            <v>P4000026</v>
          </cell>
          <cell r="S246" t="str">
            <v>GCJ188R71H102KA01J</v>
          </cell>
          <cell r="T246" t="str">
            <v>PNET55D</v>
          </cell>
        </row>
        <row r="247">
          <cell r="B247" t="str">
            <v>P210347D-FKAA04</v>
          </cell>
          <cell r="C247" t="str">
            <v>CAP-CERM 10nF,10%,50V,X7R,,0402</v>
          </cell>
          <cell r="D247" t="str">
            <v>PROD</v>
          </cell>
          <cell r="E247" t="str">
            <v>PP</v>
          </cell>
          <cell r="F247">
            <v>80004846</v>
          </cell>
          <cell r="G247" t="str">
            <v>MURATA ELECTRONICS ROCK</v>
          </cell>
          <cell r="H247" t="str">
            <v>US</v>
          </cell>
          <cell r="I247" t="str">
            <v>MART DISTRIBUTION CENTER
308 PROSPECT ROAD
PO BOX 487</v>
          </cell>
          <cell r="J247" t="str">
            <v>ROCKMART</v>
          </cell>
          <cell r="L247" t="str">
            <v>SU11DEBP</v>
          </cell>
          <cell r="M247">
            <v>1</v>
          </cell>
          <cell r="N247" t="str">
            <v>JIT017</v>
          </cell>
          <cell r="O247">
            <v>1.07E-3</v>
          </cell>
          <cell r="P247" t="str">
            <v>USD</v>
          </cell>
          <cell r="Q247" t="str">
            <v>EA</v>
          </cell>
          <cell r="R247" t="str">
            <v>P4000026</v>
          </cell>
          <cell r="S247" t="str">
            <v>GCM155R71H103KA55J</v>
          </cell>
          <cell r="T247" t="str">
            <v>PNET55D</v>
          </cell>
        </row>
        <row r="248">
          <cell r="B248" t="str">
            <v>P210467D-FKAF02</v>
          </cell>
          <cell r="C248" t="str">
            <v>CAP-CERM 100nF,10%,100V,X7R,Poly</v>
          </cell>
          <cell r="D248" t="str">
            <v>PROD</v>
          </cell>
          <cell r="E248" t="str">
            <v>PP</v>
          </cell>
          <cell r="F248">
            <v>80004846</v>
          </cell>
          <cell r="G248" t="str">
            <v>MURATA ELECTRONICS ROCK</v>
          </cell>
          <cell r="H248" t="str">
            <v>US</v>
          </cell>
          <cell r="I248" t="str">
            <v>MART DISTRIBUTION CENTER
308 PROSPECT ROAD
PO BOX 487</v>
          </cell>
          <cell r="J248" t="str">
            <v>ROCKMART</v>
          </cell>
          <cell r="M248">
            <v>1</v>
          </cell>
          <cell r="N248" t="str">
            <v>JIT017</v>
          </cell>
          <cell r="O248">
            <v>0.01</v>
          </cell>
          <cell r="P248" t="str">
            <v>USD</v>
          </cell>
          <cell r="Q248" t="str">
            <v>EA</v>
          </cell>
          <cell r="R248" t="str">
            <v>P4000026</v>
          </cell>
          <cell r="S248" t="str">
            <v>GCJ188R72A104KA01J</v>
          </cell>
          <cell r="T248" t="str">
            <v>PNET55D</v>
          </cell>
        </row>
        <row r="249">
          <cell r="B249" t="str">
            <v>P210468D-FKA001</v>
          </cell>
          <cell r="C249" t="str">
            <v>CAP-CERM 100nF,20%,100VX7R,Poly</v>
          </cell>
          <cell r="D249" t="str">
            <v>PROD</v>
          </cell>
          <cell r="E249" t="str">
            <v>PP</v>
          </cell>
          <cell r="F249">
            <v>80004846</v>
          </cell>
          <cell r="G249" t="str">
            <v>MURATA ELECTRONICS ROCK</v>
          </cell>
          <cell r="H249" t="str">
            <v>US</v>
          </cell>
          <cell r="I249" t="str">
            <v>MART DISTRIBUTION CENTER
308 PROSPECT ROAD
PO BOX 487</v>
          </cell>
          <cell r="J249" t="str">
            <v>ROCKMART</v>
          </cell>
          <cell r="M249">
            <v>1</v>
          </cell>
          <cell r="N249" t="str">
            <v>JIT017</v>
          </cell>
          <cell r="O249">
            <v>1.5720000000000001E-2</v>
          </cell>
          <cell r="P249" t="str">
            <v>USD</v>
          </cell>
          <cell r="Q249" t="str">
            <v>EA</v>
          </cell>
          <cell r="R249" t="str">
            <v>P4000026</v>
          </cell>
          <cell r="S249" t="str">
            <v>GCJ188R72A104MA01J</v>
          </cell>
          <cell r="T249" t="str">
            <v>PNET55D</v>
          </cell>
        </row>
        <row r="250">
          <cell r="B250" t="str">
            <v>P210547D-FKAF01</v>
          </cell>
          <cell r="C250" t="str">
            <v>CAP-CERM 1UF,10%,50V,X7R,Poly Ter</v>
          </cell>
          <cell r="D250" t="str">
            <v>PROD</v>
          </cell>
          <cell r="E250" t="str">
            <v>PP</v>
          </cell>
          <cell r="F250">
            <v>80004846</v>
          </cell>
          <cell r="G250" t="str">
            <v>MURATA ELECTRONICS ROCK</v>
          </cell>
          <cell r="H250" t="str">
            <v>US</v>
          </cell>
          <cell r="I250" t="str">
            <v>MART DISTRIBUTION CENTER
308 PROSPECT ROAD
PO BOX 487</v>
          </cell>
          <cell r="J250" t="str">
            <v>ROCKMART</v>
          </cell>
          <cell r="M250">
            <v>1</v>
          </cell>
          <cell r="N250" t="str">
            <v>JIT017</v>
          </cell>
          <cell r="O250">
            <v>1.44E-2</v>
          </cell>
          <cell r="P250" t="str">
            <v>USD</v>
          </cell>
          <cell r="Q250" t="str">
            <v>EA</v>
          </cell>
          <cell r="R250" t="str">
            <v>P4000026</v>
          </cell>
          <cell r="S250" t="str">
            <v>GCJ21BR71H105KA01J</v>
          </cell>
          <cell r="T250" t="str">
            <v>PNET55D</v>
          </cell>
        </row>
        <row r="251">
          <cell r="B251" t="str">
            <v>P212043D-FJAAAC</v>
          </cell>
          <cell r="C251" t="str">
            <v>CAP-CERM 12pF,1%,50V,CO,,0201</v>
          </cell>
          <cell r="D251" t="str">
            <v>PROD</v>
          </cell>
          <cell r="E251" t="str">
            <v>PP</v>
          </cell>
          <cell r="F251">
            <v>80004846</v>
          </cell>
          <cell r="G251" t="str">
            <v>MURATA ELECTRONICS ROCK</v>
          </cell>
          <cell r="H251" t="str">
            <v>US</v>
          </cell>
          <cell r="I251" t="str">
            <v>MART DISTRIBUTION CENTER
308 PROSPECT ROAD
PO BOX 487</v>
          </cell>
          <cell r="J251" t="str">
            <v>ROCKMART</v>
          </cell>
          <cell r="M251">
            <v>1</v>
          </cell>
          <cell r="N251" t="str">
            <v>JIT017</v>
          </cell>
          <cell r="O251">
            <v>5.7600000000000004E-3</v>
          </cell>
          <cell r="P251" t="str">
            <v>USD</v>
          </cell>
          <cell r="Q251" t="str">
            <v>EA</v>
          </cell>
          <cell r="R251" t="str">
            <v>P4000026</v>
          </cell>
          <cell r="S251" t="str">
            <v>GCM0335C1H120FA16J</v>
          </cell>
          <cell r="T251" t="str">
            <v>PNET55D</v>
          </cell>
        </row>
        <row r="252">
          <cell r="B252" t="str">
            <v>P215044D-FJA001</v>
          </cell>
          <cell r="C252" t="str">
            <v>CAP 15pF 2% 50Vdc 0402(1005m) 0p55ht C0G (EIA)</v>
          </cell>
          <cell r="D252" t="str">
            <v>PROD</v>
          </cell>
          <cell r="E252" t="str">
            <v>PP</v>
          </cell>
          <cell r="F252">
            <v>80004846</v>
          </cell>
          <cell r="G252" t="str">
            <v>MURATA ELECTRONICS ROCK</v>
          </cell>
          <cell r="H252" t="str">
            <v>US</v>
          </cell>
          <cell r="I252" t="str">
            <v>MART DISTRIBUTION CENTER
308 PROSPECT ROAD
PO BOX 487</v>
          </cell>
          <cell r="J252" t="str">
            <v>ROCKMART</v>
          </cell>
          <cell r="M252">
            <v>1</v>
          </cell>
          <cell r="N252" t="str">
            <v>JIT017</v>
          </cell>
          <cell r="O252">
            <v>4.9100000000000003E-3</v>
          </cell>
          <cell r="P252" t="str">
            <v>USD</v>
          </cell>
          <cell r="Q252" t="str">
            <v>EA</v>
          </cell>
          <cell r="R252" t="str">
            <v>P4000026</v>
          </cell>
          <cell r="S252" t="str">
            <v>GCM1555C1H150GA16J</v>
          </cell>
          <cell r="T252" t="str">
            <v>PNET55D</v>
          </cell>
        </row>
        <row r="253">
          <cell r="B253" t="str">
            <v>P222367D-FKAF01</v>
          </cell>
          <cell r="C253" t="str">
            <v>CAP-CERM 22nF,10%,100V,X7R,Poly T</v>
          </cell>
          <cell r="D253" t="str">
            <v>PROD</v>
          </cell>
          <cell r="E253" t="str">
            <v>PP</v>
          </cell>
          <cell r="F253">
            <v>80004846</v>
          </cell>
          <cell r="G253" t="str">
            <v>MURATA ELECTRONICS ROCK</v>
          </cell>
          <cell r="H253" t="str">
            <v>US</v>
          </cell>
          <cell r="I253" t="str">
            <v>MART DISTRIBUTION CENTER
308 PROSPECT ROAD
PO BOX 487</v>
          </cell>
          <cell r="J253" t="str">
            <v>ROCKMART</v>
          </cell>
          <cell r="M253">
            <v>1</v>
          </cell>
          <cell r="N253" t="str">
            <v>JIT017</v>
          </cell>
          <cell r="O253">
            <v>1.5599999999999999E-2</v>
          </cell>
          <cell r="P253" t="str">
            <v>USD</v>
          </cell>
          <cell r="Q253" t="str">
            <v>EA</v>
          </cell>
          <cell r="R253" t="str">
            <v>P4000026</v>
          </cell>
          <cell r="S253" t="str">
            <v>GCE188R72A223KA01J</v>
          </cell>
          <cell r="T253" t="str">
            <v>PNET55D</v>
          </cell>
        </row>
        <row r="254">
          <cell r="B254" t="str">
            <v>P233044D-FJA001</v>
          </cell>
          <cell r="C254" t="str">
            <v>CAP 33pF 2% 50Vdc 0402(1005m) 0p55ht C0G (EIA)</v>
          </cell>
          <cell r="D254" t="str">
            <v>PROD</v>
          </cell>
          <cell r="E254" t="str">
            <v>PP</v>
          </cell>
          <cell r="F254">
            <v>80004846</v>
          </cell>
          <cell r="G254" t="str">
            <v>MURATA ELECTRONICS ROCK</v>
          </cell>
          <cell r="H254" t="str">
            <v>US</v>
          </cell>
          <cell r="I254" t="str">
            <v>MART DISTRIBUTION CENTER
308 PROSPECT ROAD
PO BOX 487</v>
          </cell>
          <cell r="J254" t="str">
            <v>ROCKMART</v>
          </cell>
          <cell r="M254">
            <v>1</v>
          </cell>
          <cell r="N254" t="str">
            <v>JIT017</v>
          </cell>
          <cell r="O254">
            <v>4.9100000000000003E-3</v>
          </cell>
          <cell r="P254" t="str">
            <v>USD</v>
          </cell>
          <cell r="Q254" t="str">
            <v>EA</v>
          </cell>
          <cell r="R254" t="str">
            <v>P4000026</v>
          </cell>
          <cell r="S254" t="str">
            <v>GCM1555C1H330GA16J</v>
          </cell>
          <cell r="T254" t="str">
            <v>PNET55D</v>
          </cell>
        </row>
        <row r="255">
          <cell r="B255" t="str">
            <v>P233537B-FKA002</v>
          </cell>
          <cell r="C255" t="str">
            <v>CAP-CERM 3.3UF,10%,25V,7R,,0805</v>
          </cell>
          <cell r="D255" t="str">
            <v>PROD</v>
          </cell>
          <cell r="E255" t="str">
            <v>PP</v>
          </cell>
          <cell r="F255">
            <v>80004838</v>
          </cell>
          <cell r="G255" t="str">
            <v>TDK CORP OF AMERICA</v>
          </cell>
          <cell r="H255" t="str">
            <v>US</v>
          </cell>
          <cell r="I255" t="str">
            <v xml:space="preserve">
1 TDK BLVD</v>
          </cell>
          <cell r="J255" t="str">
            <v>PEACHTREE CITY</v>
          </cell>
          <cell r="K255">
            <v>302692047</v>
          </cell>
          <cell r="M255">
            <v>1</v>
          </cell>
          <cell r="N255" t="str">
            <v>JIT017</v>
          </cell>
          <cell r="O255">
            <v>0.03</v>
          </cell>
          <cell r="P255" t="str">
            <v>USD</v>
          </cell>
          <cell r="Q255" t="str">
            <v>EA</v>
          </cell>
          <cell r="R255" t="str">
            <v>P4000048</v>
          </cell>
          <cell r="S255" t="str">
            <v>CGA4J1X7R1E335K125AC</v>
          </cell>
          <cell r="T255" t="str">
            <v>PAVG55D</v>
          </cell>
        </row>
        <row r="256">
          <cell r="B256" t="str">
            <v>P233547D-FKA001</v>
          </cell>
          <cell r="C256" t="str">
            <v>CAP-CERM 3.3UF,10%,50V,7R,,1210</v>
          </cell>
          <cell r="D256" t="str">
            <v>PROD</v>
          </cell>
          <cell r="E256" t="str">
            <v>PP</v>
          </cell>
          <cell r="F256">
            <v>80004913</v>
          </cell>
          <cell r="G256" t="str">
            <v>AVX CORPORATION</v>
          </cell>
          <cell r="H256" t="str">
            <v>US</v>
          </cell>
          <cell r="I256" t="str">
            <v xml:space="preserve">
2200 AVX Dr</v>
          </cell>
          <cell r="J256" t="str">
            <v>MYRTLE BEACH</v>
          </cell>
          <cell r="K256">
            <v>29577</v>
          </cell>
          <cell r="M256">
            <v>1</v>
          </cell>
          <cell r="N256" t="str">
            <v>JIT001</v>
          </cell>
          <cell r="O256">
            <v>0.14530000000000001</v>
          </cell>
          <cell r="P256" t="str">
            <v>USD</v>
          </cell>
          <cell r="Q256" t="str">
            <v>EA</v>
          </cell>
          <cell r="R256" t="str">
            <v>P4000049</v>
          </cell>
          <cell r="S256" t="str">
            <v>12105C335K4Z4A</v>
          </cell>
          <cell r="T256" t="str">
            <v>PAVG55D</v>
          </cell>
        </row>
        <row r="257">
          <cell r="B257" t="str">
            <v>P24393AD-FJAA01</v>
          </cell>
          <cell r="C257" t="str">
            <v>CAP-CERM 4.3pF,2.33%,25V,COG,,0201</v>
          </cell>
          <cell r="D257" t="str">
            <v>PROD</v>
          </cell>
          <cell r="E257" t="str">
            <v>PP</v>
          </cell>
          <cell r="F257">
            <v>80004846</v>
          </cell>
          <cell r="G257" t="str">
            <v>MURATA ELECTRONICS ROCK</v>
          </cell>
          <cell r="H257" t="str">
            <v>US</v>
          </cell>
          <cell r="I257" t="str">
            <v>MART DISTRIBUTION CENTER
308 PROSPECT ROAD
PO BOX 487</v>
          </cell>
          <cell r="J257" t="str">
            <v>ROCKMART</v>
          </cell>
          <cell r="M257">
            <v>1</v>
          </cell>
          <cell r="N257" t="str">
            <v>JIT017</v>
          </cell>
          <cell r="O257">
            <v>7.1999999999999998E-3</v>
          </cell>
          <cell r="P257" t="str">
            <v>USD</v>
          </cell>
          <cell r="Q257" t="str">
            <v>EA</v>
          </cell>
          <cell r="R257" t="str">
            <v>P4000026</v>
          </cell>
          <cell r="T257" t="str">
            <v>PNET55D</v>
          </cell>
        </row>
        <row r="258">
          <cell r="B258" t="str">
            <v>P247267D-FKA001</v>
          </cell>
          <cell r="C258" t="str">
            <v>CAP-CERM 4.7nF,10%,100VX7R,Poly</v>
          </cell>
          <cell r="D258" t="str">
            <v>PROD</v>
          </cell>
          <cell r="E258" t="str">
            <v>PP</v>
          </cell>
          <cell r="F258">
            <v>80004846</v>
          </cell>
          <cell r="G258" t="str">
            <v>MURATA ELECTRONICS ROCK</v>
          </cell>
          <cell r="H258" t="str">
            <v>US</v>
          </cell>
          <cell r="I258" t="str">
            <v>MART DISTRIBUTION CENTER
308 PROSPECT ROAD
PO BOX 487</v>
          </cell>
          <cell r="J258" t="str">
            <v>ROCKMART</v>
          </cell>
          <cell r="M258">
            <v>1</v>
          </cell>
          <cell r="N258" t="str">
            <v>JIT017</v>
          </cell>
          <cell r="O258">
            <v>9.92E-3</v>
          </cell>
          <cell r="P258" t="str">
            <v>USD</v>
          </cell>
          <cell r="Q258" t="str">
            <v>EA</v>
          </cell>
          <cell r="R258" t="str">
            <v>P4000026</v>
          </cell>
          <cell r="S258" t="str">
            <v>GCJ188R72A472KA01J</v>
          </cell>
          <cell r="T258" t="str">
            <v>PNET55D</v>
          </cell>
        </row>
        <row r="259">
          <cell r="B259" t="str">
            <v>P247447B-FKA001</v>
          </cell>
          <cell r="C259" t="str">
            <v>CAP-CERM 470nF,10%,50V,7R,,0805</v>
          </cell>
          <cell r="D259" t="str">
            <v>PROD</v>
          </cell>
          <cell r="E259" t="str">
            <v>PP</v>
          </cell>
          <cell r="F259">
            <v>80004888</v>
          </cell>
          <cell r="G259" t="str">
            <v>TDK CORPORATION OF AMERICA</v>
          </cell>
          <cell r="H259" t="str">
            <v>US</v>
          </cell>
          <cell r="I259" t="str">
            <v xml:space="preserve">
11137 WARLAND DRIVE</v>
          </cell>
          <cell r="J259" t="str">
            <v>CYPRESS</v>
          </cell>
          <cell r="K259">
            <v>90630</v>
          </cell>
          <cell r="M259">
            <v>1</v>
          </cell>
          <cell r="N259" t="str">
            <v>JIT017</v>
          </cell>
          <cell r="O259">
            <v>3.2930000000000001E-2</v>
          </cell>
          <cell r="P259" t="str">
            <v>USD</v>
          </cell>
          <cell r="Q259" t="str">
            <v>EA</v>
          </cell>
          <cell r="R259" t="str">
            <v>P4000022</v>
          </cell>
          <cell r="S259" t="str">
            <v>CGA4J3X7R1H474K125AB</v>
          </cell>
          <cell r="T259" t="str">
            <v>PAVG55D</v>
          </cell>
        </row>
        <row r="260">
          <cell r="B260" t="str">
            <v>P247567B-FKF001</v>
          </cell>
          <cell r="C260" t="str">
            <v>CAP-CERM 4.7UF,10%,100VX7S,Poly</v>
          </cell>
          <cell r="D260" t="str">
            <v>PROD</v>
          </cell>
          <cell r="E260" t="str">
            <v>PP</v>
          </cell>
          <cell r="F260">
            <v>80004846</v>
          </cell>
          <cell r="G260" t="str">
            <v>MURATA ELECTRONICS ROCK</v>
          </cell>
          <cell r="H260" t="str">
            <v>US</v>
          </cell>
          <cell r="I260" t="str">
            <v>MART DISTRIBUTION CENTER
308 PROSPECT ROAD
PO BOX 487</v>
          </cell>
          <cell r="J260" t="str">
            <v>ROCKMART</v>
          </cell>
          <cell r="M260">
            <v>1</v>
          </cell>
          <cell r="N260" t="str">
            <v>JIT017</v>
          </cell>
          <cell r="O260">
            <v>0.218</v>
          </cell>
          <cell r="P260" t="str">
            <v>USD</v>
          </cell>
          <cell r="Q260" t="str">
            <v>EA</v>
          </cell>
          <cell r="R260" t="str">
            <v>P4000026</v>
          </cell>
          <cell r="S260" t="str">
            <v>GCJ32DC72A475KE01L</v>
          </cell>
          <cell r="T260" t="str">
            <v>PNET55D</v>
          </cell>
        </row>
        <row r="261">
          <cell r="B261" t="str">
            <v>P28294AD-FJA001</v>
          </cell>
          <cell r="C261" t="str">
            <v>CAP-CERM 8.2pF,0.1%,50VC0G,,0402</v>
          </cell>
          <cell r="D261" t="str">
            <v>PROD</v>
          </cell>
          <cell r="E261" t="str">
            <v>PP</v>
          </cell>
          <cell r="F261">
            <v>80004846</v>
          </cell>
          <cell r="G261" t="str">
            <v>MURATA ELECTRONICS ROCK</v>
          </cell>
          <cell r="H261" t="str">
            <v>US</v>
          </cell>
          <cell r="I261" t="str">
            <v>MART DISTRIBUTION CENTER
308 PROSPECT ROAD
PO BOX 487</v>
          </cell>
          <cell r="J261" t="str">
            <v>ROCKMART</v>
          </cell>
          <cell r="M261">
            <v>1</v>
          </cell>
          <cell r="N261" t="str">
            <v>JIT017</v>
          </cell>
          <cell r="O261">
            <v>3.0400000000000002E-3</v>
          </cell>
          <cell r="P261" t="str">
            <v>USD</v>
          </cell>
          <cell r="Q261" t="str">
            <v>EA</v>
          </cell>
          <cell r="R261" t="str">
            <v>P4000026</v>
          </cell>
          <cell r="S261" t="str">
            <v>GCM1555C1H8R2BA16J</v>
          </cell>
          <cell r="T261" t="str">
            <v>PNET55D</v>
          </cell>
        </row>
        <row r="262">
          <cell r="B262" t="str">
            <v>P29184AD-FJA001</v>
          </cell>
          <cell r="C262" t="str">
            <v>CAP 0.91pF +/-0.1pF 50Vd0402 (1005m) 0p55ht C0G</v>
          </cell>
          <cell r="D262" t="str">
            <v>PROD</v>
          </cell>
          <cell r="E262" t="str">
            <v>PP</v>
          </cell>
          <cell r="F262">
            <v>80004846</v>
          </cell>
          <cell r="G262" t="str">
            <v>MURATA ELECTRONICS ROCK</v>
          </cell>
          <cell r="H262" t="str">
            <v>US</v>
          </cell>
          <cell r="I262" t="str">
            <v>MART DISTRIBUTION CENTER
308 PROSPECT ROAD
PO BOX 487</v>
          </cell>
          <cell r="J262" t="str">
            <v>ROCKMART</v>
          </cell>
          <cell r="M262">
            <v>1</v>
          </cell>
          <cell r="N262" t="str">
            <v>JIT017</v>
          </cell>
          <cell r="O262">
            <v>6.0600000000000003E-3</v>
          </cell>
          <cell r="P262" t="str">
            <v>USD</v>
          </cell>
          <cell r="Q262" t="str">
            <v>EA</v>
          </cell>
          <cell r="R262" t="str">
            <v>P4000026</v>
          </cell>
          <cell r="S262" t="str">
            <v>GCM1555C1HR91BA16J</v>
          </cell>
          <cell r="T262" t="str">
            <v>PNET55D</v>
          </cell>
        </row>
        <row r="263">
          <cell r="B263" t="str">
            <v>P410162D-FGA001</v>
          </cell>
          <cell r="C263" t="str">
            <v>Capacitor Electrolytic100uF 35V</v>
          </cell>
          <cell r="D263" t="str">
            <v>PROD</v>
          </cell>
          <cell r="E263" t="str">
            <v>PP</v>
          </cell>
          <cell r="F263">
            <v>80012126</v>
          </cell>
          <cell r="G263" t="str">
            <v>UNITED CHEMI-CON INC.</v>
          </cell>
          <cell r="H263" t="str">
            <v>US</v>
          </cell>
          <cell r="I263" t="str">
            <v xml:space="preserve">
1701 GOLF ROAD,1-1200</v>
          </cell>
          <cell r="J263" t="str">
            <v>ROLLING MEADOWS</v>
          </cell>
          <cell r="K263">
            <v>60008</v>
          </cell>
          <cell r="M263">
            <v>1</v>
          </cell>
          <cell r="N263" t="str">
            <v>RFU001</v>
          </cell>
          <cell r="O263">
            <v>0.21990000000000001</v>
          </cell>
          <cell r="P263" t="str">
            <v>USD</v>
          </cell>
          <cell r="Q263" t="str">
            <v>EA</v>
          </cell>
          <cell r="R263" t="str">
            <v>P4000100</v>
          </cell>
          <cell r="S263" t="str">
            <v>HHXB350GRA101MHA0G</v>
          </cell>
          <cell r="T263" t="str">
            <v>PAVG55D</v>
          </cell>
        </row>
        <row r="264">
          <cell r="B264" t="str">
            <v>P427162D-FGA001</v>
          </cell>
          <cell r="C264" t="str">
            <v>Capacitor Electrolytic270uF 35V</v>
          </cell>
          <cell r="D264" t="str">
            <v>PROD</v>
          </cell>
          <cell r="E264" t="str">
            <v>PP</v>
          </cell>
          <cell r="F264">
            <v>80012126</v>
          </cell>
          <cell r="G264" t="str">
            <v>UNITED CHEMI-CON INC.</v>
          </cell>
          <cell r="H264" t="str">
            <v>US</v>
          </cell>
          <cell r="I264" t="str">
            <v xml:space="preserve">
1701 GOLF ROAD,1-1200</v>
          </cell>
          <cell r="J264" t="str">
            <v>ROLLING MEADOWS</v>
          </cell>
          <cell r="K264">
            <v>60008</v>
          </cell>
          <cell r="M264">
            <v>1</v>
          </cell>
          <cell r="N264" t="str">
            <v>RFU001</v>
          </cell>
          <cell r="O264">
            <v>0.22900000000000001</v>
          </cell>
          <cell r="P264" t="str">
            <v>USD</v>
          </cell>
          <cell r="Q264" t="str">
            <v>EA</v>
          </cell>
          <cell r="R264" t="str">
            <v>P4000100</v>
          </cell>
          <cell r="S264" t="str">
            <v>HHXB350GRA271MJA0G</v>
          </cell>
          <cell r="T264" t="str">
            <v>PAVG55D</v>
          </cell>
        </row>
        <row r="265">
          <cell r="B265" t="str">
            <v>P511100B-FAE000</v>
          </cell>
          <cell r="C265" t="str">
            <v>DIODE ZENER 11V 200MW 5mA AEC-Q101</v>
          </cell>
          <cell r="D265" t="str">
            <v>PROD</v>
          </cell>
          <cell r="E265" t="str">
            <v>PP</v>
          </cell>
          <cell r="F265">
            <v>80004918</v>
          </cell>
          <cell r="G265" t="str">
            <v>ROHM INTEGRATED SYSTEMS THAI</v>
          </cell>
          <cell r="H265" t="str">
            <v>US</v>
          </cell>
          <cell r="I265" t="str">
            <v xml:space="preserve">
1424 CORPORATE CENTER DRIVE
BUILDING F, SUITE 110</v>
          </cell>
          <cell r="J265" t="str">
            <v>SAN DIEGO</v>
          </cell>
          <cell r="K265">
            <v>92154</v>
          </cell>
          <cell r="M265">
            <v>1</v>
          </cell>
          <cell r="N265" t="str">
            <v>RFU001</v>
          </cell>
          <cell r="O265">
            <v>1.4500000000000001E-2</v>
          </cell>
          <cell r="P265" t="str">
            <v>USD</v>
          </cell>
          <cell r="Q265" t="str">
            <v>EA</v>
          </cell>
          <cell r="R265" t="str">
            <v>P4000052</v>
          </cell>
          <cell r="S265" t="str">
            <v>UDZVFHTE</v>
          </cell>
          <cell r="T265" t="str">
            <v>PAVG55D</v>
          </cell>
        </row>
        <row r="266">
          <cell r="B266" t="str">
            <v>P511101B-FAEAKC</v>
          </cell>
          <cell r="C266" t="str">
            <v>15V 500mW ZenerDiode AEC-Q101</v>
          </cell>
          <cell r="D266" t="str">
            <v>PROD</v>
          </cell>
          <cell r="E266" t="str">
            <v>PP</v>
          </cell>
          <cell r="F266">
            <v>80023560</v>
          </cell>
          <cell r="G266" t="str">
            <v>ARROW ELECTRONICS, INC</v>
          </cell>
          <cell r="H266" t="str">
            <v>US</v>
          </cell>
          <cell r="I266" t="str">
            <v xml:space="preserve">
44760 HELM ST</v>
          </cell>
          <cell r="J266" t="str">
            <v>PLYMOUTH</v>
          </cell>
          <cell r="K266">
            <v>49161</v>
          </cell>
          <cell r="M266">
            <v>1</v>
          </cell>
          <cell r="N266" t="str">
            <v>RFU017</v>
          </cell>
          <cell r="O266">
            <v>1.17E-2</v>
          </cell>
          <cell r="P266" t="str">
            <v>USD</v>
          </cell>
          <cell r="Q266" t="str">
            <v>EA</v>
          </cell>
          <cell r="R266" t="str">
            <v>P4000415</v>
          </cell>
          <cell r="S266" t="str">
            <v>BZT52C15Q-7-F</v>
          </cell>
          <cell r="T266" t="str">
            <v>PNET30D</v>
          </cell>
        </row>
        <row r="267">
          <cell r="B267" t="str">
            <v>P511112B-FAE000</v>
          </cell>
          <cell r="C267" t="str">
            <v>DIOD-ZENER 15.0,,SOD323</v>
          </cell>
          <cell r="D267" t="str">
            <v>PROD</v>
          </cell>
          <cell r="E267" t="str">
            <v>PP</v>
          </cell>
          <cell r="F267">
            <v>80023560</v>
          </cell>
          <cell r="G267" t="str">
            <v>ARROW ELECTRONICS, INC</v>
          </cell>
          <cell r="H267" t="str">
            <v>US</v>
          </cell>
          <cell r="I267" t="str">
            <v xml:space="preserve">
44760 HELM ST</v>
          </cell>
          <cell r="J267" t="str">
            <v>PLYMOUTH</v>
          </cell>
          <cell r="K267">
            <v>49161</v>
          </cell>
          <cell r="M267">
            <v>1</v>
          </cell>
          <cell r="N267" t="str">
            <v>RFU017</v>
          </cell>
          <cell r="O267">
            <v>1.4500000000000001E-2</v>
          </cell>
          <cell r="P267" t="str">
            <v>USD</v>
          </cell>
          <cell r="Q267" t="str">
            <v>EA</v>
          </cell>
          <cell r="R267" t="str">
            <v>P4000415</v>
          </cell>
          <cell r="S267" t="str">
            <v>Â BZT52C15SQ-7-F</v>
          </cell>
          <cell r="T267" t="str">
            <v>PNET30D</v>
          </cell>
        </row>
        <row r="268">
          <cell r="B268" t="str">
            <v>P512102D-FBC000</v>
          </cell>
          <cell r="C268" t="str">
            <v>DIOD-SCHOT 100V,5A,</v>
          </cell>
          <cell r="D268" t="str">
            <v>PROD</v>
          </cell>
          <cell r="E268" t="str">
            <v>PP</v>
          </cell>
          <cell r="F268">
            <v>80023560</v>
          </cell>
          <cell r="G268" t="str">
            <v>ARROW ELECTRONICS, INC</v>
          </cell>
          <cell r="H268" t="str">
            <v>US</v>
          </cell>
          <cell r="I268" t="str">
            <v xml:space="preserve">
44760 HELM ST</v>
          </cell>
          <cell r="J268" t="str">
            <v>PLYMOUTH</v>
          </cell>
          <cell r="K268">
            <v>49161</v>
          </cell>
          <cell r="M268">
            <v>1</v>
          </cell>
          <cell r="N268" t="str">
            <v>RFU017</v>
          </cell>
          <cell r="O268">
            <v>0.25700000000000001</v>
          </cell>
          <cell r="P268" t="str">
            <v>USD</v>
          </cell>
          <cell r="Q268" t="str">
            <v>EA</v>
          </cell>
          <cell r="R268" t="str">
            <v>P4000415</v>
          </cell>
          <cell r="S268" t="str">
            <v>PDS5100HQ-13</v>
          </cell>
          <cell r="T268" t="str">
            <v>PNET30D</v>
          </cell>
        </row>
        <row r="269">
          <cell r="B269" t="str">
            <v>P530099B-FAE000</v>
          </cell>
          <cell r="C269" t="str">
            <v xml:space="preserve"> DIODE ZENER 3.9V 200MW 5mA AEC-Q101</v>
          </cell>
          <cell r="D269" t="str">
            <v>PROD</v>
          </cell>
          <cell r="E269" t="str">
            <v>PP</v>
          </cell>
          <cell r="F269">
            <v>80004918</v>
          </cell>
          <cell r="G269" t="str">
            <v>ROHM INTEGRATED SYSTEMS THAI</v>
          </cell>
          <cell r="H269" t="str">
            <v>US</v>
          </cell>
          <cell r="I269" t="str">
            <v xml:space="preserve">
1424 CORPORATE CENTER DRIVE
BUILDING F, SUITE 110</v>
          </cell>
          <cell r="J269" t="str">
            <v>SAN DIEGO</v>
          </cell>
          <cell r="K269">
            <v>92154</v>
          </cell>
          <cell r="M269">
            <v>1</v>
          </cell>
          <cell r="N269" t="str">
            <v>RFU001</v>
          </cell>
          <cell r="O269">
            <v>1.4500000000000001E-2</v>
          </cell>
          <cell r="P269" t="str">
            <v>USD</v>
          </cell>
          <cell r="Q269" t="str">
            <v>EA</v>
          </cell>
          <cell r="R269" t="str">
            <v>P4000052</v>
          </cell>
          <cell r="S269" t="str">
            <v>UDZVFHTE-173.9B</v>
          </cell>
          <cell r="T269" t="str">
            <v>PAVG55D</v>
          </cell>
        </row>
        <row r="270">
          <cell r="B270" t="str">
            <v>P531511D-F0LAMA</v>
          </cell>
          <cell r="C270" t="str">
            <v>Bi-Directional TransientVoltage Suppressor AEC-Q</v>
          </cell>
          <cell r="D270" t="str">
            <v>PROD</v>
          </cell>
          <cell r="E270" t="str">
            <v>PP</v>
          </cell>
          <cell r="F270">
            <v>80004877</v>
          </cell>
          <cell r="G270" t="str">
            <v>VISHAY VITRAMON</v>
          </cell>
          <cell r="H270" t="str">
            <v>US</v>
          </cell>
          <cell r="I270" t="str">
            <v xml:space="preserve">
RTE 25 MAIN ST</v>
          </cell>
          <cell r="J270" t="str">
            <v>MONROE</v>
          </cell>
          <cell r="K270">
            <v>6468</v>
          </cell>
          <cell r="M270">
            <v>1</v>
          </cell>
          <cell r="N270" t="str">
            <v>RFU019</v>
          </cell>
          <cell r="O270">
            <v>0.248</v>
          </cell>
          <cell r="P270" t="str">
            <v>USD</v>
          </cell>
          <cell r="Q270" t="str">
            <v>EA</v>
          </cell>
          <cell r="R270" t="str">
            <v>P4000561</v>
          </cell>
          <cell r="S270" t="str">
            <v>SMC3K28CAHM3/9A</v>
          </cell>
          <cell r="T270" t="str">
            <v>PNET60D</v>
          </cell>
        </row>
        <row r="271">
          <cell r="B271" t="str">
            <v>P541100B-FACAKD</v>
          </cell>
          <cell r="C271" t="str">
            <v>DIODE SCHOTTKY 40V 400MASOD323 AEC-Q101</v>
          </cell>
          <cell r="D271" t="str">
            <v>PROD</v>
          </cell>
          <cell r="E271" t="str">
            <v>PP</v>
          </cell>
          <cell r="F271">
            <v>80023560</v>
          </cell>
          <cell r="G271" t="str">
            <v>ARROW ELECTRONICS, INC</v>
          </cell>
          <cell r="H271" t="str">
            <v>US</v>
          </cell>
          <cell r="I271" t="str">
            <v xml:space="preserve">
44760 HELM ST</v>
          </cell>
          <cell r="J271" t="str">
            <v>PLYMOUTH</v>
          </cell>
          <cell r="K271">
            <v>49161</v>
          </cell>
          <cell r="M271">
            <v>1</v>
          </cell>
          <cell r="N271" t="str">
            <v>RFU017</v>
          </cell>
          <cell r="O271">
            <v>0.105</v>
          </cell>
          <cell r="P271" t="str">
            <v>USD</v>
          </cell>
          <cell r="Q271" t="str">
            <v>EA</v>
          </cell>
          <cell r="R271" t="str">
            <v>P4000415</v>
          </cell>
          <cell r="S271" t="str">
            <v>ZHCS400QTA</v>
          </cell>
          <cell r="T271" t="str">
            <v>PNET30D</v>
          </cell>
        </row>
        <row r="272">
          <cell r="B272" t="str">
            <v>P541104B-FACAKA</v>
          </cell>
          <cell r="C272" t="str">
            <v>DIOD-SCHOT 40V,500mA,SO-23</v>
          </cell>
          <cell r="D272" t="str">
            <v>PROD</v>
          </cell>
          <cell r="E272" t="str">
            <v>PP</v>
          </cell>
          <cell r="F272">
            <v>80030969</v>
          </cell>
          <cell r="G272" t="str">
            <v>Nexperia USA Inc.</v>
          </cell>
          <cell r="H272" t="str">
            <v>US</v>
          </cell>
          <cell r="I272" t="str">
            <v xml:space="preserve">
2711 Centerville Road
Suite 400</v>
          </cell>
          <cell r="J272" t="str">
            <v>Wilmington</v>
          </cell>
          <cell r="K272">
            <v>19808</v>
          </cell>
          <cell r="M272">
            <v>1</v>
          </cell>
          <cell r="N272" t="str">
            <v>RFU001</v>
          </cell>
          <cell r="O272">
            <v>0.03</v>
          </cell>
          <cell r="P272" t="str">
            <v>USD</v>
          </cell>
          <cell r="Q272" t="str">
            <v>EA</v>
          </cell>
          <cell r="R272" t="str">
            <v>P4000604</v>
          </cell>
          <cell r="S272" t="str">
            <v>PMEG4005CT</v>
          </cell>
          <cell r="T272" t="str">
            <v>PNET55D</v>
          </cell>
        </row>
        <row r="273">
          <cell r="B273" t="str">
            <v>P550104B-FAEAKA</v>
          </cell>
          <cell r="C273" t="str">
            <v>DIOD-ZENER 5.6,2.0,SOT-23</v>
          </cell>
          <cell r="D273" t="str">
            <v>PROD</v>
          </cell>
          <cell r="E273" t="str">
            <v>PP</v>
          </cell>
          <cell r="F273">
            <v>80030969</v>
          </cell>
          <cell r="G273" t="str">
            <v>Nexperia USA Inc.</v>
          </cell>
          <cell r="H273" t="str">
            <v>US</v>
          </cell>
          <cell r="I273" t="str">
            <v xml:space="preserve">
2711 Centerville Road
Suite 400</v>
          </cell>
          <cell r="J273" t="str">
            <v>Wilmington</v>
          </cell>
          <cell r="K273">
            <v>19808</v>
          </cell>
          <cell r="M273">
            <v>1</v>
          </cell>
          <cell r="N273" t="str">
            <v>RFU001</v>
          </cell>
          <cell r="O273">
            <v>1.0999999999999999E-2</v>
          </cell>
          <cell r="P273" t="str">
            <v>USD</v>
          </cell>
          <cell r="Q273" t="str">
            <v>EA</v>
          </cell>
          <cell r="R273" t="str">
            <v>P4000604</v>
          </cell>
          <cell r="S273" t="str">
            <v>BZX84-B5V6,215</v>
          </cell>
          <cell r="T273" t="str">
            <v>PNET55D</v>
          </cell>
        </row>
        <row r="274">
          <cell r="B274" t="str">
            <v>P551093B-FAB000</v>
          </cell>
          <cell r="C274" t="str">
            <v>Very Low Capacitance PlaPackaged Silicon PIN Dio</v>
          </cell>
          <cell r="D274" t="str">
            <v>PROD</v>
          </cell>
          <cell r="E274" t="str">
            <v>PP</v>
          </cell>
          <cell r="F274">
            <v>80033696</v>
          </cell>
          <cell r="G274" t="str">
            <v>Richardson RFPD, Inc.</v>
          </cell>
          <cell r="H274" t="str">
            <v>US</v>
          </cell>
          <cell r="I274" t="str">
            <v xml:space="preserve">
Suite 100, 1950 South
Batavia Ave</v>
          </cell>
          <cell r="J274" t="str">
            <v>Geneva</v>
          </cell>
          <cell r="K274">
            <v>60134</v>
          </cell>
          <cell r="M274">
            <v>1</v>
          </cell>
          <cell r="N274" t="str">
            <v>RFU004</v>
          </cell>
          <cell r="O274">
            <v>0.1053</v>
          </cell>
          <cell r="P274" t="str">
            <v>USD</v>
          </cell>
          <cell r="Q274" t="str">
            <v>EA</v>
          </cell>
          <cell r="R274" t="str">
            <v>P4000607</v>
          </cell>
          <cell r="S274" t="str">
            <v>SMPA1345-040LF</v>
          </cell>
          <cell r="T274" t="str">
            <v>PNET60D</v>
          </cell>
        </row>
        <row r="275">
          <cell r="B275" t="str">
            <v>P560512B-F0L000</v>
          </cell>
          <cell r="C275" t="str">
            <v>Automotive very lowcapacitance ESD protecti</v>
          </cell>
          <cell r="D275" t="str">
            <v>PROD</v>
          </cell>
          <cell r="E275" t="str">
            <v>PP</v>
          </cell>
          <cell r="F275">
            <v>80021884</v>
          </cell>
          <cell r="G275" t="str">
            <v>STMICROELECTRONICS INC</v>
          </cell>
          <cell r="H275" t="str">
            <v>US</v>
          </cell>
          <cell r="I275" t="str">
            <v xml:space="preserve">
750 CANYON DRIVE STE 300</v>
          </cell>
          <cell r="J275" t="str">
            <v>COPPELL</v>
          </cell>
          <cell r="K275" t="str">
            <v>75019-4009</v>
          </cell>
          <cell r="M275">
            <v>1</v>
          </cell>
          <cell r="N275" t="str">
            <v>RFU019</v>
          </cell>
          <cell r="O275">
            <v>4.9000000000000002E-2</v>
          </cell>
          <cell r="P275" t="str">
            <v>USD</v>
          </cell>
          <cell r="Q275" t="str">
            <v>EA</v>
          </cell>
          <cell r="R275" t="str">
            <v>P4000623</v>
          </cell>
          <cell r="S275" t="str">
            <v>USBLC6-2SC6Y</v>
          </cell>
          <cell r="T275" t="str">
            <v>PNET45D</v>
          </cell>
        </row>
        <row r="276">
          <cell r="B276" t="str">
            <v>P571304D-FAAAKA</v>
          </cell>
          <cell r="C276" t="str">
            <v>Switching Diode</v>
          </cell>
          <cell r="D276" t="str">
            <v>PROD</v>
          </cell>
          <cell r="E276" t="str">
            <v>PP</v>
          </cell>
          <cell r="F276">
            <v>80023560</v>
          </cell>
          <cell r="G276" t="str">
            <v>ARROW ELECTRONICS, INC</v>
          </cell>
          <cell r="H276" t="str">
            <v>US</v>
          </cell>
          <cell r="I276" t="str">
            <v xml:space="preserve">
44760 HELM ST</v>
          </cell>
          <cell r="J276" t="str">
            <v>PLYMOUTH</v>
          </cell>
          <cell r="K276">
            <v>49161</v>
          </cell>
          <cell r="M276">
            <v>1</v>
          </cell>
          <cell r="N276" t="str">
            <v>RFU017</v>
          </cell>
          <cell r="O276">
            <v>1.0500000000000001E-2</v>
          </cell>
          <cell r="P276" t="str">
            <v>USD</v>
          </cell>
          <cell r="Q276" t="str">
            <v>EA</v>
          </cell>
          <cell r="R276" t="str">
            <v>P4000415</v>
          </cell>
          <cell r="S276" t="str">
            <v>BAV99Q-13-F</v>
          </cell>
          <cell r="T276" t="str">
            <v>PNET30D</v>
          </cell>
        </row>
        <row r="277">
          <cell r="B277" t="str">
            <v>P611020B-FABAGA</v>
          </cell>
          <cell r="C277" t="str">
            <v>TRANS PNP MMBTA56</v>
          </cell>
          <cell r="D277" t="str">
            <v>PROD</v>
          </cell>
          <cell r="E277" t="str">
            <v>PP</v>
          </cell>
          <cell r="F277">
            <v>80004863</v>
          </cell>
          <cell r="G277" t="str">
            <v>ON SEMICONDUCTOR</v>
          </cell>
          <cell r="H277" t="str">
            <v>US</v>
          </cell>
          <cell r="I277" t="str">
            <v xml:space="preserve">
5005 E. MCDOWELL</v>
          </cell>
          <cell r="J277" t="str">
            <v>PHOENIX</v>
          </cell>
          <cell r="K277">
            <v>85008</v>
          </cell>
          <cell r="M277">
            <v>1</v>
          </cell>
          <cell r="N277" t="str">
            <v>RFU001</v>
          </cell>
          <cell r="O277">
            <v>8.0999999999999996E-3</v>
          </cell>
          <cell r="P277" t="str">
            <v>USD</v>
          </cell>
          <cell r="Q277" t="str">
            <v>EA</v>
          </cell>
          <cell r="R277" t="str">
            <v>P4000572</v>
          </cell>
          <cell r="S277" t="str">
            <v>SMMBTA56LT1G</v>
          </cell>
          <cell r="T277" t="str">
            <v>PNET45D</v>
          </cell>
        </row>
        <row r="278">
          <cell r="B278" t="str">
            <v>P650445D-FFE000</v>
          </cell>
          <cell r="C278" t="str">
            <v>N-Channel MOSFET 40VAutomotive</v>
          </cell>
          <cell r="D278" t="str">
            <v>PROD</v>
          </cell>
          <cell r="E278" t="str">
            <v>PP</v>
          </cell>
          <cell r="F278">
            <v>80004877</v>
          </cell>
          <cell r="G278" t="str">
            <v>VISHAY VITRAMON</v>
          </cell>
          <cell r="H278" t="str">
            <v>US</v>
          </cell>
          <cell r="I278" t="str">
            <v xml:space="preserve">
RTE 25 MAIN ST</v>
          </cell>
          <cell r="J278" t="str">
            <v>MONROE</v>
          </cell>
          <cell r="K278">
            <v>6468</v>
          </cell>
          <cell r="M278">
            <v>1</v>
          </cell>
          <cell r="N278" t="str">
            <v>RFU019</v>
          </cell>
          <cell r="O278">
            <v>0.154</v>
          </cell>
          <cell r="P278" t="str">
            <v>USD</v>
          </cell>
          <cell r="Q278" t="str">
            <v>EA</v>
          </cell>
          <cell r="R278" t="str">
            <v>P4000561</v>
          </cell>
          <cell r="S278" t="str">
            <v>SQS484ENW</v>
          </cell>
          <cell r="T278" t="str">
            <v>PNET60D</v>
          </cell>
        </row>
        <row r="279">
          <cell r="B279" t="str">
            <v>P650451D-FFF000</v>
          </cell>
          <cell r="C279" t="str">
            <v>XSTR-MFET ,,,</v>
          </cell>
          <cell r="D279" t="str">
            <v>PROD</v>
          </cell>
          <cell r="E279" t="str">
            <v>PP</v>
          </cell>
          <cell r="F279">
            <v>80004877</v>
          </cell>
          <cell r="G279" t="str">
            <v>VISHAY VITRAMON</v>
          </cell>
          <cell r="H279" t="str">
            <v>US</v>
          </cell>
          <cell r="I279" t="str">
            <v xml:space="preserve">
RTE 25 MAIN ST</v>
          </cell>
          <cell r="J279" t="str">
            <v>MONROE</v>
          </cell>
          <cell r="K279">
            <v>6468</v>
          </cell>
          <cell r="M279">
            <v>1</v>
          </cell>
          <cell r="N279" t="str">
            <v>RFU019</v>
          </cell>
          <cell r="O279">
            <v>0.1452</v>
          </cell>
          <cell r="P279" t="str">
            <v>USD</v>
          </cell>
          <cell r="Q279" t="str">
            <v>EA</v>
          </cell>
          <cell r="R279" t="str">
            <v>P4000561</v>
          </cell>
          <cell r="S279" t="str">
            <v>SQS415ENW</v>
          </cell>
          <cell r="T279" t="str">
            <v>PNET60D</v>
          </cell>
        </row>
        <row r="280">
          <cell r="B280" t="str">
            <v>P651134B-FCA000</v>
          </cell>
          <cell r="C280" t="str">
            <v>TRANS NPN BCX56-16</v>
          </cell>
          <cell r="D280" t="str">
            <v>PROD</v>
          </cell>
          <cell r="E280" t="str">
            <v>PP</v>
          </cell>
          <cell r="F280">
            <v>80030969</v>
          </cell>
          <cell r="G280" t="str">
            <v>Nexperia USA Inc.</v>
          </cell>
          <cell r="H280" t="str">
            <v>US</v>
          </cell>
          <cell r="I280" t="str">
            <v xml:space="preserve">
2711 Centerville Road
Suite 400</v>
          </cell>
          <cell r="J280" t="str">
            <v>Wilmington</v>
          </cell>
          <cell r="K280">
            <v>19808</v>
          </cell>
          <cell r="M280">
            <v>1</v>
          </cell>
          <cell r="N280" t="str">
            <v>RFU001</v>
          </cell>
          <cell r="O280">
            <v>3.3799999999999997E-2</v>
          </cell>
          <cell r="P280" t="str">
            <v>USD</v>
          </cell>
          <cell r="Q280" t="str">
            <v>EA</v>
          </cell>
          <cell r="R280" t="str">
            <v>P4000604</v>
          </cell>
          <cell r="S280" t="str">
            <v>74AHCT04PW-Q100</v>
          </cell>
          <cell r="T280" t="str">
            <v>PNET55D</v>
          </cell>
        </row>
        <row r="281">
          <cell r="B281" t="str">
            <v>P651449B-FDFAGA</v>
          </cell>
          <cell r="C281" t="str">
            <v>Automotive P-Channel 60(D-S) 175 Â°C MOSFET  AEC</v>
          </cell>
          <cell r="D281" t="str">
            <v>PROD</v>
          </cell>
          <cell r="E281" t="str">
            <v>PP</v>
          </cell>
          <cell r="F281">
            <v>80004877</v>
          </cell>
          <cell r="G281" t="str">
            <v>VISHAY VITRAMON</v>
          </cell>
          <cell r="H281" t="str">
            <v>US</v>
          </cell>
          <cell r="I281" t="str">
            <v xml:space="preserve">
RTE 25 MAIN ST</v>
          </cell>
          <cell r="J281" t="str">
            <v>MONROE</v>
          </cell>
          <cell r="K281">
            <v>6468</v>
          </cell>
          <cell r="M281">
            <v>1</v>
          </cell>
          <cell r="N281" t="str">
            <v>RFU019</v>
          </cell>
          <cell r="O281">
            <v>7.9299999999999995E-2</v>
          </cell>
          <cell r="P281" t="str">
            <v>USD</v>
          </cell>
          <cell r="Q281" t="str">
            <v>EA</v>
          </cell>
          <cell r="R281" t="str">
            <v>P4000065</v>
          </cell>
          <cell r="S281" t="str">
            <v>SQ2309ES-T1_GE3</v>
          </cell>
          <cell r="T281" t="str">
            <v>PNET60D</v>
          </cell>
        </row>
        <row r="282">
          <cell r="B282" t="str">
            <v>P651457D-FDE000</v>
          </cell>
          <cell r="C282" t="str">
            <v>XSTR-MFET N-Channel,60V,12A,Power</v>
          </cell>
          <cell r="D282" t="str">
            <v>PROD</v>
          </cell>
          <cell r="E282" t="str">
            <v>PP</v>
          </cell>
          <cell r="F282">
            <v>80023560</v>
          </cell>
          <cell r="G282" t="str">
            <v>ARROW ELECTRONICS, INC</v>
          </cell>
          <cell r="H282" t="str">
            <v>US</v>
          </cell>
          <cell r="I282" t="str">
            <v xml:space="preserve">
44760 HELM ST</v>
          </cell>
          <cell r="J282" t="str">
            <v>PLYMOUTH</v>
          </cell>
          <cell r="K282">
            <v>49161</v>
          </cell>
          <cell r="M282">
            <v>1</v>
          </cell>
          <cell r="N282" t="str">
            <v>RFU017</v>
          </cell>
          <cell r="O282">
            <v>0.23</v>
          </cell>
          <cell r="P282" t="str">
            <v>USD</v>
          </cell>
          <cell r="Q282" t="str">
            <v>EA</v>
          </cell>
          <cell r="R282" t="str">
            <v>P4000415</v>
          </cell>
          <cell r="S282" t="str">
            <v>DMT6007LFGQ-13</v>
          </cell>
          <cell r="T282" t="str">
            <v>PNET30D</v>
          </cell>
        </row>
        <row r="283">
          <cell r="B283" t="str">
            <v>P660373B-FABAGB</v>
          </cell>
          <cell r="C283" t="str">
            <v>PNP 100mA 50V digitaltransistor 10k/47k</v>
          </cell>
          <cell r="D283" t="str">
            <v>PROD</v>
          </cell>
          <cell r="E283" t="str">
            <v>PP</v>
          </cell>
          <cell r="F283">
            <v>80004918</v>
          </cell>
          <cell r="G283" t="str">
            <v>ROHM INTEGRATED SYSTEMS THAI</v>
          </cell>
          <cell r="H283" t="str">
            <v>US</v>
          </cell>
          <cell r="I283" t="str">
            <v xml:space="preserve">
1424 CORPORATE CENTER DRIVE
BUILDING F, SUITE 110</v>
          </cell>
          <cell r="J283" t="str">
            <v>SAN DIEGO</v>
          </cell>
          <cell r="K283">
            <v>92154</v>
          </cell>
          <cell r="M283">
            <v>1</v>
          </cell>
          <cell r="N283" t="str">
            <v>RFU001</v>
          </cell>
          <cell r="O283">
            <v>1.18E-2</v>
          </cell>
          <cell r="P283" t="str">
            <v>USD</v>
          </cell>
          <cell r="Q283" t="str">
            <v>EA</v>
          </cell>
          <cell r="R283" t="str">
            <v>P4000052</v>
          </cell>
          <cell r="S283" t="str">
            <v>DTA114YCAHZG-E</v>
          </cell>
          <cell r="T283" t="str">
            <v>PAVG55D</v>
          </cell>
        </row>
        <row r="284">
          <cell r="B284" t="str">
            <v>P660405B-FAAAGB</v>
          </cell>
          <cell r="C284" t="str">
            <v>NPN 100mA 50V DigitalTransistor 10K/47K AEC</v>
          </cell>
          <cell r="D284" t="str">
            <v>PROD</v>
          </cell>
          <cell r="E284" t="str">
            <v>PP</v>
          </cell>
          <cell r="F284">
            <v>80004918</v>
          </cell>
          <cell r="G284" t="str">
            <v>ROHM INTEGRATED SYSTEMS THAI</v>
          </cell>
          <cell r="H284" t="str">
            <v>US</v>
          </cell>
          <cell r="I284" t="str">
            <v xml:space="preserve">
1424 CORPORATE CENTER DRIVE
BUILDING F, SUITE 110</v>
          </cell>
          <cell r="J284" t="str">
            <v>SAN DIEGO</v>
          </cell>
          <cell r="K284">
            <v>92154</v>
          </cell>
          <cell r="M284">
            <v>1</v>
          </cell>
          <cell r="N284" t="str">
            <v>RFU001</v>
          </cell>
          <cell r="O284">
            <v>1.18E-2</v>
          </cell>
          <cell r="P284" t="str">
            <v>USD</v>
          </cell>
          <cell r="Q284" t="str">
            <v>EA</v>
          </cell>
          <cell r="R284" t="str">
            <v>P4000052</v>
          </cell>
          <cell r="S284" t="str">
            <v>DTC114YCAHZG-E</v>
          </cell>
          <cell r="T284" t="str">
            <v>PAVG55D</v>
          </cell>
        </row>
        <row r="285">
          <cell r="B285" t="str">
            <v>P660410B-FAAAGC</v>
          </cell>
          <cell r="C285" t="str">
            <v>XSTR-BRES ,,,</v>
          </cell>
          <cell r="D285" t="str">
            <v>PROD</v>
          </cell>
          <cell r="E285" t="str">
            <v>PP</v>
          </cell>
          <cell r="F285">
            <v>80004918</v>
          </cell>
          <cell r="G285" t="str">
            <v>ROHM INTEGRATED SYSTEMS THAI</v>
          </cell>
          <cell r="H285" t="str">
            <v>US</v>
          </cell>
          <cell r="I285" t="str">
            <v xml:space="preserve">
1424 CORPORATE CENTER DRIVE
BUILDING F, SUITE 110</v>
          </cell>
          <cell r="J285" t="str">
            <v>SAN DIEGO</v>
          </cell>
          <cell r="K285">
            <v>92154</v>
          </cell>
          <cell r="M285">
            <v>1</v>
          </cell>
          <cell r="N285" t="str">
            <v>RFU001</v>
          </cell>
          <cell r="O285">
            <v>1.2E-2</v>
          </cell>
          <cell r="P285" t="str">
            <v>USD</v>
          </cell>
          <cell r="Q285" t="str">
            <v>EA</v>
          </cell>
          <cell r="R285" t="str">
            <v>P4000052</v>
          </cell>
          <cell r="S285" t="str">
            <v>DTC114EU3HZGT106</v>
          </cell>
          <cell r="T285" t="str">
            <v>PAVG55D</v>
          </cell>
        </row>
        <row r="286">
          <cell r="B286" t="str">
            <v>P700028D-FPC000</v>
          </cell>
          <cell r="C286" t="str">
            <v>POWER SWITCH</v>
          </cell>
          <cell r="D286" t="str">
            <v>PROD</v>
          </cell>
          <cell r="E286" t="str">
            <v>PP</v>
          </cell>
          <cell r="F286">
            <v>80000334</v>
          </cell>
          <cell r="G286" t="str">
            <v>TEXAS INSTRUMENTS INC,INCORP</v>
          </cell>
          <cell r="H286" t="str">
            <v>US</v>
          </cell>
          <cell r="I286" t="str">
            <v>&amp; CONSOLIDATED SUBSIDIARIES
13532 N CENTRAL EXPRESS
M/S 3804</v>
          </cell>
          <cell r="J286" t="str">
            <v>DALLAS</v>
          </cell>
          <cell r="K286">
            <v>75243</v>
          </cell>
          <cell r="M286">
            <v>1</v>
          </cell>
          <cell r="N286" t="str">
            <v>JIT007</v>
          </cell>
          <cell r="O286">
            <v>0.437</v>
          </cell>
          <cell r="P286" t="str">
            <v>USD</v>
          </cell>
          <cell r="Q286" t="str">
            <v>EA</v>
          </cell>
          <cell r="R286" t="str">
            <v>P4000567</v>
          </cell>
          <cell r="S286" t="str">
            <v>TPS25940AQRVCRQ1</v>
          </cell>
          <cell r="T286" t="str">
            <v>PNET30D</v>
          </cell>
        </row>
        <row r="287">
          <cell r="B287" t="str">
            <v>P700031B-FMC000</v>
          </cell>
          <cell r="C287" t="str">
            <v>0.1 to 6.0 GHz SPDTSwitch AEC-Q100 Level2</v>
          </cell>
          <cell r="D287" t="str">
            <v>PROD</v>
          </cell>
          <cell r="E287" t="str">
            <v>PP</v>
          </cell>
          <cell r="F287">
            <v>80033696</v>
          </cell>
          <cell r="G287" t="str">
            <v>Richardson RFPD, Inc.</v>
          </cell>
          <cell r="H287" t="str">
            <v>US</v>
          </cell>
          <cell r="I287" t="str">
            <v xml:space="preserve">
Suite 100, 1950 South
Batavia Ave</v>
          </cell>
          <cell r="J287" t="str">
            <v>Geneva</v>
          </cell>
          <cell r="K287">
            <v>60134</v>
          </cell>
          <cell r="M287">
            <v>1</v>
          </cell>
          <cell r="N287" t="str">
            <v>RFU004</v>
          </cell>
          <cell r="O287">
            <v>0.13789999999999999</v>
          </cell>
          <cell r="P287" t="str">
            <v>USD</v>
          </cell>
          <cell r="Q287" t="str">
            <v>EA</v>
          </cell>
          <cell r="R287" t="str">
            <v>P4000607</v>
          </cell>
          <cell r="S287" t="str">
            <v>SKYA21003</v>
          </cell>
          <cell r="T287" t="str">
            <v>PNET60D</v>
          </cell>
        </row>
        <row r="288">
          <cell r="B288" t="str">
            <v>P700031B-FP0000</v>
          </cell>
          <cell r="C288" t="str">
            <v>Smart Diode ControllerAEC-Q100</v>
          </cell>
          <cell r="D288" t="str">
            <v>PROD</v>
          </cell>
          <cell r="E288" t="str">
            <v>PP</v>
          </cell>
          <cell r="F288">
            <v>80000334</v>
          </cell>
          <cell r="G288" t="str">
            <v>TEXAS INSTRUMENTS INC,INCORP</v>
          </cell>
          <cell r="H288" t="str">
            <v>US</v>
          </cell>
          <cell r="I288" t="str">
            <v>&amp; CONSOLIDATED SUBSIDIARIES
13532 N CENTRAL EXPRESS
M/S 3804</v>
          </cell>
          <cell r="J288" t="str">
            <v>DALLAS</v>
          </cell>
          <cell r="K288">
            <v>75243</v>
          </cell>
          <cell r="M288">
            <v>1</v>
          </cell>
          <cell r="N288" t="str">
            <v>JIT007</v>
          </cell>
          <cell r="O288">
            <v>0.27200000000000002</v>
          </cell>
          <cell r="P288" t="str">
            <v>USD</v>
          </cell>
          <cell r="Q288" t="str">
            <v>EA</v>
          </cell>
          <cell r="R288" t="str">
            <v>P4000569</v>
          </cell>
          <cell r="S288" t="str">
            <v>LM74700QDBVRQ1</v>
          </cell>
          <cell r="T288" t="str">
            <v>PNET30D</v>
          </cell>
        </row>
        <row r="289">
          <cell r="B289" t="str">
            <v>P700051B-FM0000</v>
          </cell>
          <cell r="C289" t="str">
            <v>IC-LINMISC Antenna Switch,QFN</v>
          </cell>
          <cell r="D289" t="str">
            <v>PROD</v>
          </cell>
          <cell r="E289" t="str">
            <v>PP</v>
          </cell>
          <cell r="F289">
            <v>80033696</v>
          </cell>
          <cell r="G289" t="str">
            <v>Richardson RFPD, Inc.</v>
          </cell>
          <cell r="H289" t="str">
            <v>US</v>
          </cell>
          <cell r="I289" t="str">
            <v xml:space="preserve">
Suite 100, 1950 South
Batavia Ave</v>
          </cell>
          <cell r="J289" t="str">
            <v>Geneva</v>
          </cell>
          <cell r="K289">
            <v>60134</v>
          </cell>
          <cell r="M289">
            <v>1</v>
          </cell>
          <cell r="N289" t="str">
            <v>RFU004</v>
          </cell>
          <cell r="O289">
            <v>0.20949999999999999</v>
          </cell>
          <cell r="P289" t="str">
            <v>USD</v>
          </cell>
          <cell r="Q289" t="str">
            <v>EA</v>
          </cell>
          <cell r="R289" t="str">
            <v>P4000607</v>
          </cell>
          <cell r="S289" t="str">
            <v>SKYA21037</v>
          </cell>
          <cell r="T289" t="str">
            <v>PNET60D</v>
          </cell>
        </row>
        <row r="290">
          <cell r="B290" t="str">
            <v>P700092C-FDC000</v>
          </cell>
          <cell r="C290" t="str">
            <v xml:space="preserve"> Low Power Stereo ADCwith Embedded miniDSP AE</v>
          </cell>
          <cell r="D290" t="str">
            <v>PROD</v>
          </cell>
          <cell r="E290" t="str">
            <v>PP</v>
          </cell>
          <cell r="F290">
            <v>80000334</v>
          </cell>
          <cell r="G290" t="str">
            <v>TEXAS INSTRUMENTS INC,INCORP</v>
          </cell>
          <cell r="H290" t="str">
            <v>US</v>
          </cell>
          <cell r="I290" t="str">
            <v>&amp; CONSOLIDATED SUBSIDIARIES
13532 N CENTRAL EXPRESS
M/S 3804</v>
          </cell>
          <cell r="J290" t="str">
            <v>DALLAS</v>
          </cell>
          <cell r="K290">
            <v>75243</v>
          </cell>
          <cell r="M290">
            <v>1</v>
          </cell>
          <cell r="N290" t="str">
            <v>JIT007</v>
          </cell>
          <cell r="O290">
            <v>0.58799999999999997</v>
          </cell>
          <cell r="P290" t="str">
            <v>USD</v>
          </cell>
          <cell r="Q290" t="str">
            <v>EA</v>
          </cell>
          <cell r="R290" t="str">
            <v>P4000570</v>
          </cell>
          <cell r="S290" t="str">
            <v>6PADC3101TRGERQ1</v>
          </cell>
          <cell r="T290" t="str">
            <v>PNET30D</v>
          </cell>
        </row>
        <row r="291">
          <cell r="B291" t="str">
            <v>P700158D-FB0000</v>
          </cell>
          <cell r="C291" t="str">
            <v>IC-OPAMP Rail-to-Rail,TSOP</v>
          </cell>
          <cell r="D291" t="str">
            <v>PROD</v>
          </cell>
          <cell r="E291" t="str">
            <v>PP</v>
          </cell>
          <cell r="F291">
            <v>80000334</v>
          </cell>
          <cell r="G291" t="str">
            <v>TEXAS INSTRUMENTS INC,INCORP</v>
          </cell>
          <cell r="H291" t="str">
            <v>US</v>
          </cell>
          <cell r="I291" t="str">
            <v>&amp; CONSOLIDATED SUBSIDIARIES
13532 N CENTRAL EXPRESS
M/S 3804</v>
          </cell>
          <cell r="J291" t="str">
            <v>DALLAS</v>
          </cell>
          <cell r="K291">
            <v>75243</v>
          </cell>
          <cell r="M291">
            <v>1</v>
          </cell>
          <cell r="N291" t="str">
            <v>JIT007</v>
          </cell>
          <cell r="O291">
            <v>0.20399999999999999</v>
          </cell>
          <cell r="P291" t="str">
            <v>USD</v>
          </cell>
          <cell r="Q291" t="str">
            <v>EA</v>
          </cell>
          <cell r="R291" t="str">
            <v>P4000570</v>
          </cell>
          <cell r="S291" t="str">
            <v>TLV2374QPWRQ1</v>
          </cell>
          <cell r="T291" t="str">
            <v>PNET30D</v>
          </cell>
        </row>
        <row r="292">
          <cell r="B292" t="str">
            <v>P700192D-FA0000</v>
          </cell>
          <cell r="C292" t="str">
            <v>45W Cls D Dig Inp PwrAmp w Diag AEC-Q100</v>
          </cell>
          <cell r="D292" t="str">
            <v>PROD</v>
          </cell>
          <cell r="E292" t="str">
            <v>PP</v>
          </cell>
          <cell r="F292">
            <v>80021884</v>
          </cell>
          <cell r="G292" t="str">
            <v>STMICROELECTRONICS INC</v>
          </cell>
          <cell r="H292" t="str">
            <v>US</v>
          </cell>
          <cell r="I292" t="str">
            <v xml:space="preserve">
750 CANYON DRIVE STE 300</v>
          </cell>
          <cell r="J292" t="str">
            <v>COPPELL</v>
          </cell>
          <cell r="K292" t="str">
            <v>75019-4009</v>
          </cell>
          <cell r="M292">
            <v>1</v>
          </cell>
          <cell r="N292" t="str">
            <v>RFU019</v>
          </cell>
          <cell r="O292">
            <v>1.397</v>
          </cell>
          <cell r="P292" t="str">
            <v>USD</v>
          </cell>
          <cell r="Q292" t="str">
            <v>EA</v>
          </cell>
          <cell r="R292" t="str">
            <v>P4000623</v>
          </cell>
          <cell r="S292" t="str">
            <v>FDA803D-EHT</v>
          </cell>
          <cell r="T292" t="str">
            <v>PNET45D</v>
          </cell>
        </row>
        <row r="293">
          <cell r="B293" t="str">
            <v>P700283D-FS0001</v>
          </cell>
          <cell r="C293" t="str">
            <v>IC-LINMISC M2M MultiSIM3.1.1,MFF2</v>
          </cell>
          <cell r="D293" t="str">
            <v>PROD</v>
          </cell>
          <cell r="E293" t="str">
            <v>PP</v>
          </cell>
          <cell r="F293">
            <v>80027067</v>
          </cell>
          <cell r="G293" t="str">
            <v>Thales DIS USA, Inc.</v>
          </cell>
          <cell r="H293" t="str">
            <v>US</v>
          </cell>
          <cell r="I293" t="str">
            <v xml:space="preserve">
  9442 CAPITAL OF TEXAS
HIGHWAY NORTH, SUITE 2-400</v>
          </cell>
          <cell r="J293" t="str">
            <v xml:space="preserve">  AUSTIN</v>
          </cell>
          <cell r="K293" t="str">
            <v>78759-6426</v>
          </cell>
          <cell r="L293" t="str">
            <v>SU11DEBF</v>
          </cell>
          <cell r="M293">
            <v>1</v>
          </cell>
          <cell r="N293" t="str">
            <v>RFU019</v>
          </cell>
          <cell r="O293">
            <v>1.67</v>
          </cell>
          <cell r="P293" t="str">
            <v>USD</v>
          </cell>
          <cell r="Q293" t="str">
            <v>EA</v>
          </cell>
          <cell r="R293" t="str">
            <v>P4000581</v>
          </cell>
          <cell r="T293" t="str">
            <v>PNET30D</v>
          </cell>
        </row>
        <row r="294">
          <cell r="B294" t="str">
            <v>P701224B-FP0000</v>
          </cell>
          <cell r="C294" t="str">
            <v>IC-LINMISC Voltage Detector,WSON</v>
          </cell>
          <cell r="D294" t="str">
            <v>PROD</v>
          </cell>
          <cell r="E294" t="str">
            <v>PP</v>
          </cell>
          <cell r="F294">
            <v>80000334</v>
          </cell>
          <cell r="G294" t="str">
            <v>TEXAS INSTRUMENTS INC,INCORP</v>
          </cell>
          <cell r="H294" t="str">
            <v>US</v>
          </cell>
          <cell r="I294" t="str">
            <v>&amp; CONSOLIDATED SUBSIDIARIES
13532 N CENTRAL EXPRESS
M/S 3804</v>
          </cell>
          <cell r="J294" t="str">
            <v>DALLAS</v>
          </cell>
          <cell r="K294">
            <v>75243</v>
          </cell>
          <cell r="M294">
            <v>1</v>
          </cell>
          <cell r="N294" t="str">
            <v>JIT007</v>
          </cell>
          <cell r="O294">
            <v>0.30299999999999999</v>
          </cell>
          <cell r="P294" t="str">
            <v>USD</v>
          </cell>
          <cell r="Q294" t="str">
            <v>EA</v>
          </cell>
          <cell r="R294" t="str">
            <v>P4000571</v>
          </cell>
          <cell r="S294" t="str">
            <v>TPS3710QDSERQ1</v>
          </cell>
          <cell r="T294" t="str">
            <v>PNET30D</v>
          </cell>
        </row>
        <row r="295">
          <cell r="B295" t="str">
            <v>P701476B-FF0000</v>
          </cell>
          <cell r="C295" t="str">
            <v>IC-REG ,WSON</v>
          </cell>
          <cell r="D295" t="str">
            <v>PROD</v>
          </cell>
          <cell r="E295" t="str">
            <v>PP</v>
          </cell>
          <cell r="F295">
            <v>80000334</v>
          </cell>
          <cell r="G295" t="str">
            <v>TEXAS INSTRUMENTS INC,INCORP</v>
          </cell>
          <cell r="H295" t="str">
            <v>US</v>
          </cell>
          <cell r="I295" t="str">
            <v>&amp; CONSOLIDATED SUBSIDIARIES
13532 N CENTRAL EXPRESS
M/S 3804</v>
          </cell>
          <cell r="J295" t="str">
            <v>DALLAS</v>
          </cell>
          <cell r="K295">
            <v>75243</v>
          </cell>
          <cell r="M295">
            <v>1</v>
          </cell>
          <cell r="N295" t="str">
            <v>JIT007</v>
          </cell>
          <cell r="O295">
            <v>0.54600000000000004</v>
          </cell>
          <cell r="P295" t="str">
            <v>USD</v>
          </cell>
          <cell r="Q295" t="str">
            <v>EA</v>
          </cell>
          <cell r="R295" t="str">
            <v>P4000569</v>
          </cell>
          <cell r="S295" t="str">
            <v>BQ25071QWDQCRQ1</v>
          </cell>
          <cell r="T295" t="str">
            <v>PNET30D</v>
          </cell>
        </row>
        <row r="296">
          <cell r="B296" t="str">
            <v>P701479D-FF0000</v>
          </cell>
          <cell r="C296" t="str">
            <v>SMPS 2p5A Fixed 3P3VSpread Spectrum</v>
          </cell>
          <cell r="D296" t="str">
            <v>PROD</v>
          </cell>
          <cell r="E296" t="str">
            <v>PP</v>
          </cell>
          <cell r="F296">
            <v>80000334</v>
          </cell>
          <cell r="G296" t="str">
            <v>TEXAS INSTRUMENTS INC,INCORP</v>
          </cell>
          <cell r="H296" t="str">
            <v>US</v>
          </cell>
          <cell r="I296" t="str">
            <v>&amp; CONSOLIDATED SUBSIDIARIES
13532 N CENTRAL EXPRESS
M/S 3804</v>
          </cell>
          <cell r="J296" t="str">
            <v>DALLAS</v>
          </cell>
          <cell r="K296">
            <v>75243</v>
          </cell>
          <cell r="M296">
            <v>1</v>
          </cell>
          <cell r="N296" t="str">
            <v>JIT007</v>
          </cell>
          <cell r="O296">
            <v>0.54500000000000004</v>
          </cell>
          <cell r="P296" t="str">
            <v>USD</v>
          </cell>
          <cell r="Q296" t="str">
            <v>EA</v>
          </cell>
          <cell r="R296" t="str">
            <v>P4000569</v>
          </cell>
          <cell r="S296" t="str">
            <v>LM53625NQRNLRQ1</v>
          </cell>
          <cell r="T296" t="str">
            <v>PNET30D</v>
          </cell>
        </row>
        <row r="297">
          <cell r="B297" t="str">
            <v>P701480D-FF0000</v>
          </cell>
          <cell r="C297" t="str">
            <v>Step Down DC-DCConverter</v>
          </cell>
          <cell r="D297" t="str">
            <v>PROD</v>
          </cell>
          <cell r="E297" t="str">
            <v>PP</v>
          </cell>
          <cell r="F297">
            <v>80000334</v>
          </cell>
          <cell r="G297" t="str">
            <v>TEXAS INSTRUMENTS INC,INCORP</v>
          </cell>
          <cell r="H297" t="str">
            <v>US</v>
          </cell>
          <cell r="I297" t="str">
            <v>&amp; CONSOLIDATED SUBSIDIARIES
13532 N CENTRAL EXPRESS
M/S 3804</v>
          </cell>
          <cell r="J297" t="str">
            <v>DALLAS</v>
          </cell>
          <cell r="K297">
            <v>75243</v>
          </cell>
          <cell r="M297">
            <v>1</v>
          </cell>
          <cell r="N297" t="str">
            <v>JIT007</v>
          </cell>
          <cell r="O297">
            <v>0.54500000000000004</v>
          </cell>
          <cell r="P297" t="str">
            <v>USD</v>
          </cell>
          <cell r="Q297" t="str">
            <v>EA</v>
          </cell>
          <cell r="R297" t="str">
            <v>P4000569</v>
          </cell>
          <cell r="S297" t="str">
            <v>LM53625LQRNLRQ1</v>
          </cell>
          <cell r="T297" t="str">
            <v>PNET30D</v>
          </cell>
        </row>
        <row r="298">
          <cell r="B298" t="str">
            <v>P701484D-FF0000</v>
          </cell>
          <cell r="C298" t="str">
            <v>SMPS 3p5A AdjustableSpread Spectrum AEC-Q100</v>
          </cell>
          <cell r="D298" t="str">
            <v>PROD</v>
          </cell>
          <cell r="E298" t="str">
            <v>PP</v>
          </cell>
          <cell r="F298">
            <v>80000334</v>
          </cell>
          <cell r="G298" t="str">
            <v>TEXAS INSTRUMENTS INC,INCORP</v>
          </cell>
          <cell r="H298" t="str">
            <v>US</v>
          </cell>
          <cell r="I298" t="str">
            <v>&amp; CONSOLIDATED SUBSIDIARIES
13532 N CENTRAL EXPRESS
M/S 3804</v>
          </cell>
          <cell r="J298" t="str">
            <v>DALLAS</v>
          </cell>
          <cell r="K298">
            <v>75243</v>
          </cell>
          <cell r="M298">
            <v>1</v>
          </cell>
          <cell r="N298" t="str">
            <v>JIT007</v>
          </cell>
          <cell r="O298">
            <v>0.62</v>
          </cell>
          <cell r="P298" t="str">
            <v>USD</v>
          </cell>
          <cell r="Q298" t="str">
            <v>EA</v>
          </cell>
          <cell r="R298" t="str">
            <v>P4000569</v>
          </cell>
          <cell r="S298" t="str">
            <v>LM53635MQRNLRQ1</v>
          </cell>
          <cell r="T298" t="str">
            <v>PNET30D</v>
          </cell>
        </row>
        <row r="299">
          <cell r="B299" t="str">
            <v>P701486D-FF0000</v>
          </cell>
          <cell r="C299" t="str">
            <v>Low-Dropout VoltageRegulator With Enable an</v>
          </cell>
          <cell r="D299" t="str">
            <v>PROD</v>
          </cell>
          <cell r="E299" t="str">
            <v>PP</v>
          </cell>
          <cell r="F299">
            <v>80000334</v>
          </cell>
          <cell r="G299" t="str">
            <v>TEXAS INSTRUMENTS INC,INCORP</v>
          </cell>
          <cell r="H299" t="str">
            <v>US</v>
          </cell>
          <cell r="I299" t="str">
            <v>&amp; CONSOLIDATED SUBSIDIARIES
13532 N CENTRAL EXPRESS
M/S 3804</v>
          </cell>
          <cell r="J299" t="str">
            <v>DALLAS</v>
          </cell>
          <cell r="K299">
            <v>75243</v>
          </cell>
          <cell r="M299">
            <v>1</v>
          </cell>
          <cell r="N299" t="str">
            <v>JIT007</v>
          </cell>
          <cell r="O299">
            <v>0.39100000000000001</v>
          </cell>
          <cell r="P299" t="str">
            <v>USD</v>
          </cell>
          <cell r="Q299" t="str">
            <v>EA</v>
          </cell>
          <cell r="R299" t="str">
            <v>P4000569</v>
          </cell>
          <cell r="S299" t="str">
            <v>TPS7A1601QDGNRQ1</v>
          </cell>
          <cell r="T299" t="str">
            <v>PNET30D</v>
          </cell>
        </row>
        <row r="300">
          <cell r="B300" t="str">
            <v>P701544B-FF0000</v>
          </cell>
          <cell r="C300" t="str">
            <v>IC-REG Converter,WSON</v>
          </cell>
          <cell r="D300" t="str">
            <v>PROD</v>
          </cell>
          <cell r="E300" t="str">
            <v>PP</v>
          </cell>
          <cell r="F300">
            <v>80000334</v>
          </cell>
          <cell r="G300" t="str">
            <v>TEXAS INSTRUMENTS INC,INCORP</v>
          </cell>
          <cell r="H300" t="str">
            <v>US</v>
          </cell>
          <cell r="I300" t="str">
            <v>&amp; CONSOLIDATED SUBSIDIARIES
13532 N CENTRAL EXPRESS
M/S 3804</v>
          </cell>
          <cell r="J300" t="str">
            <v>DALLAS</v>
          </cell>
          <cell r="K300">
            <v>75243</v>
          </cell>
          <cell r="M300">
            <v>1</v>
          </cell>
          <cell r="N300" t="str">
            <v>JIT007</v>
          </cell>
          <cell r="O300">
            <v>0.32100000000000001</v>
          </cell>
          <cell r="P300" t="str">
            <v>USD</v>
          </cell>
          <cell r="Q300" t="str">
            <v>EA</v>
          </cell>
          <cell r="R300" t="str">
            <v>P4000569</v>
          </cell>
          <cell r="S300" t="str">
            <v>TPS62160QDSGRQ1</v>
          </cell>
          <cell r="T300" t="str">
            <v>PNET30D</v>
          </cell>
        </row>
        <row r="301">
          <cell r="B301" t="str">
            <v>P701621D-FF0000</v>
          </cell>
          <cell r="C301" t="str">
            <v>IC-REG Adjustable,VQFN</v>
          </cell>
          <cell r="D301" t="str">
            <v>PROD</v>
          </cell>
          <cell r="E301" t="str">
            <v>PP</v>
          </cell>
          <cell r="F301">
            <v>80000334</v>
          </cell>
          <cell r="G301" t="str">
            <v>TEXAS INSTRUMENTS INC,INCORP</v>
          </cell>
          <cell r="H301" t="str">
            <v>US</v>
          </cell>
          <cell r="I301" t="str">
            <v>&amp; CONSOLIDATED SUBSIDIARIES
13532 N CENTRAL EXPRESS
M/S 3804</v>
          </cell>
          <cell r="J301" t="str">
            <v>DALLAS</v>
          </cell>
          <cell r="K301">
            <v>75243</v>
          </cell>
          <cell r="M301">
            <v>1</v>
          </cell>
          <cell r="N301" t="str">
            <v>JIT007</v>
          </cell>
          <cell r="O301">
            <v>0.67</v>
          </cell>
          <cell r="P301" t="str">
            <v>USD</v>
          </cell>
          <cell r="Q301" t="str">
            <v>EA</v>
          </cell>
          <cell r="R301" t="str">
            <v>P4000569</v>
          </cell>
          <cell r="S301" t="str">
            <v>TPS61088QRHLRQ1</v>
          </cell>
          <cell r="T301" t="str">
            <v>PNET30D</v>
          </cell>
        </row>
        <row r="302">
          <cell r="B302" t="str">
            <v>P710057D-FA0000</v>
          </cell>
          <cell r="C302" t="str">
            <v>IC-SENSOR AccelerometerLGA</v>
          </cell>
          <cell r="D302" t="str">
            <v>PROD</v>
          </cell>
          <cell r="E302" t="str">
            <v>PP</v>
          </cell>
          <cell r="F302">
            <v>80021884</v>
          </cell>
          <cell r="G302" t="str">
            <v>STMICROELECTRONICS INC</v>
          </cell>
          <cell r="H302" t="str">
            <v>US</v>
          </cell>
          <cell r="I302" t="str">
            <v xml:space="preserve">
750 CANYON DRIVE STE 300</v>
          </cell>
          <cell r="J302" t="str">
            <v>COPPELL</v>
          </cell>
          <cell r="K302" t="str">
            <v>75019-4009</v>
          </cell>
          <cell r="M302">
            <v>1</v>
          </cell>
          <cell r="N302" t="str">
            <v>RFU019</v>
          </cell>
          <cell r="O302">
            <v>1.0629999999999999</v>
          </cell>
          <cell r="P302" t="str">
            <v>USD</v>
          </cell>
          <cell r="Q302" t="str">
            <v>EA</v>
          </cell>
          <cell r="R302" t="str">
            <v>P4000623</v>
          </cell>
          <cell r="S302" t="str">
            <v>AIS2DW12TR</v>
          </cell>
          <cell r="T302" t="str">
            <v>PNET45D</v>
          </cell>
        </row>
        <row r="303">
          <cell r="B303" t="str">
            <v>P710147B-FSN000</v>
          </cell>
          <cell r="C303" t="str">
            <v>5.5-V 4-A 16-MohmOn-Resistance Load Switc</v>
          </cell>
          <cell r="D303" t="str">
            <v>PROD</v>
          </cell>
          <cell r="E303" t="str">
            <v>PP</v>
          </cell>
          <cell r="F303">
            <v>80000334</v>
          </cell>
          <cell r="G303" t="str">
            <v>TEXAS INSTRUMENTS INC,INCORP</v>
          </cell>
          <cell r="H303" t="str">
            <v>US</v>
          </cell>
          <cell r="I303" t="str">
            <v>&amp; CONSOLIDATED SUBSIDIARIES
13532 N CENTRAL EXPRESS
M/S 3804</v>
          </cell>
          <cell r="J303" t="str">
            <v>DALLAS</v>
          </cell>
          <cell r="K303">
            <v>75243</v>
          </cell>
          <cell r="M303">
            <v>1</v>
          </cell>
          <cell r="N303" t="str">
            <v>JIT007</v>
          </cell>
          <cell r="O303">
            <v>0.13500000000000001</v>
          </cell>
          <cell r="P303" t="str">
            <v>USD</v>
          </cell>
          <cell r="Q303" t="str">
            <v>EA</v>
          </cell>
          <cell r="R303" t="str">
            <v>P4000571</v>
          </cell>
          <cell r="S303" t="str">
            <v>FORD-TPS22965QWDSGRQ1</v>
          </cell>
          <cell r="T303" t="str">
            <v>PNET30D</v>
          </cell>
        </row>
        <row r="304">
          <cell r="B304" t="str">
            <v>P710222B-FA0000</v>
          </cell>
          <cell r="C304" t="str">
            <v xml:space="preserve"> Current Shunt Amplifier</v>
          </cell>
          <cell r="D304" t="str">
            <v>PROD</v>
          </cell>
          <cell r="E304" t="str">
            <v>PP</v>
          </cell>
          <cell r="F304">
            <v>80000334</v>
          </cell>
          <cell r="G304" t="str">
            <v>TEXAS INSTRUMENTS INC,INCORP</v>
          </cell>
          <cell r="H304" t="str">
            <v>US</v>
          </cell>
          <cell r="I304" t="str">
            <v>&amp; CONSOLIDATED SUBSIDIARIES
13532 N CENTRAL EXPRESS
M/S 3804</v>
          </cell>
          <cell r="J304" t="str">
            <v>DALLAS</v>
          </cell>
          <cell r="K304">
            <v>75243</v>
          </cell>
          <cell r="M304">
            <v>1</v>
          </cell>
          <cell r="N304" t="str">
            <v>JIT007</v>
          </cell>
          <cell r="O304">
            <v>0.17199999999999999</v>
          </cell>
          <cell r="P304" t="str">
            <v>USD</v>
          </cell>
          <cell r="Q304" t="str">
            <v>EA</v>
          </cell>
          <cell r="R304" t="str">
            <v>P4000571</v>
          </cell>
          <cell r="S304" t="str">
            <v>INA211BQDCKRQ1</v>
          </cell>
          <cell r="T304" t="str">
            <v>PNET30D</v>
          </cell>
        </row>
        <row r="305">
          <cell r="B305" t="str">
            <v>P7103910-FT0000</v>
          </cell>
          <cell r="C305" t="str">
            <v>Enet-AVB Bridge SolutionAutomotive App</v>
          </cell>
          <cell r="D305" t="str">
            <v>PROD</v>
          </cell>
          <cell r="E305" t="str">
            <v>PP</v>
          </cell>
          <cell r="F305">
            <v>80004960</v>
          </cell>
          <cell r="G305" t="str">
            <v>Toshiba America Electronic</v>
          </cell>
          <cell r="H305" t="str">
            <v>US</v>
          </cell>
          <cell r="I305" t="str">
            <v>Components, Inc.
5231 California Ave.</v>
          </cell>
          <cell r="J305" t="str">
            <v>IRVINE</v>
          </cell>
          <cell r="K305">
            <v>92617</v>
          </cell>
          <cell r="M305">
            <v>1</v>
          </cell>
          <cell r="N305" t="str">
            <v>RFU001</v>
          </cell>
          <cell r="O305">
            <v>2.63</v>
          </cell>
          <cell r="P305" t="str">
            <v>USD</v>
          </cell>
          <cell r="Q305" t="str">
            <v>EA</v>
          </cell>
          <cell r="R305" t="str">
            <v>P4000057</v>
          </cell>
          <cell r="S305" t="str">
            <v>TC9560XBG</v>
          </cell>
          <cell r="T305" t="str">
            <v>PNET30D</v>
          </cell>
        </row>
        <row r="306">
          <cell r="B306" t="str">
            <v>P710438D-FT0000</v>
          </cell>
          <cell r="C306" t="str">
            <v>high-speed CAN xcvr</v>
          </cell>
          <cell r="D306" t="str">
            <v>PROD</v>
          </cell>
          <cell r="E306" t="str">
            <v>PP</v>
          </cell>
          <cell r="F306">
            <v>80004853</v>
          </cell>
          <cell r="G306" t="str">
            <v>NXP USA, Inc.</v>
          </cell>
          <cell r="H306" t="str">
            <v>US</v>
          </cell>
          <cell r="I306" t="str">
            <v xml:space="preserve">
6501 WILLIAM CANNON DR W</v>
          </cell>
          <cell r="J306" t="str">
            <v>AUSTIN</v>
          </cell>
          <cell r="K306">
            <v>78735</v>
          </cell>
          <cell r="M306">
            <v>1</v>
          </cell>
          <cell r="N306" t="str">
            <v>RFU004</v>
          </cell>
          <cell r="O306">
            <v>9.3100000000000002E-2</v>
          </cell>
          <cell r="P306" t="str">
            <v>USD</v>
          </cell>
          <cell r="Q306" t="str">
            <v>EA</v>
          </cell>
          <cell r="R306" t="str">
            <v>P4000576</v>
          </cell>
          <cell r="S306" t="str">
            <v>TJA1044GTK/3</v>
          </cell>
          <cell r="T306" t="str">
            <v>PNET55D</v>
          </cell>
        </row>
        <row r="307">
          <cell r="B307" t="str">
            <v>P710442D-FT0000</v>
          </cell>
          <cell r="C307" t="str">
            <v>100BASE-T1 Automotive Ethernet PHY</v>
          </cell>
          <cell r="D307" t="str">
            <v>PROD</v>
          </cell>
          <cell r="E307" t="str">
            <v>PP</v>
          </cell>
          <cell r="F307">
            <v>80000334</v>
          </cell>
          <cell r="G307" t="str">
            <v>TEXAS INSTRUMENTS INC,INCORP</v>
          </cell>
          <cell r="H307" t="str">
            <v>US</v>
          </cell>
          <cell r="I307" t="str">
            <v>&amp; CONSOLIDATED SUBSIDIARIES
13532 N CENTRAL EXPRESS
M/S 3804</v>
          </cell>
          <cell r="J307" t="str">
            <v>DALLAS</v>
          </cell>
          <cell r="K307">
            <v>75243</v>
          </cell>
          <cell r="M307">
            <v>1</v>
          </cell>
          <cell r="N307" t="str">
            <v>JIT007</v>
          </cell>
          <cell r="O307">
            <v>0.88200000000000001</v>
          </cell>
          <cell r="P307" t="str">
            <v>USD</v>
          </cell>
          <cell r="Q307" t="str">
            <v>EA</v>
          </cell>
          <cell r="R307" t="str">
            <v>P4000567</v>
          </cell>
          <cell r="S307" t="str">
            <v>DP83TC811RWRNDRQ1</v>
          </cell>
          <cell r="T307" t="str">
            <v>PNET30D</v>
          </cell>
        </row>
        <row r="308">
          <cell r="B308" t="str">
            <v>P740202D-FPC000</v>
          </cell>
          <cell r="C308" t="str">
            <v>8-Bit Dual-Supply BusTransceiver</v>
          </cell>
          <cell r="D308" t="str">
            <v>PROD</v>
          </cell>
          <cell r="E308" t="str">
            <v>PP</v>
          </cell>
          <cell r="F308">
            <v>80000334</v>
          </cell>
          <cell r="G308" t="str">
            <v>TEXAS INSTRUMENTS INC,INCORP</v>
          </cell>
          <cell r="H308" t="str">
            <v>US</v>
          </cell>
          <cell r="I308" t="str">
            <v>&amp; CONSOLIDATED SUBSIDIARIES
13532 N CENTRAL EXPRESS
M/S 3804</v>
          </cell>
          <cell r="J308" t="str">
            <v>DALLAS</v>
          </cell>
          <cell r="K308">
            <v>75243</v>
          </cell>
          <cell r="M308">
            <v>1</v>
          </cell>
          <cell r="N308" t="str">
            <v>JIT007</v>
          </cell>
          <cell r="O308">
            <v>0.23799999999999999</v>
          </cell>
          <cell r="P308" t="str">
            <v>USD</v>
          </cell>
          <cell r="Q308" t="str">
            <v>EA</v>
          </cell>
          <cell r="R308" t="str">
            <v>P4000569</v>
          </cell>
          <cell r="S308" t="str">
            <v>CAVC8T245QRHLRQ1</v>
          </cell>
          <cell r="T308" t="str">
            <v>PNET30D</v>
          </cell>
        </row>
        <row r="309">
          <cell r="B309" t="str">
            <v>P740242B-FP0000</v>
          </cell>
          <cell r="C309" t="str">
            <v>Configurable Logic GateAEC-Q100 SC70</v>
          </cell>
          <cell r="D309" t="str">
            <v>PROD</v>
          </cell>
          <cell r="E309" t="str">
            <v>PP</v>
          </cell>
          <cell r="F309">
            <v>80000334</v>
          </cell>
          <cell r="G309" t="str">
            <v>TEXAS INSTRUMENTS INC,INCORP</v>
          </cell>
          <cell r="H309" t="str">
            <v>US</v>
          </cell>
          <cell r="I309" t="str">
            <v>&amp; CONSOLIDATED SUBSIDIARIES
13532 N CENTRAL EXPRESS
M/S 3804</v>
          </cell>
          <cell r="J309" t="str">
            <v>DALLAS</v>
          </cell>
          <cell r="K309">
            <v>75243</v>
          </cell>
          <cell r="M309">
            <v>1</v>
          </cell>
          <cell r="N309" t="str">
            <v>JIT007</v>
          </cell>
          <cell r="O309">
            <v>0.05</v>
          </cell>
          <cell r="P309" t="str">
            <v>USD</v>
          </cell>
          <cell r="Q309" t="str">
            <v>EA</v>
          </cell>
          <cell r="R309" t="str">
            <v>P4000569</v>
          </cell>
          <cell r="S309" t="str">
            <v>SN74LVC1G97QDCKRQ1</v>
          </cell>
          <cell r="T309" t="str">
            <v>PNET30D</v>
          </cell>
        </row>
        <row r="310">
          <cell r="B310" t="str">
            <v>P740258B-FP0000</v>
          </cell>
          <cell r="C310" t="str">
            <v>IC-LOGMISC AND Gate,SC70</v>
          </cell>
          <cell r="D310" t="str">
            <v>PROD</v>
          </cell>
          <cell r="E310" t="str">
            <v>PP</v>
          </cell>
          <cell r="F310">
            <v>80000334</v>
          </cell>
          <cell r="G310" t="str">
            <v>TEXAS INSTRUMENTS INC,INCORP</v>
          </cell>
          <cell r="H310" t="str">
            <v>US</v>
          </cell>
          <cell r="I310" t="str">
            <v>&amp; CONSOLIDATED SUBSIDIARIES
13532 N CENTRAL EXPRESS
M/S 3804</v>
          </cell>
          <cell r="J310" t="str">
            <v>DALLAS</v>
          </cell>
          <cell r="K310">
            <v>75243</v>
          </cell>
          <cell r="M310">
            <v>1</v>
          </cell>
          <cell r="N310" t="str">
            <v>JIT007</v>
          </cell>
          <cell r="O310">
            <v>5.8000000000000003E-2</v>
          </cell>
          <cell r="P310" t="str">
            <v>USD</v>
          </cell>
          <cell r="Q310" t="str">
            <v>EA</v>
          </cell>
          <cell r="R310" t="str">
            <v>P4000569</v>
          </cell>
          <cell r="S310" t="str">
            <v>SN74LVC1G08QDCKRQ1</v>
          </cell>
          <cell r="T310" t="str">
            <v>PNET30D</v>
          </cell>
        </row>
        <row r="311">
          <cell r="B311" t="str">
            <v>P740271B-FP0000</v>
          </cell>
          <cell r="C311" t="str">
            <v>IC-LOGMISC Buffer,SC70</v>
          </cell>
          <cell r="D311" t="str">
            <v>PROD</v>
          </cell>
          <cell r="E311" t="str">
            <v>PP</v>
          </cell>
          <cell r="F311">
            <v>80000334</v>
          </cell>
          <cell r="G311" t="str">
            <v>TEXAS INSTRUMENTS INC,INCORP</v>
          </cell>
          <cell r="H311" t="str">
            <v>US</v>
          </cell>
          <cell r="I311" t="str">
            <v>&amp; CONSOLIDATED SUBSIDIARIES
13532 N CENTRAL EXPRESS
M/S 3804</v>
          </cell>
          <cell r="J311" t="str">
            <v>DALLAS</v>
          </cell>
          <cell r="K311">
            <v>75243</v>
          </cell>
          <cell r="M311">
            <v>1</v>
          </cell>
          <cell r="N311" t="str">
            <v>JIT007</v>
          </cell>
          <cell r="O311">
            <v>6.0999999999999999E-2</v>
          </cell>
          <cell r="P311" t="str">
            <v>USD</v>
          </cell>
          <cell r="Q311" t="str">
            <v>EA</v>
          </cell>
          <cell r="R311" t="str">
            <v>P4000569</v>
          </cell>
          <cell r="S311" t="str">
            <v>SN74LVC1G17QDCKRQ1</v>
          </cell>
          <cell r="T311" t="str">
            <v>PNET30D</v>
          </cell>
        </row>
        <row r="312">
          <cell r="B312" t="str">
            <v>P750084D-FS0000</v>
          </cell>
          <cell r="C312" t="str">
            <v>IC-LOGMISC SIM,</v>
          </cell>
          <cell r="D312" t="str">
            <v>PROD</v>
          </cell>
          <cell r="E312" t="str">
            <v>PP</v>
          </cell>
          <cell r="F312">
            <v>80035302</v>
          </cell>
          <cell r="G312" t="str">
            <v>Vodafone US Inc.</v>
          </cell>
          <cell r="H312" t="str">
            <v>US</v>
          </cell>
          <cell r="I312" t="str">
            <v xml:space="preserve">
c/o WeWorks 154 West
14th Street - Ste 8-103</v>
          </cell>
          <cell r="J312" t="str">
            <v>New York</v>
          </cell>
          <cell r="K312">
            <v>10011</v>
          </cell>
          <cell r="L312" t="str">
            <v>SU11DEBP</v>
          </cell>
          <cell r="M312">
            <v>1</v>
          </cell>
          <cell r="N312" t="str">
            <v>RFU019</v>
          </cell>
          <cell r="O312">
            <v>2</v>
          </cell>
          <cell r="P312" t="str">
            <v>USD</v>
          </cell>
          <cell r="Q312" t="str">
            <v>EA</v>
          </cell>
          <cell r="R312" t="str">
            <v>P4000608</v>
          </cell>
          <cell r="S312" t="str">
            <v>EGO_E3_320_IAM_1FOR</v>
          </cell>
          <cell r="T312" t="str">
            <v>PNET45D</v>
          </cell>
        </row>
        <row r="313">
          <cell r="B313" t="str">
            <v>P760595D-FM0000</v>
          </cell>
          <cell r="C313" t="str">
            <v>IC-PROC Microcontroller,</v>
          </cell>
          <cell r="D313" t="str">
            <v>PROD</v>
          </cell>
          <cell r="E313" t="str">
            <v>PP</v>
          </cell>
          <cell r="F313">
            <v>80004853</v>
          </cell>
          <cell r="G313" t="str">
            <v>NXP USA, Inc.</v>
          </cell>
          <cell r="H313" t="str">
            <v>US</v>
          </cell>
          <cell r="I313" t="str">
            <v xml:space="preserve">
6501 WILLIAM CANNON DR W</v>
          </cell>
          <cell r="J313" t="str">
            <v>AUSTIN</v>
          </cell>
          <cell r="K313">
            <v>78735</v>
          </cell>
          <cell r="M313">
            <v>1</v>
          </cell>
          <cell r="N313" t="str">
            <v>RFU004</v>
          </cell>
          <cell r="O313">
            <v>4.7</v>
          </cell>
          <cell r="P313" t="str">
            <v>USD</v>
          </cell>
          <cell r="Q313" t="str">
            <v>EA</v>
          </cell>
          <cell r="R313" t="str">
            <v>P4000576</v>
          </cell>
          <cell r="S313" t="str">
            <v>SC667670K1AVKU6R</v>
          </cell>
          <cell r="T313" t="str">
            <v>PNET55D</v>
          </cell>
        </row>
        <row r="314">
          <cell r="B314" t="str">
            <v>P770148D-F00000</v>
          </cell>
          <cell r="C314" t="str">
            <v>IC-MEM Flash-LPDDR2,VFBGA</v>
          </cell>
          <cell r="D314" t="str">
            <v>PROD</v>
          </cell>
          <cell r="E314" t="str">
            <v>PP</v>
          </cell>
          <cell r="F314">
            <v>80017007</v>
          </cell>
          <cell r="G314" t="str">
            <v>MICRON SEMICONDUCTOR PRODUCT</v>
          </cell>
          <cell r="H314" t="str">
            <v>US</v>
          </cell>
          <cell r="I314" t="str">
            <v>S INC
8000 FEDERAL WAY
PO BOX 6</v>
          </cell>
          <cell r="J314" t="str">
            <v>BOISE</v>
          </cell>
          <cell r="K314">
            <v>837070006</v>
          </cell>
          <cell r="M314">
            <v>1</v>
          </cell>
          <cell r="N314" t="str">
            <v>RFU001</v>
          </cell>
          <cell r="O314">
            <v>4.2300000000000004</v>
          </cell>
          <cell r="P314" t="str">
            <v>USD</v>
          </cell>
          <cell r="Q314" t="str">
            <v>EA</v>
          </cell>
          <cell r="R314" t="str">
            <v>P4000145</v>
          </cell>
          <cell r="S314" t="str">
            <v>MT29AZ5A5CMGWD-18AIT.87C</v>
          </cell>
          <cell r="T314" t="str">
            <v>PNET45D</v>
          </cell>
        </row>
        <row r="315">
          <cell r="B315" t="str">
            <v>PCB00714-AA</v>
          </cell>
          <cell r="C315" t="str">
            <v>CONN I/O - PCM Headers,0.0,Bende</v>
          </cell>
          <cell r="D315" t="str">
            <v>PROD</v>
          </cell>
          <cell r="E315" t="str">
            <v>PP</v>
          </cell>
          <cell r="F315">
            <v>80004914</v>
          </cell>
          <cell r="G315" t="str">
            <v>Molex, LLC</v>
          </cell>
          <cell r="H315" t="str">
            <v>US</v>
          </cell>
          <cell r="I315" t="str">
            <v xml:space="preserve">
2222 Wellington Court</v>
          </cell>
          <cell r="J315" t="str">
            <v>Lisle</v>
          </cell>
          <cell r="K315">
            <v>60532</v>
          </cell>
          <cell r="M315">
            <v>1</v>
          </cell>
          <cell r="N315" t="str">
            <v>RFU001</v>
          </cell>
          <cell r="O315">
            <v>0.48080000000000001</v>
          </cell>
          <cell r="P315" t="str">
            <v>USD</v>
          </cell>
          <cell r="Q315" t="str">
            <v>EA</v>
          </cell>
          <cell r="R315" t="str">
            <v>P4000442</v>
          </cell>
          <cell r="S315" t="str">
            <v>34691-6200</v>
          </cell>
          <cell r="T315" t="str">
            <v>PNET45D</v>
          </cell>
        </row>
        <row r="316">
          <cell r="B316" t="str">
            <v>PCL00716-AA</v>
          </cell>
          <cell r="C316" t="str">
            <v>CONN HS - FAKRA,1.0,Bened,Surfac</v>
          </cell>
          <cell r="D316" t="str">
            <v>PROD</v>
          </cell>
          <cell r="E316" t="str">
            <v>PP</v>
          </cell>
          <cell r="F316">
            <v>80007449</v>
          </cell>
          <cell r="G316" t="str">
            <v>ROSENBERGER HOCHFREQUENZTECH</v>
          </cell>
          <cell r="H316" t="str">
            <v>DE</v>
          </cell>
          <cell r="I316" t="str">
            <v>NIK GMBH and CO. KG
HAUPTSTRASSE 1</v>
          </cell>
          <cell r="J316" t="str">
            <v>FRIDOLFING</v>
          </cell>
          <cell r="K316">
            <v>83413</v>
          </cell>
          <cell r="M316">
            <v>1</v>
          </cell>
          <cell r="N316" t="str">
            <v>RFU012</v>
          </cell>
          <cell r="O316">
            <v>0.77500000000000002</v>
          </cell>
          <cell r="P316" t="str">
            <v>EUR</v>
          </cell>
          <cell r="Q316" t="str">
            <v>EA</v>
          </cell>
          <cell r="R316" t="str">
            <v>P4000131</v>
          </cell>
          <cell r="S316" t="str">
            <v>AMS22D-40MZ5-Z</v>
          </cell>
          <cell r="T316" t="str">
            <v>PAVG75D</v>
          </cell>
        </row>
        <row r="317">
          <cell r="B317" t="str">
            <v>PCL00727-AA</v>
          </cell>
          <cell r="C317" t="str">
            <v>CONN HS - FAKRA,5.0,Bened,Thru h</v>
          </cell>
          <cell r="D317" t="str">
            <v>PROD</v>
          </cell>
          <cell r="E317" t="str">
            <v>PP</v>
          </cell>
          <cell r="F317">
            <v>80007449</v>
          </cell>
          <cell r="G317" t="str">
            <v>ROSENBERGER HOCHFREQUENZTECH</v>
          </cell>
          <cell r="H317" t="str">
            <v>DE</v>
          </cell>
          <cell r="I317" t="str">
            <v>NIK GMBH and CO. KG
HAUPTSTRASSE 1</v>
          </cell>
          <cell r="J317" t="str">
            <v>FRIDOLFING</v>
          </cell>
          <cell r="K317">
            <v>83413</v>
          </cell>
          <cell r="M317">
            <v>1</v>
          </cell>
          <cell r="N317" t="str">
            <v>RFU012</v>
          </cell>
          <cell r="O317">
            <v>0.45</v>
          </cell>
          <cell r="P317" t="str">
            <v>EUR</v>
          </cell>
          <cell r="Q317" t="str">
            <v>EA</v>
          </cell>
          <cell r="R317" t="str">
            <v>P4000131</v>
          </cell>
          <cell r="S317" t="str">
            <v>59S21D-40MT5-D</v>
          </cell>
          <cell r="T317" t="str">
            <v>PAVG75D</v>
          </cell>
        </row>
        <row r="318">
          <cell r="B318" t="str">
            <v>PFCB0005-AA</v>
          </cell>
          <cell r="C318" t="str">
            <v>SAW RF filter GPS +COMPASS + GLONASS</v>
          </cell>
          <cell r="D318" t="str">
            <v>PROD</v>
          </cell>
          <cell r="E318" t="str">
            <v>PP</v>
          </cell>
          <cell r="F318">
            <v>80030809</v>
          </cell>
          <cell r="G318" t="str">
            <v>RF360 Technologies Inc.</v>
          </cell>
          <cell r="H318" t="str">
            <v>US</v>
          </cell>
          <cell r="I318" t="str">
            <v xml:space="preserve">
485B, US Highway 1 South
Suite 200</v>
          </cell>
          <cell r="J318">
            <v>8830</v>
          </cell>
          <cell r="K318">
            <v>8830</v>
          </cell>
          <cell r="M318">
            <v>1</v>
          </cell>
          <cell r="N318" t="str">
            <v>RFU004</v>
          </cell>
          <cell r="O318">
            <v>0.14799999999999999</v>
          </cell>
          <cell r="P318" t="str">
            <v>USD</v>
          </cell>
          <cell r="Q318" t="str">
            <v>EA</v>
          </cell>
          <cell r="R318" t="str">
            <v>P4000550</v>
          </cell>
          <cell r="S318" t="str">
            <v>B39162B4327P810</v>
          </cell>
          <cell r="T318" t="str">
            <v>PNET60D</v>
          </cell>
        </row>
        <row r="319">
          <cell r="B319" t="str">
            <v>PFCB0027-AA</v>
          </cell>
          <cell r="C319" t="str">
            <v>B1 &amp; B3 RX Diplex Filter1511</v>
          </cell>
          <cell r="D319" t="str">
            <v>PROD</v>
          </cell>
          <cell r="E319" t="str">
            <v>PP</v>
          </cell>
          <cell r="F319">
            <v>80030809</v>
          </cell>
          <cell r="G319" t="str">
            <v>RF360 Technologies Inc.</v>
          </cell>
          <cell r="H319" t="str">
            <v>US</v>
          </cell>
          <cell r="I319" t="str">
            <v xml:space="preserve">
485B, US Highway 1 South
Suite 200</v>
          </cell>
          <cell r="J319">
            <v>8830</v>
          </cell>
          <cell r="K319">
            <v>8830</v>
          </cell>
          <cell r="M319">
            <v>1</v>
          </cell>
          <cell r="N319" t="str">
            <v>RFU004</v>
          </cell>
          <cell r="O319">
            <v>0.17699999999999999</v>
          </cell>
          <cell r="P319" t="str">
            <v>USD</v>
          </cell>
          <cell r="Q319" t="str">
            <v>EA</v>
          </cell>
          <cell r="R319" t="str">
            <v>P4000550</v>
          </cell>
          <cell r="S319" t="str">
            <v>B39212B4386P810</v>
          </cell>
          <cell r="T319" t="str">
            <v>PNET60D</v>
          </cell>
        </row>
        <row r="320">
          <cell r="B320" t="str">
            <v>PFCB0028-AA</v>
          </cell>
          <cell r="C320" t="str">
            <v>B25 &amp; B66 RX diplexfilter AEC-Q200 1511</v>
          </cell>
          <cell r="D320" t="str">
            <v>PROD</v>
          </cell>
          <cell r="E320" t="str">
            <v>PP</v>
          </cell>
          <cell r="F320">
            <v>80030809</v>
          </cell>
          <cell r="G320" t="str">
            <v>RF360 Technologies Inc.</v>
          </cell>
          <cell r="H320" t="str">
            <v>US</v>
          </cell>
          <cell r="I320" t="str">
            <v xml:space="preserve">
485B, US Highway 1 South
Suite 200</v>
          </cell>
          <cell r="J320">
            <v>8830</v>
          </cell>
          <cell r="K320">
            <v>8830</v>
          </cell>
          <cell r="M320">
            <v>1</v>
          </cell>
          <cell r="N320" t="str">
            <v>RFU004</v>
          </cell>
          <cell r="O320">
            <v>0.24299999999999999</v>
          </cell>
          <cell r="P320" t="str">
            <v>USD</v>
          </cell>
          <cell r="Q320" t="str">
            <v>EA</v>
          </cell>
          <cell r="R320" t="str">
            <v>P4000550</v>
          </cell>
          <cell r="S320" t="str">
            <v>B39222B4387P810</v>
          </cell>
          <cell r="T320" t="str">
            <v>PNET60D</v>
          </cell>
        </row>
        <row r="321">
          <cell r="B321" t="str">
            <v>PFCB0030-AA</v>
          </cell>
          <cell r="C321" t="str">
            <v>Low-loss SAW Filter forLTE Band 28 system</v>
          </cell>
          <cell r="D321" t="str">
            <v>PROD</v>
          </cell>
          <cell r="E321" t="str">
            <v>PP</v>
          </cell>
          <cell r="F321">
            <v>80030809</v>
          </cell>
          <cell r="G321" t="str">
            <v>RF360 Technologies Inc.</v>
          </cell>
          <cell r="H321" t="str">
            <v>US</v>
          </cell>
          <cell r="I321" t="str">
            <v xml:space="preserve">
485B, US Highway 1 South
Suite 200</v>
          </cell>
          <cell r="J321">
            <v>8830</v>
          </cell>
          <cell r="K321">
            <v>8830</v>
          </cell>
          <cell r="M321">
            <v>1</v>
          </cell>
          <cell r="N321" t="str">
            <v>RFU004</v>
          </cell>
          <cell r="O321">
            <v>0.16300000000000001</v>
          </cell>
          <cell r="P321" t="str">
            <v>USD</v>
          </cell>
          <cell r="Q321" t="str">
            <v>EA</v>
          </cell>
          <cell r="R321" t="str">
            <v>P4000550</v>
          </cell>
          <cell r="S321" t="str">
            <v>B39781B4373P810</v>
          </cell>
          <cell r="T321" t="str">
            <v>PNET60D</v>
          </cell>
        </row>
        <row r="322">
          <cell r="B322" t="str">
            <v>PFCB0032-AA</v>
          </cell>
          <cell r="C322" t="str">
            <v>OTSF band-pass,SAW,742.MHz,,SMD</v>
          </cell>
          <cell r="D322" t="str">
            <v>PROD</v>
          </cell>
          <cell r="E322" t="str">
            <v>PP</v>
          </cell>
          <cell r="F322">
            <v>80030809</v>
          </cell>
          <cell r="G322" t="str">
            <v>RF360 Technologies Inc.</v>
          </cell>
          <cell r="H322" t="str">
            <v>US</v>
          </cell>
          <cell r="I322" t="str">
            <v xml:space="preserve">
485B, US Highway 1 South
Suite 200</v>
          </cell>
          <cell r="J322">
            <v>8830</v>
          </cell>
          <cell r="K322">
            <v>8830</v>
          </cell>
          <cell r="M322">
            <v>1</v>
          </cell>
          <cell r="N322" t="str">
            <v>RFU004</v>
          </cell>
          <cell r="O322">
            <v>8.7999999999999995E-2</v>
          </cell>
          <cell r="P322" t="str">
            <v>USD</v>
          </cell>
          <cell r="Q322" t="str">
            <v>EA</v>
          </cell>
          <cell r="R322" t="str">
            <v>P4000550</v>
          </cell>
          <cell r="S322" t="str">
            <v>B39741B2605P810</v>
          </cell>
          <cell r="T322" t="str">
            <v>PNET60D</v>
          </cell>
        </row>
        <row r="323">
          <cell r="B323" t="str">
            <v>PFCB0033-AA</v>
          </cell>
          <cell r="C323" t="str">
            <v>OTSF band-pass,SAW,722.MHz,,SMD</v>
          </cell>
          <cell r="D323" t="str">
            <v>PROD</v>
          </cell>
          <cell r="E323" t="str">
            <v>PP</v>
          </cell>
          <cell r="F323">
            <v>80030809</v>
          </cell>
          <cell r="G323" t="str">
            <v>RF360 Technologies Inc.</v>
          </cell>
          <cell r="H323" t="str">
            <v>US</v>
          </cell>
          <cell r="I323" t="str">
            <v xml:space="preserve">
485B, US Highway 1 South
Suite 200</v>
          </cell>
          <cell r="J323">
            <v>8830</v>
          </cell>
          <cell r="K323">
            <v>8830</v>
          </cell>
          <cell r="M323">
            <v>1</v>
          </cell>
          <cell r="N323" t="str">
            <v>RFU004</v>
          </cell>
          <cell r="O323">
            <v>8.7999999999999995E-2</v>
          </cell>
          <cell r="P323" t="str">
            <v>USD</v>
          </cell>
          <cell r="Q323" t="str">
            <v>EA</v>
          </cell>
          <cell r="R323" t="str">
            <v>P4000550</v>
          </cell>
          <cell r="S323" t="str">
            <v>B39721B2603P810</v>
          </cell>
          <cell r="T323" t="str">
            <v>PNET60D</v>
          </cell>
        </row>
        <row r="324">
          <cell r="B324" t="str">
            <v>PL10063D-F10025</v>
          </cell>
          <cell r="C324" t="str">
            <v>10ÂµH Â±20% (Inductancetest frequency 0.1MHz Ab</v>
          </cell>
          <cell r="D324" t="str">
            <v>PROD</v>
          </cell>
          <cell r="E324" t="str">
            <v>PP</v>
          </cell>
          <cell r="F324">
            <v>80004846</v>
          </cell>
          <cell r="G324" t="str">
            <v>MURATA ELECTRONICS ROCK</v>
          </cell>
          <cell r="H324" t="str">
            <v>US</v>
          </cell>
          <cell r="I324" t="str">
            <v>MART DISTRIBUTION CENTER
308 PROSPECT ROAD
PO BOX 487</v>
          </cell>
          <cell r="J324" t="str">
            <v>ROCKMART</v>
          </cell>
          <cell r="M324">
            <v>1</v>
          </cell>
          <cell r="N324" t="str">
            <v>JIT017</v>
          </cell>
          <cell r="O324">
            <v>0.29499999999999998</v>
          </cell>
          <cell r="P324" t="str">
            <v>USD</v>
          </cell>
          <cell r="Q324" t="str">
            <v>EA</v>
          </cell>
          <cell r="R324" t="str">
            <v>P4000026</v>
          </cell>
          <cell r="S324" t="str">
            <v>DFEG10040D-100M=P3</v>
          </cell>
          <cell r="T324" t="str">
            <v>PNET55D</v>
          </cell>
        </row>
        <row r="325">
          <cell r="B325" t="str">
            <v>PL10963D-F10020</v>
          </cell>
          <cell r="C325" t="str">
            <v>MAG-IND ,,,</v>
          </cell>
          <cell r="D325" t="str">
            <v>PROD</v>
          </cell>
          <cell r="E325" t="str">
            <v>PP</v>
          </cell>
          <cell r="F325">
            <v>80030837</v>
          </cell>
          <cell r="G325" t="str">
            <v>BOURNS INC</v>
          </cell>
          <cell r="H325" t="str">
            <v>US</v>
          </cell>
          <cell r="I325" t="str">
            <v xml:space="preserve">
1200 COLUMBIA AVE</v>
          </cell>
          <cell r="J325" t="str">
            <v>RIVERSIDE</v>
          </cell>
          <cell r="K325">
            <v>92507</v>
          </cell>
          <cell r="M325">
            <v>1</v>
          </cell>
          <cell r="N325" t="str">
            <v>RFU012</v>
          </cell>
          <cell r="O325">
            <v>0.16</v>
          </cell>
          <cell r="P325" t="str">
            <v>USD</v>
          </cell>
          <cell r="Q325" t="str">
            <v>EA</v>
          </cell>
          <cell r="R325" t="str">
            <v>P4000395</v>
          </cell>
          <cell r="S325" t="str">
            <v>SRP5030TA-1R0M</v>
          </cell>
          <cell r="T325" t="str">
            <v>PNET30D</v>
          </cell>
        </row>
        <row r="326">
          <cell r="B326" t="str">
            <v>PL12193B-F20X06</v>
          </cell>
          <cell r="C326" t="str">
            <v>MAG-FER 120R,,2A,0603</v>
          </cell>
          <cell r="D326" t="str">
            <v>PROD</v>
          </cell>
          <cell r="E326" t="str">
            <v>PP</v>
          </cell>
          <cell r="F326">
            <v>80004846</v>
          </cell>
          <cell r="G326" t="str">
            <v>MURATA ELECTRONICS ROCK</v>
          </cell>
          <cell r="H326" t="str">
            <v>US</v>
          </cell>
          <cell r="I326" t="str">
            <v>MART DISTRIBUTION CENTER
308 PROSPECT ROAD
PO BOX 487</v>
          </cell>
          <cell r="J326" t="str">
            <v>ROCKMART</v>
          </cell>
          <cell r="M326">
            <v>1</v>
          </cell>
          <cell r="N326" t="str">
            <v>JIT017</v>
          </cell>
          <cell r="O326">
            <v>8.5500000000000003E-3</v>
          </cell>
          <cell r="P326" t="str">
            <v>USD</v>
          </cell>
          <cell r="Q326" t="str">
            <v>EA</v>
          </cell>
          <cell r="R326" t="str">
            <v>P4000026</v>
          </cell>
          <cell r="S326" t="str">
            <v>BLM18PG121SH1D</v>
          </cell>
          <cell r="T326" t="str">
            <v>PNET55D</v>
          </cell>
        </row>
        <row r="327">
          <cell r="B327" t="str">
            <v>PL22042B-F10001</v>
          </cell>
          <cell r="C327" t="str">
            <v>22UH UNSHD WW IND 300mA1 OHM 1210 AEC-Q200</v>
          </cell>
          <cell r="D327" t="str">
            <v>PROD</v>
          </cell>
          <cell r="E327" t="str">
            <v>PP</v>
          </cell>
          <cell r="F327">
            <v>80004888</v>
          </cell>
          <cell r="G327" t="str">
            <v>TDK CORPORATION OF AMERICA</v>
          </cell>
          <cell r="H327" t="str">
            <v>US</v>
          </cell>
          <cell r="I327" t="str">
            <v xml:space="preserve">
11137 WARLAND DRIVE</v>
          </cell>
          <cell r="J327" t="str">
            <v>CYPRESS</v>
          </cell>
          <cell r="K327">
            <v>90630</v>
          </cell>
          <cell r="M327">
            <v>1</v>
          </cell>
          <cell r="N327" t="str">
            <v>JIT017</v>
          </cell>
          <cell r="O327">
            <v>3.7199999999999997E-2</v>
          </cell>
          <cell r="P327" t="str">
            <v>USD</v>
          </cell>
          <cell r="Q327" t="str">
            <v>EA</v>
          </cell>
          <cell r="R327" t="str">
            <v>P4000022</v>
          </cell>
          <cell r="S327" t="str">
            <v>NLCV32T-220K-EFD</v>
          </cell>
          <cell r="T327" t="str">
            <v>PAVG55D</v>
          </cell>
        </row>
        <row r="328">
          <cell r="B328" t="str">
            <v>PL22963B-F10013</v>
          </cell>
          <cell r="C328" t="str">
            <v>POWER INDUCTOR CHIP FILM2.2uH +/-20%nH DCR=0.16O</v>
          </cell>
          <cell r="D328" t="str">
            <v>PROD</v>
          </cell>
          <cell r="E328" t="str">
            <v>PP</v>
          </cell>
          <cell r="F328">
            <v>80004888</v>
          </cell>
          <cell r="G328" t="str">
            <v>TDK CORPORATION OF AMERICA</v>
          </cell>
          <cell r="H328" t="str">
            <v>US</v>
          </cell>
          <cell r="I328" t="str">
            <v xml:space="preserve">
11137 WARLAND DRIVE</v>
          </cell>
          <cell r="J328" t="str">
            <v>CYPRESS</v>
          </cell>
          <cell r="K328">
            <v>90630</v>
          </cell>
          <cell r="M328">
            <v>1</v>
          </cell>
          <cell r="N328" t="str">
            <v>JIT017</v>
          </cell>
          <cell r="O328">
            <v>3.4729999999999997E-2</v>
          </cell>
          <cell r="P328" t="str">
            <v>USD</v>
          </cell>
          <cell r="Q328" t="str">
            <v>EA</v>
          </cell>
          <cell r="R328" t="str">
            <v>P4000022</v>
          </cell>
          <cell r="S328" t="str">
            <v>MLZ2012M2R2HTD25</v>
          </cell>
          <cell r="T328" t="str">
            <v>PAVG55D</v>
          </cell>
        </row>
        <row r="329">
          <cell r="B329" t="str">
            <v>PL22964D-F10009</v>
          </cell>
          <cell r="C329" t="str">
            <v>2.2UH Inductor</v>
          </cell>
          <cell r="D329" t="str">
            <v>PROD</v>
          </cell>
          <cell r="E329" t="str">
            <v>PP</v>
          </cell>
          <cell r="F329">
            <v>80004846</v>
          </cell>
          <cell r="G329" t="str">
            <v>MURATA ELECTRONICS ROCK</v>
          </cell>
          <cell r="H329" t="str">
            <v>US</v>
          </cell>
          <cell r="I329" t="str">
            <v>MART DISTRIBUTION CENTER
308 PROSPECT ROAD
PO BOX 487</v>
          </cell>
          <cell r="J329" t="str">
            <v>ROCKMART</v>
          </cell>
          <cell r="M329">
            <v>1</v>
          </cell>
          <cell r="N329" t="str">
            <v>JIT017</v>
          </cell>
          <cell r="O329">
            <v>0.25</v>
          </cell>
          <cell r="P329" t="str">
            <v>USD</v>
          </cell>
          <cell r="Q329" t="str">
            <v>EA</v>
          </cell>
          <cell r="R329" t="str">
            <v>P4000026</v>
          </cell>
          <cell r="S329" t="str">
            <v>DFEH7030D-2R2M=P3</v>
          </cell>
          <cell r="T329" t="str">
            <v>PNET55D</v>
          </cell>
        </row>
        <row r="330">
          <cell r="B330" t="str">
            <v>PR31027B-FG1000</v>
          </cell>
          <cell r="C330" t="str">
            <v>Crystal 38.4MHz 10PPM7pF AEC-Q200</v>
          </cell>
          <cell r="D330" t="str">
            <v>PROD</v>
          </cell>
          <cell r="E330" t="str">
            <v>PP</v>
          </cell>
          <cell r="F330">
            <v>80004878</v>
          </cell>
          <cell r="G330" t="str">
            <v>KDS AMERICA</v>
          </cell>
          <cell r="H330" t="str">
            <v>US</v>
          </cell>
          <cell r="I330" t="str">
            <v xml:space="preserve">
17800 Newhope Street Suite F</v>
          </cell>
          <cell r="J330" t="str">
            <v>Fountain Valley</v>
          </cell>
          <cell r="K330">
            <v>92708</v>
          </cell>
          <cell r="M330">
            <v>1</v>
          </cell>
          <cell r="N330" t="str">
            <v>RFU001</v>
          </cell>
          <cell r="O330">
            <v>0.161</v>
          </cell>
          <cell r="P330" t="str">
            <v>USD</v>
          </cell>
          <cell r="Q330" t="str">
            <v>EA</v>
          </cell>
          <cell r="R330" t="str">
            <v>P4000073</v>
          </cell>
          <cell r="S330" t="str">
            <v>1RAK38400CQA</v>
          </cell>
          <cell r="T330" t="str">
            <v>PNET30D</v>
          </cell>
        </row>
        <row r="331">
          <cell r="B331" t="str">
            <v>PR35029B-FC1000</v>
          </cell>
          <cell r="C331" t="str">
            <v>RES-XTAL 32.768KHz,20ppm,FU - Fun</v>
          </cell>
          <cell r="D331" t="str">
            <v>PROD</v>
          </cell>
          <cell r="E331" t="str">
            <v>PP</v>
          </cell>
          <cell r="F331">
            <v>80004878</v>
          </cell>
          <cell r="G331" t="str">
            <v>KDS AMERICA</v>
          </cell>
          <cell r="H331" t="str">
            <v>US</v>
          </cell>
          <cell r="I331" t="str">
            <v xml:space="preserve">
17800 Newhope Street Suite F</v>
          </cell>
          <cell r="J331" t="str">
            <v>Fountain Valley</v>
          </cell>
          <cell r="K331">
            <v>92708</v>
          </cell>
          <cell r="M331">
            <v>1</v>
          </cell>
          <cell r="N331" t="str">
            <v>RFU001</v>
          </cell>
          <cell r="O331">
            <v>0.115</v>
          </cell>
          <cell r="P331" t="str">
            <v>USD</v>
          </cell>
          <cell r="Q331" t="str">
            <v>EA</v>
          </cell>
          <cell r="R331" t="str">
            <v>P4000073</v>
          </cell>
          <cell r="S331" t="str">
            <v>1TJF090DJ1AB00M</v>
          </cell>
          <cell r="T331" t="str">
            <v>PNET30D</v>
          </cell>
        </row>
        <row r="332">
          <cell r="B332" t="str">
            <v>PTBA0049-AA</v>
          </cell>
          <cell r="C332" t="str">
            <v>RES-THRM NTC,100k,,100.mW,150.0C</v>
          </cell>
          <cell r="D332" t="str">
            <v>PROD</v>
          </cell>
          <cell r="E332" t="str">
            <v>PP</v>
          </cell>
          <cell r="F332">
            <v>80004846</v>
          </cell>
          <cell r="G332" t="str">
            <v>MURATA ELECTRONICS ROCK</v>
          </cell>
          <cell r="H332" t="str">
            <v>US</v>
          </cell>
          <cell r="I332" t="str">
            <v>MART DISTRIBUTION CENTER
308 PROSPECT ROAD
PO BOX 487</v>
          </cell>
          <cell r="J332" t="str">
            <v>ROCKMART</v>
          </cell>
          <cell r="M332">
            <v>1</v>
          </cell>
          <cell r="N332" t="str">
            <v>JIT017</v>
          </cell>
          <cell r="O332">
            <v>1.9E-2</v>
          </cell>
          <cell r="P332" t="str">
            <v>USD</v>
          </cell>
          <cell r="Q332" t="str">
            <v>EA</v>
          </cell>
          <cell r="R332" t="str">
            <v>P4000026</v>
          </cell>
          <cell r="S332" t="str">
            <v>NCU15WF104F6SRC</v>
          </cell>
          <cell r="T332" t="str">
            <v>PNET55D</v>
          </cell>
        </row>
        <row r="333">
          <cell r="B333" t="str">
            <v>PV00044B-FSM001</v>
          </cell>
          <cell r="C333" t="str">
            <v>RES-VAR 200mJ,18V,40V,10.0C,0603</v>
          </cell>
          <cell r="D333" t="str">
            <v>PROD</v>
          </cell>
          <cell r="E333" t="str">
            <v>PP</v>
          </cell>
          <cell r="F333">
            <v>80010977</v>
          </cell>
          <cell r="G333" t="str">
            <v>TDK Electronics AG</v>
          </cell>
          <cell r="H333" t="str">
            <v>US</v>
          </cell>
          <cell r="I333" t="str">
            <v xml:space="preserve">
120 MT .HOLLY BY-PASS
UNIT 2</v>
          </cell>
          <cell r="J333" t="str">
            <v>LUMBERTON</v>
          </cell>
          <cell r="K333">
            <v>8048</v>
          </cell>
          <cell r="M333">
            <v>1</v>
          </cell>
          <cell r="N333" t="str">
            <v>JIT017</v>
          </cell>
          <cell r="O333">
            <v>1.72E-2</v>
          </cell>
          <cell r="P333" t="str">
            <v>USD</v>
          </cell>
          <cell r="Q333" t="str">
            <v>EA</v>
          </cell>
          <cell r="R333" t="str">
            <v>P4000068</v>
          </cell>
          <cell r="T333" t="str">
            <v>PAVG55D</v>
          </cell>
        </row>
        <row r="334">
          <cell r="B334" t="str">
            <v>VPLFMF-19G406-AA</v>
          </cell>
          <cell r="C334" t="str">
            <v>FORD TCU Screw</v>
          </cell>
          <cell r="D334" t="str">
            <v>PROD</v>
          </cell>
          <cell r="E334" t="str">
            <v>PP</v>
          </cell>
          <cell r="F334">
            <v>80004908</v>
          </cell>
          <cell r="G334" t="str">
            <v>INFASTECH DECORAH LLC</v>
          </cell>
          <cell r="H334" t="str">
            <v>US</v>
          </cell>
          <cell r="I334" t="str">
            <v xml:space="preserve">
1302 KERR DRIVE</v>
          </cell>
          <cell r="J334" t="str">
            <v>DECORAH</v>
          </cell>
          <cell r="K334">
            <v>52101</v>
          </cell>
          <cell r="M334">
            <v>1</v>
          </cell>
          <cell r="N334" t="str">
            <v>RFU002</v>
          </cell>
          <cell r="O334">
            <v>2.0299999999999999E-2</v>
          </cell>
          <cell r="P334" t="str">
            <v>USD</v>
          </cell>
          <cell r="Q334" t="str">
            <v>EA</v>
          </cell>
          <cell r="R334" t="str">
            <v>P4000539</v>
          </cell>
          <cell r="T334" t="str">
            <v>PAVG55D</v>
          </cell>
        </row>
        <row r="335">
          <cell r="B335" t="str">
            <v>VPLL3F-FN0110-AA</v>
          </cell>
          <cell r="C335" t="str">
            <v>Screw</v>
          </cell>
          <cell r="D335" t="str">
            <v>PROD</v>
          </cell>
          <cell r="E335" t="str">
            <v>PP</v>
          </cell>
          <cell r="F335">
            <v>80004908</v>
          </cell>
          <cell r="G335" t="str">
            <v>INFASTECH DECORAH LLC</v>
          </cell>
          <cell r="H335" t="str">
            <v>US</v>
          </cell>
          <cell r="I335" t="str">
            <v xml:space="preserve">
1302 KERR DRIVE</v>
          </cell>
          <cell r="J335" t="str">
            <v>DECORAH</v>
          </cell>
          <cell r="K335">
            <v>52101</v>
          </cell>
          <cell r="M335">
            <v>1</v>
          </cell>
          <cell r="N335" t="str">
            <v>RFU002</v>
          </cell>
          <cell r="O335">
            <v>5.9069999999999998E-2</v>
          </cell>
          <cell r="P335" t="str">
            <v>USD</v>
          </cell>
          <cell r="Q335" t="str">
            <v>EA</v>
          </cell>
          <cell r="R335" t="str">
            <v>P4000539</v>
          </cell>
          <cell r="S335" t="str">
            <v>VISAW19219</v>
          </cell>
          <cell r="T335" t="str">
            <v>PAVG55D</v>
          </cell>
        </row>
        <row r="336">
          <cell r="B336" t="str">
            <v>VPLL3F-FN0220-BA</v>
          </cell>
          <cell r="C336" t="str">
            <v>Nut Washer</v>
          </cell>
          <cell r="D336" t="str">
            <v>PROD</v>
          </cell>
          <cell r="E336" t="str">
            <v>PP</v>
          </cell>
          <cell r="F336">
            <v>80004908</v>
          </cell>
          <cell r="G336" t="str">
            <v>INFASTECH DECORAH LLC</v>
          </cell>
          <cell r="H336" t="str">
            <v>US</v>
          </cell>
          <cell r="I336" t="str">
            <v xml:space="preserve">
1302 KERR DRIVE</v>
          </cell>
          <cell r="J336" t="str">
            <v>DECORAH</v>
          </cell>
          <cell r="K336">
            <v>52101</v>
          </cell>
          <cell r="M336">
            <v>1</v>
          </cell>
          <cell r="N336" t="str">
            <v>RFU002</v>
          </cell>
          <cell r="O336">
            <v>5.1499999999999997E-2</v>
          </cell>
          <cell r="P336" t="str">
            <v>USD</v>
          </cell>
          <cell r="Q336" t="str">
            <v>EA</v>
          </cell>
          <cell r="R336" t="str">
            <v>P4000539</v>
          </cell>
          <cell r="S336" t="str">
            <v>3FD-03004-000/W520200-S437</v>
          </cell>
          <cell r="T336" t="str">
            <v>PAVG55D</v>
          </cell>
        </row>
        <row r="337">
          <cell r="B337" t="str">
            <v>VPLL3F-FN0230-AA</v>
          </cell>
          <cell r="C337" t="str">
            <v>Nut Clip</v>
          </cell>
          <cell r="D337" t="str">
            <v>PROD</v>
          </cell>
          <cell r="E337" t="str">
            <v>PP</v>
          </cell>
          <cell r="F337">
            <v>80035006</v>
          </cell>
          <cell r="G337" t="str">
            <v>Bulten GmbH</v>
          </cell>
          <cell r="H337" t="str">
            <v>DE</v>
          </cell>
          <cell r="I337" t="str">
            <v xml:space="preserve">
Industriestrasse 20</v>
          </cell>
          <cell r="J337" t="str">
            <v>Bergkamen</v>
          </cell>
          <cell r="K337">
            <v>59192</v>
          </cell>
          <cell r="M337">
            <v>1</v>
          </cell>
          <cell r="N337" t="str">
            <v>RFU002</v>
          </cell>
          <cell r="O337">
            <v>0.31269999999999998</v>
          </cell>
          <cell r="P337" t="str">
            <v>EUR</v>
          </cell>
          <cell r="Q337" t="str">
            <v>EA</v>
          </cell>
          <cell r="R337" t="str">
            <v>P4000616</v>
          </cell>
          <cell r="S337" t="str">
            <v>23046T4</v>
          </cell>
          <cell r="T337" t="str">
            <v>PNET30D</v>
          </cell>
        </row>
        <row r="338">
          <cell r="B338" t="str">
            <v>VPLXSF-112069-BA</v>
          </cell>
          <cell r="C338" t="str">
            <v>Felt Pad - Large</v>
          </cell>
          <cell r="D338" t="str">
            <v>PROD</v>
          </cell>
          <cell r="E338" t="str">
            <v>PP</v>
          </cell>
          <cell r="F338">
            <v>80014703</v>
          </cell>
          <cell r="G338" t="str">
            <v>GRAND RAPIDS LABEL</v>
          </cell>
          <cell r="H338" t="str">
            <v>US</v>
          </cell>
          <cell r="I338" t="str">
            <v>COMPANY
2351 OAK INDUSTRIAL DR NE</v>
          </cell>
          <cell r="J338" t="str">
            <v>GRAND RAPIDS</v>
          </cell>
          <cell r="K338">
            <v>49505</v>
          </cell>
          <cell r="M338">
            <v>1</v>
          </cell>
          <cell r="N338" t="str">
            <v>RFU012</v>
          </cell>
          <cell r="O338">
            <v>0.98</v>
          </cell>
          <cell r="P338" t="str">
            <v>USD</v>
          </cell>
          <cell r="Q338" t="str">
            <v>EA</v>
          </cell>
          <cell r="R338" t="str">
            <v>P4000411</v>
          </cell>
          <cell r="T338" t="str">
            <v>PAVG55D</v>
          </cell>
        </row>
        <row r="339">
          <cell r="B339" t="str">
            <v>VPLXSF-112069-CA</v>
          </cell>
          <cell r="C339" t="str">
            <v>Felt Pad - Small</v>
          </cell>
          <cell r="D339" t="str">
            <v>PROD</v>
          </cell>
          <cell r="E339" t="str">
            <v>PP</v>
          </cell>
          <cell r="F339">
            <v>80014703</v>
          </cell>
          <cell r="G339" t="str">
            <v>GRAND RAPIDS LABEL</v>
          </cell>
          <cell r="H339" t="str">
            <v>US</v>
          </cell>
          <cell r="I339" t="str">
            <v>COMPANY
2351 OAK INDUSTRIAL DR NE</v>
          </cell>
          <cell r="J339" t="str">
            <v>GRAND RAPIDS</v>
          </cell>
          <cell r="K339">
            <v>49505</v>
          </cell>
          <cell r="M339">
            <v>1</v>
          </cell>
          <cell r="N339" t="str">
            <v>RFU012</v>
          </cell>
          <cell r="O339">
            <v>0.28999999999999998</v>
          </cell>
          <cell r="P339" t="str">
            <v>USD</v>
          </cell>
          <cell r="Q339" t="str">
            <v>EA</v>
          </cell>
          <cell r="R339" t="str">
            <v>P4000411</v>
          </cell>
          <cell r="T339" t="str">
            <v>PAVG55D</v>
          </cell>
        </row>
        <row r="340">
          <cell r="B340" t="str">
            <v>VPLXSF-18923-AA</v>
          </cell>
          <cell r="C340" t="str">
            <v>Bracket (CX727)</v>
          </cell>
          <cell r="D340" t="str">
            <v>PROD</v>
          </cell>
          <cell r="E340" t="str">
            <v>PP</v>
          </cell>
          <cell r="F340">
            <v>80014927</v>
          </cell>
          <cell r="G340" t="str">
            <v>MJ CELCO INC</v>
          </cell>
          <cell r="H340" t="str">
            <v>US</v>
          </cell>
          <cell r="I340" t="str">
            <v xml:space="preserve">
3900 Wesley Terrace</v>
          </cell>
          <cell r="J340" t="str">
            <v>Schiller Park</v>
          </cell>
          <cell r="K340">
            <v>60176</v>
          </cell>
          <cell r="M340">
            <v>1</v>
          </cell>
          <cell r="N340" t="str">
            <v>RFU012</v>
          </cell>
          <cell r="O340">
            <v>2.7233000000000001</v>
          </cell>
          <cell r="P340" t="str">
            <v>USD</v>
          </cell>
          <cell r="Q340" t="str">
            <v>EA</v>
          </cell>
          <cell r="R340" t="str">
            <v>P4000257</v>
          </cell>
          <cell r="T340" t="str">
            <v>PAVG55D</v>
          </cell>
        </row>
        <row r="341">
          <cell r="B341" t="str">
            <v>VPMU5F-12A661-AC</v>
          </cell>
          <cell r="C341" t="str">
            <v>Main Label (Printed Locally)</v>
          </cell>
          <cell r="D341" t="str">
            <v>PROD</v>
          </cell>
          <cell r="E341" t="str">
            <v>MP</v>
          </cell>
          <cell r="L341" t="str">
            <v>CU5AUEBF</v>
          </cell>
          <cell r="N341" t="str">
            <v>ASSY94N</v>
          </cell>
          <cell r="O341">
            <v>0</v>
          </cell>
        </row>
        <row r="342">
          <cell r="B342" t="str">
            <v>VPMU5F-12A661-CA</v>
          </cell>
          <cell r="C342" t="str">
            <v>Label, Secondary</v>
          </cell>
          <cell r="D342" t="str">
            <v>PROD</v>
          </cell>
          <cell r="E342" t="str">
            <v>PP</v>
          </cell>
          <cell r="F342">
            <v>80014703</v>
          </cell>
          <cell r="G342" t="str">
            <v>GRAND RAPIDS LABEL</v>
          </cell>
          <cell r="H342" t="str">
            <v>US</v>
          </cell>
          <cell r="I342" t="str">
            <v>COMPANY
2351 OAK INDUSTRIAL DR NE</v>
          </cell>
          <cell r="J342" t="str">
            <v>GRAND RAPIDS</v>
          </cell>
          <cell r="K342">
            <v>49505</v>
          </cell>
          <cell r="M342">
            <v>1</v>
          </cell>
          <cell r="N342" t="str">
            <v>RFU012</v>
          </cell>
          <cell r="O342">
            <v>2.8299999999999999E-2</v>
          </cell>
          <cell r="P342" t="str">
            <v>USD</v>
          </cell>
          <cell r="Q342" t="str">
            <v>EA</v>
          </cell>
          <cell r="R342" t="str">
            <v>P4000411</v>
          </cell>
          <cell r="T342" t="str">
            <v>PAVG55D</v>
          </cell>
        </row>
        <row r="343">
          <cell r="B343" t="str">
            <v>VPMU5F-12B523-AA</v>
          </cell>
          <cell r="C343" t="str">
            <v>Battery Cover</v>
          </cell>
          <cell r="D343" t="str">
            <v>PROD</v>
          </cell>
          <cell r="E343" t="str">
            <v>PP</v>
          </cell>
          <cell r="F343">
            <v>80000361</v>
          </cell>
          <cell r="G343" t="str">
            <v>HOOSIER MOLDED PRODUCTS</v>
          </cell>
          <cell r="H343" t="str">
            <v>US</v>
          </cell>
          <cell r="I343" t="str">
            <v xml:space="preserve">
3603 PROGRESS DRIVE</v>
          </cell>
          <cell r="J343" t="str">
            <v>SOUTH BEND</v>
          </cell>
          <cell r="K343">
            <v>46628</v>
          </cell>
          <cell r="M343">
            <v>1</v>
          </cell>
          <cell r="N343" t="str">
            <v>RFU012</v>
          </cell>
          <cell r="O343">
            <v>0.18049999999999999</v>
          </cell>
          <cell r="P343" t="str">
            <v>USD</v>
          </cell>
          <cell r="Q343" t="str">
            <v>EA</v>
          </cell>
          <cell r="R343" t="str">
            <v>P4000264</v>
          </cell>
          <cell r="T343" t="str">
            <v>PAVG55D</v>
          </cell>
        </row>
        <row r="344">
          <cell r="B344" t="str">
            <v>VPMU5F-14A608-BJ</v>
          </cell>
          <cell r="C344" t="str">
            <v>PWB - Daughter</v>
          </cell>
          <cell r="D344" t="str">
            <v>PROD</v>
          </cell>
          <cell r="E344" t="str">
            <v>PP</v>
          </cell>
          <cell r="F344">
            <v>80034233</v>
          </cell>
          <cell r="G344" t="str">
            <v>Multek Technologies Limited</v>
          </cell>
          <cell r="H344" t="str">
            <v>MU</v>
          </cell>
          <cell r="I344" t="str">
            <v xml:space="preserve">
WBL Building,801 Lorong
7 Toa Payoh #01-03</v>
          </cell>
          <cell r="J344" t="str">
            <v>Singapore</v>
          </cell>
          <cell r="K344">
            <v>319319</v>
          </cell>
          <cell r="L344" t="str">
            <v>SU11DEBF</v>
          </cell>
          <cell r="M344">
            <v>1</v>
          </cell>
          <cell r="N344" t="str">
            <v>RFU019</v>
          </cell>
          <cell r="O344">
            <v>6.1769999999999996</v>
          </cell>
          <cell r="P344" t="str">
            <v>USD</v>
          </cell>
          <cell r="Q344" t="str">
            <v>EA</v>
          </cell>
          <cell r="R344" t="str">
            <v>P4000598</v>
          </cell>
          <cell r="T344" t="str">
            <v>PNET55D</v>
          </cell>
        </row>
        <row r="345">
          <cell r="B345" t="str">
            <v>VPMU5F-14A608-CB</v>
          </cell>
          <cell r="C345" t="str">
            <v>PWB - Daughter</v>
          </cell>
          <cell r="D345" t="str">
            <v>PROD</v>
          </cell>
          <cell r="E345" t="str">
            <v>PP</v>
          </cell>
          <cell r="F345">
            <v>80035052</v>
          </cell>
          <cell r="G345" t="str">
            <v>AT&amp;S Austria Technologie &amp;</v>
          </cell>
          <cell r="H345" t="str">
            <v>AT</v>
          </cell>
          <cell r="I345" t="str">
            <v>Systemtechnik AG
Fabriksgasse 13</v>
          </cell>
          <cell r="J345" t="str">
            <v>Leoben</v>
          </cell>
          <cell r="K345">
            <v>8700</v>
          </cell>
          <cell r="M345">
            <v>1</v>
          </cell>
          <cell r="N345" t="str">
            <v>RFU019</v>
          </cell>
          <cell r="O345">
            <v>7.95</v>
          </cell>
          <cell r="P345" t="str">
            <v>USD</v>
          </cell>
          <cell r="Q345" t="str">
            <v>EA</v>
          </cell>
          <cell r="R345" t="str">
            <v>P4000600</v>
          </cell>
          <cell r="T345" t="str">
            <v>PNET55D</v>
          </cell>
        </row>
        <row r="346">
          <cell r="B346" t="str">
            <v>VPMU5F-14B127-AC</v>
          </cell>
          <cell r="C346" t="str">
            <v>Enclosure, Front - Polycarbon</v>
          </cell>
          <cell r="D346" t="str">
            <v>PROD</v>
          </cell>
          <cell r="E346" t="str">
            <v>PP</v>
          </cell>
          <cell r="F346">
            <v>80000361</v>
          </cell>
          <cell r="G346" t="str">
            <v>HOOSIER MOLDED PRODUCTS</v>
          </cell>
          <cell r="H346" t="str">
            <v>US</v>
          </cell>
          <cell r="I346" t="str">
            <v xml:space="preserve">
3603 PROGRESS DRIVE</v>
          </cell>
          <cell r="J346" t="str">
            <v>SOUTH BEND</v>
          </cell>
          <cell r="K346">
            <v>46628</v>
          </cell>
          <cell r="M346">
            <v>1</v>
          </cell>
          <cell r="N346" t="str">
            <v>RFU012</v>
          </cell>
          <cell r="O346">
            <v>0.44362000000000001</v>
          </cell>
          <cell r="P346" t="str">
            <v>USD</v>
          </cell>
          <cell r="Q346" t="str">
            <v>EA</v>
          </cell>
          <cell r="R346" t="str">
            <v>P4000264</v>
          </cell>
          <cell r="T346" t="str">
            <v>PAVG55D</v>
          </cell>
        </row>
        <row r="347">
          <cell r="B347" t="str">
            <v>VPMU5F-14B127-BC</v>
          </cell>
          <cell r="C347" t="str">
            <v>Enclosure, Front - Polycarbon</v>
          </cell>
          <cell r="D347" t="str">
            <v>PROD</v>
          </cell>
          <cell r="E347" t="str">
            <v>PP</v>
          </cell>
          <cell r="F347">
            <v>80000361</v>
          </cell>
          <cell r="G347" t="str">
            <v>HOOSIER MOLDED PRODUCTS</v>
          </cell>
          <cell r="H347" t="str">
            <v>US</v>
          </cell>
          <cell r="I347" t="str">
            <v xml:space="preserve">
3603 PROGRESS DRIVE</v>
          </cell>
          <cell r="J347" t="str">
            <v>SOUTH BEND</v>
          </cell>
          <cell r="K347">
            <v>46628</v>
          </cell>
          <cell r="M347">
            <v>1</v>
          </cell>
          <cell r="N347" t="str">
            <v>RFU012</v>
          </cell>
          <cell r="O347">
            <v>0.44362000000000001</v>
          </cell>
          <cell r="P347" t="str">
            <v>USD</v>
          </cell>
          <cell r="Q347" t="str">
            <v>EA</v>
          </cell>
          <cell r="R347" t="str">
            <v>P4000264</v>
          </cell>
          <cell r="T347" t="str">
            <v>PAVG55D</v>
          </cell>
        </row>
        <row r="348">
          <cell r="B348" t="str">
            <v>VPMU5F-14B128-AC</v>
          </cell>
          <cell r="C348" t="str">
            <v>Enclosure, Back - 5052-H32</v>
          </cell>
          <cell r="D348" t="str">
            <v>PROD</v>
          </cell>
          <cell r="E348" t="str">
            <v>PP</v>
          </cell>
          <cell r="F348">
            <v>80012106</v>
          </cell>
          <cell r="G348" t="str">
            <v>LARSEN MANUFACTURING LLC</v>
          </cell>
          <cell r="H348" t="str">
            <v>US</v>
          </cell>
          <cell r="I348" t="str">
            <v xml:space="preserve">
12150 Rojas Drive, Suite E</v>
          </cell>
          <cell r="J348" t="str">
            <v>El Paso</v>
          </cell>
          <cell r="K348">
            <v>79936</v>
          </cell>
          <cell r="M348">
            <v>1</v>
          </cell>
          <cell r="N348" t="str">
            <v>JIT011</v>
          </cell>
          <cell r="O348">
            <v>0.82130000000000003</v>
          </cell>
          <cell r="P348" t="str">
            <v>USD</v>
          </cell>
          <cell r="Q348" t="str">
            <v>EA</v>
          </cell>
          <cell r="R348" t="str">
            <v>P4000020</v>
          </cell>
          <cell r="T348" t="str">
            <v>PAVG55D</v>
          </cell>
        </row>
        <row r="349">
          <cell r="B349" t="str">
            <v>VPMU5F-156037-AB</v>
          </cell>
          <cell r="C349" t="str">
            <v>WIFI Antenna board assebly</v>
          </cell>
          <cell r="D349" t="str">
            <v>PROD</v>
          </cell>
          <cell r="E349" t="str">
            <v>PP</v>
          </cell>
          <cell r="F349">
            <v>80008784</v>
          </cell>
          <cell r="G349" t="str">
            <v>Techwise (Macao) Circuits</v>
          </cell>
          <cell r="H349" t="str">
            <v>CN</v>
          </cell>
          <cell r="I349" t="str">
            <v>Limited
AV. da Praia Grande N599, N3
Andar B Edificio Commercial</v>
          </cell>
          <cell r="J349" t="str">
            <v>MACAU</v>
          </cell>
          <cell r="K349" t="str">
            <v>00000-000</v>
          </cell>
          <cell r="M349">
            <v>1</v>
          </cell>
          <cell r="N349" t="str">
            <v>RFU019</v>
          </cell>
          <cell r="O349">
            <v>0.1588</v>
          </cell>
          <cell r="P349" t="str">
            <v>USD</v>
          </cell>
          <cell r="Q349" t="str">
            <v>EA</v>
          </cell>
          <cell r="R349" t="str">
            <v>P4000009</v>
          </cell>
          <cell r="T349" t="str">
            <v>PEOM60D</v>
          </cell>
        </row>
        <row r="350">
          <cell r="B350" t="str">
            <v>VPMU5F-156037-BB</v>
          </cell>
          <cell r="C350" t="str">
            <v>WIFI Antenna board assebly</v>
          </cell>
          <cell r="D350" t="str">
            <v>PROD</v>
          </cell>
          <cell r="E350" t="str">
            <v>PP</v>
          </cell>
          <cell r="F350">
            <v>80008784</v>
          </cell>
          <cell r="G350" t="str">
            <v>Techwise (Macao) Circuits</v>
          </cell>
          <cell r="H350" t="str">
            <v>CN</v>
          </cell>
          <cell r="I350" t="str">
            <v>Limited
AV. da Praia Grande N599, N3
Andar B Edificio Commercial</v>
          </cell>
          <cell r="J350" t="str">
            <v>MACAU</v>
          </cell>
          <cell r="K350" t="str">
            <v>00000-000</v>
          </cell>
          <cell r="M350">
            <v>1</v>
          </cell>
          <cell r="N350" t="str">
            <v>RFU019</v>
          </cell>
          <cell r="O350">
            <v>0.1787</v>
          </cell>
          <cell r="P350" t="str">
            <v>USD</v>
          </cell>
          <cell r="Q350" t="str">
            <v>EA</v>
          </cell>
          <cell r="R350" t="str">
            <v>P4000009</v>
          </cell>
          <cell r="T350" t="str">
            <v>PEOM60D</v>
          </cell>
        </row>
        <row r="351">
          <cell r="B351" t="str">
            <v>VPMU5F-18520-AC</v>
          </cell>
          <cell r="C351" t="str">
            <v>Battery Pack Assembly</v>
          </cell>
          <cell r="D351" t="str">
            <v>PROD</v>
          </cell>
          <cell r="E351" t="str">
            <v>PP</v>
          </cell>
          <cell r="F351">
            <v>80033620</v>
          </cell>
          <cell r="G351" t="str">
            <v>Skypower Enterprise Co., LTD</v>
          </cell>
          <cell r="H351" t="str">
            <v>TW</v>
          </cell>
          <cell r="I351" t="str">
            <v xml:space="preserve">
11F., No.287, Sec. 2, Wenhua
Rd.,</v>
          </cell>
          <cell r="J351" t="str">
            <v>New Taipei City</v>
          </cell>
          <cell r="K351">
            <v>220</v>
          </cell>
          <cell r="M351">
            <v>1</v>
          </cell>
          <cell r="N351" t="str">
            <v>RFU002</v>
          </cell>
          <cell r="O351">
            <v>4.0199999999999996</v>
          </cell>
          <cell r="P351" t="str">
            <v>USD</v>
          </cell>
          <cell r="Q351" t="str">
            <v>EA</v>
          </cell>
          <cell r="R351" t="str">
            <v>P4000578</v>
          </cell>
          <cell r="T351" t="str">
            <v>PNET60D</v>
          </cell>
        </row>
        <row r="352">
          <cell r="B352" t="str">
            <v>VPMU5F-18923-AA</v>
          </cell>
          <cell r="C352" t="str">
            <v>Left Bracket</v>
          </cell>
          <cell r="D352" t="str">
            <v>PROD</v>
          </cell>
          <cell r="E352" t="str">
            <v>PP</v>
          </cell>
          <cell r="F352">
            <v>80007148</v>
          </cell>
          <cell r="G352" t="str">
            <v>ACCUDYN DE MEXICO S DE RL DE</v>
          </cell>
          <cell r="H352" t="str">
            <v>MX</v>
          </cell>
          <cell r="I352" t="str">
            <v>CV.
AV. VICTOR HUGO #341</v>
          </cell>
          <cell r="J352" t="str">
            <v>CHIHUAHUA</v>
          </cell>
          <cell r="K352">
            <v>31136</v>
          </cell>
          <cell r="M352">
            <v>1</v>
          </cell>
          <cell r="N352" t="str">
            <v>JIT002</v>
          </cell>
          <cell r="O352">
            <v>0.13517999999999999</v>
          </cell>
          <cell r="P352" t="str">
            <v>USD</v>
          </cell>
          <cell r="Q352" t="str">
            <v>EA</v>
          </cell>
          <cell r="R352" t="str">
            <v>P4000599</v>
          </cell>
          <cell r="T352" t="str">
            <v>PAVG55D</v>
          </cell>
        </row>
        <row r="353">
          <cell r="B353" t="str">
            <v>VPMU5F-18923-BA</v>
          </cell>
          <cell r="C353" t="str">
            <v>Right Bracket</v>
          </cell>
          <cell r="D353" t="str">
            <v>PROD</v>
          </cell>
          <cell r="E353" t="str">
            <v>PP</v>
          </cell>
          <cell r="F353">
            <v>80007148</v>
          </cell>
          <cell r="G353" t="str">
            <v>ACCUDYN DE MEXICO S DE RL DE</v>
          </cell>
          <cell r="H353" t="str">
            <v>MX</v>
          </cell>
          <cell r="I353" t="str">
            <v>CV.
AV. VICTOR HUGO #341</v>
          </cell>
          <cell r="J353" t="str">
            <v>CHIHUAHUA</v>
          </cell>
          <cell r="K353">
            <v>31136</v>
          </cell>
          <cell r="M353">
            <v>1</v>
          </cell>
          <cell r="N353" t="str">
            <v>JIT002</v>
          </cell>
          <cell r="O353">
            <v>0.10920000000000001</v>
          </cell>
          <cell r="P353" t="str">
            <v>USD</v>
          </cell>
          <cell r="Q353" t="str">
            <v>EA</v>
          </cell>
          <cell r="R353" t="str">
            <v>P4000599</v>
          </cell>
          <cell r="T353" t="str">
            <v>PAVG55D</v>
          </cell>
        </row>
        <row r="354">
          <cell r="B354" t="str">
            <v>VPMU5F-18B897-AA</v>
          </cell>
          <cell r="C354" t="str">
            <v>Shield, RF1, Metalstamping Drawn</v>
          </cell>
          <cell r="D354" t="str">
            <v>PROD</v>
          </cell>
          <cell r="E354" t="str">
            <v>PP</v>
          </cell>
          <cell r="F354">
            <v>80034138</v>
          </cell>
          <cell r="G354" t="str">
            <v>Bi-Link Nanning Co., Ltd</v>
          </cell>
          <cell r="H354" t="str">
            <v>CN</v>
          </cell>
          <cell r="I354" t="str">
            <v xml:space="preserve">
B Area, Hua Qiang Industrial
Zone, 35 Wu Hua Avenue B5</v>
          </cell>
          <cell r="J354" t="str">
            <v>Nanning</v>
          </cell>
          <cell r="K354">
            <v>530105</v>
          </cell>
          <cell r="M354">
            <v>1</v>
          </cell>
          <cell r="N354" t="str">
            <v>RFU012</v>
          </cell>
          <cell r="O354">
            <v>9.3119999999999994E-2</v>
          </cell>
          <cell r="P354" t="str">
            <v>USD</v>
          </cell>
          <cell r="Q354" t="str">
            <v>EA</v>
          </cell>
          <cell r="R354" t="str">
            <v>P4000560</v>
          </cell>
          <cell r="T354" t="str">
            <v>PNET60D</v>
          </cell>
        </row>
        <row r="355">
          <cell r="B355" t="str">
            <v>VPMU5F-18B897-BA</v>
          </cell>
          <cell r="C355" t="str">
            <v>Shield, PDN, MetalstampingDrawn</v>
          </cell>
          <cell r="D355" t="str">
            <v>PROD</v>
          </cell>
          <cell r="E355" t="str">
            <v>PP</v>
          </cell>
          <cell r="F355">
            <v>80034138</v>
          </cell>
          <cell r="G355" t="str">
            <v>Bi-Link Nanning Co., Ltd</v>
          </cell>
          <cell r="H355" t="str">
            <v>CN</v>
          </cell>
          <cell r="I355" t="str">
            <v xml:space="preserve">
B Area, Hua Qiang Industrial
Zone, 35 Wu Hua Avenue B5</v>
          </cell>
          <cell r="J355" t="str">
            <v>Nanning</v>
          </cell>
          <cell r="K355">
            <v>530105</v>
          </cell>
          <cell r="M355">
            <v>1</v>
          </cell>
          <cell r="N355" t="str">
            <v>RFU012</v>
          </cell>
          <cell r="O355">
            <v>0.11232</v>
          </cell>
          <cell r="P355" t="str">
            <v>USD</v>
          </cell>
          <cell r="Q355" t="str">
            <v>EA</v>
          </cell>
          <cell r="R355" t="str">
            <v>P4000560</v>
          </cell>
          <cell r="T355" t="str">
            <v>PNET60D</v>
          </cell>
        </row>
        <row r="356">
          <cell r="B356" t="str">
            <v>VPMU5F-18B897-CA</v>
          </cell>
          <cell r="C356" t="str">
            <v>Shield, RF2, Fence,Metal stampingDrawn</v>
          </cell>
          <cell r="D356" t="str">
            <v>PROD</v>
          </cell>
          <cell r="E356" t="str">
            <v>PP</v>
          </cell>
          <cell r="F356">
            <v>80034138</v>
          </cell>
          <cell r="G356" t="str">
            <v>Bi-Link Nanning Co., Ltd</v>
          </cell>
          <cell r="H356" t="str">
            <v>CN</v>
          </cell>
          <cell r="I356" t="str">
            <v xml:space="preserve">
B Area, Hua Qiang Industrial
Zone, 35 Wu Hua Avenue B5</v>
          </cell>
          <cell r="J356" t="str">
            <v>Nanning</v>
          </cell>
          <cell r="K356">
            <v>530105</v>
          </cell>
          <cell r="M356">
            <v>1</v>
          </cell>
          <cell r="N356" t="str">
            <v>RFU012</v>
          </cell>
          <cell r="O356">
            <v>0.14688000000000001</v>
          </cell>
          <cell r="P356" t="str">
            <v>USD</v>
          </cell>
          <cell r="Q356" t="str">
            <v>EA</v>
          </cell>
          <cell r="R356" t="str">
            <v>P4000560</v>
          </cell>
          <cell r="T356" t="str">
            <v>PNET60D</v>
          </cell>
        </row>
        <row r="357">
          <cell r="B357" t="str">
            <v>VPMU5F-18B897-DA</v>
          </cell>
          <cell r="C357" t="str">
            <v>Shield, RF2, Cover,Metal stampingDrawn</v>
          </cell>
          <cell r="D357" t="str">
            <v>PROD</v>
          </cell>
          <cell r="E357" t="str">
            <v>PP</v>
          </cell>
          <cell r="F357">
            <v>80034138</v>
          </cell>
          <cell r="G357" t="str">
            <v>Bi-Link Nanning Co., Ltd</v>
          </cell>
          <cell r="H357" t="str">
            <v>CN</v>
          </cell>
          <cell r="I357" t="str">
            <v xml:space="preserve">
B Area, Hua Qiang Industrial
Zone, 35 Wu Hua Avenue B5</v>
          </cell>
          <cell r="J357" t="str">
            <v>Nanning</v>
          </cell>
          <cell r="K357">
            <v>530105</v>
          </cell>
          <cell r="M357">
            <v>1</v>
          </cell>
          <cell r="N357" t="str">
            <v>RFU012</v>
          </cell>
          <cell r="O357">
            <v>3.9359999999999999E-2</v>
          </cell>
          <cell r="P357" t="str">
            <v>USD</v>
          </cell>
          <cell r="Q357" t="str">
            <v>EA</v>
          </cell>
          <cell r="R357" t="str">
            <v>P4000560</v>
          </cell>
          <cell r="T357" t="str">
            <v>PNET60D</v>
          </cell>
        </row>
        <row r="358">
          <cell r="B358" t="str">
            <v>VPMU5F-18B897-EA</v>
          </cell>
          <cell r="C358" t="str">
            <v>Shield, WiFi, Fence,Metal stampingDrawn</v>
          </cell>
          <cell r="D358" t="str">
            <v>PROD</v>
          </cell>
          <cell r="E358" t="str">
            <v>PP</v>
          </cell>
          <cell r="F358">
            <v>80034138</v>
          </cell>
          <cell r="G358" t="str">
            <v>Bi-Link Nanning Co., Ltd</v>
          </cell>
          <cell r="H358" t="str">
            <v>CN</v>
          </cell>
          <cell r="I358" t="str">
            <v xml:space="preserve">
B Area, Hua Qiang Industrial
Zone, 35 Wu Hua Avenue B5</v>
          </cell>
          <cell r="J358" t="str">
            <v>Nanning</v>
          </cell>
          <cell r="K358">
            <v>530105</v>
          </cell>
          <cell r="M358">
            <v>1</v>
          </cell>
          <cell r="N358" t="str">
            <v>RFU012</v>
          </cell>
          <cell r="O358">
            <v>5.6640000000000003E-2</v>
          </cell>
          <cell r="P358" t="str">
            <v>USD</v>
          </cell>
          <cell r="Q358" t="str">
            <v>EA</v>
          </cell>
          <cell r="R358" t="str">
            <v>P4000560</v>
          </cell>
          <cell r="T358" t="str">
            <v>PNET60D</v>
          </cell>
        </row>
        <row r="359">
          <cell r="B359" t="str">
            <v>VPMU5F-18B897-FA</v>
          </cell>
          <cell r="C359" t="str">
            <v>Shield, WiFi, Cover,Metal stampingDrawn</v>
          </cell>
          <cell r="D359" t="str">
            <v>PROD</v>
          </cell>
          <cell r="E359" t="str">
            <v>PP</v>
          </cell>
          <cell r="F359">
            <v>80034138</v>
          </cell>
          <cell r="G359" t="str">
            <v>Bi-Link Nanning Co., Ltd</v>
          </cell>
          <cell r="H359" t="str">
            <v>CN</v>
          </cell>
          <cell r="I359" t="str">
            <v xml:space="preserve">
B Area, Hua Qiang Industrial
Zone, 35 Wu Hua Avenue B5</v>
          </cell>
          <cell r="J359" t="str">
            <v>Nanning</v>
          </cell>
          <cell r="K359">
            <v>530105</v>
          </cell>
          <cell r="M359">
            <v>1</v>
          </cell>
          <cell r="N359" t="str">
            <v>RFU012</v>
          </cell>
          <cell r="O359">
            <v>4.7039999999999998E-2</v>
          </cell>
          <cell r="P359" t="str">
            <v>USD</v>
          </cell>
          <cell r="Q359" t="str">
            <v>EA</v>
          </cell>
          <cell r="R359" t="str">
            <v>P4000560</v>
          </cell>
          <cell r="T359" t="str">
            <v>PNET60D</v>
          </cell>
        </row>
        <row r="360">
          <cell r="B360" t="str">
            <v>VPMU5F-18B897-GB</v>
          </cell>
          <cell r="C360" t="str">
            <v>Shield, Processor, Fence, Metal st</v>
          </cell>
          <cell r="D360" t="str">
            <v>PROD</v>
          </cell>
          <cell r="E360" t="str">
            <v>PP</v>
          </cell>
          <cell r="F360">
            <v>80034138</v>
          </cell>
          <cell r="G360" t="str">
            <v>Bi-Link Nanning Co., Ltd</v>
          </cell>
          <cell r="H360" t="str">
            <v>CN</v>
          </cell>
          <cell r="I360" t="str">
            <v xml:space="preserve">
B Area, Hua Qiang Industrial
Zone, 35 Wu Hua Avenue B5</v>
          </cell>
          <cell r="J360" t="str">
            <v>Nanning</v>
          </cell>
          <cell r="K360">
            <v>530105</v>
          </cell>
          <cell r="M360">
            <v>1</v>
          </cell>
          <cell r="N360" t="str">
            <v>RFU012</v>
          </cell>
          <cell r="O360">
            <v>5.8560000000000001E-2</v>
          </cell>
          <cell r="P360" t="str">
            <v>USD</v>
          </cell>
          <cell r="Q360" t="str">
            <v>EA</v>
          </cell>
          <cell r="R360" t="str">
            <v>P4000560</v>
          </cell>
          <cell r="T360" t="str">
            <v>PNET60D</v>
          </cell>
        </row>
        <row r="361">
          <cell r="B361" t="str">
            <v>VPMU5F-18B897-HB</v>
          </cell>
          <cell r="C361" t="str">
            <v>Shield, Processor, Cover, Metal st</v>
          </cell>
          <cell r="D361" t="str">
            <v>PROD</v>
          </cell>
          <cell r="E361" t="str">
            <v>PP</v>
          </cell>
          <cell r="F361">
            <v>80034138</v>
          </cell>
          <cell r="G361" t="str">
            <v>Bi-Link Nanning Co., Ltd</v>
          </cell>
          <cell r="H361" t="str">
            <v>CN</v>
          </cell>
          <cell r="I361" t="str">
            <v xml:space="preserve">
B Area, Hua Qiang Industrial
Zone, 35 Wu Hua Avenue B5</v>
          </cell>
          <cell r="J361" t="str">
            <v>Nanning</v>
          </cell>
          <cell r="K361">
            <v>530105</v>
          </cell>
          <cell r="M361">
            <v>1</v>
          </cell>
          <cell r="N361" t="str">
            <v>RFU012</v>
          </cell>
          <cell r="O361">
            <v>5.1839999999999997E-2</v>
          </cell>
          <cell r="P361" t="str">
            <v>USD</v>
          </cell>
          <cell r="Q361" t="str">
            <v>EA</v>
          </cell>
          <cell r="R361" t="str">
            <v>P4000560</v>
          </cell>
          <cell r="T361" t="str">
            <v>PNET60D</v>
          </cell>
        </row>
        <row r="362">
          <cell r="B362" t="str">
            <v>VPMU5F-18B897-JA</v>
          </cell>
          <cell r="C362" t="str">
            <v>Shield, VMCU, MetalstampingDrawn</v>
          </cell>
          <cell r="D362" t="str">
            <v>PROD</v>
          </cell>
          <cell r="E362" t="str">
            <v>PP</v>
          </cell>
          <cell r="F362">
            <v>80034138</v>
          </cell>
          <cell r="G362" t="str">
            <v>Bi-Link Nanning Co., Ltd</v>
          </cell>
          <cell r="H362" t="str">
            <v>CN</v>
          </cell>
          <cell r="I362" t="str">
            <v xml:space="preserve">
B Area, Hua Qiang Industrial
Zone, 35 Wu Hua Avenue B5</v>
          </cell>
          <cell r="J362" t="str">
            <v>Nanning</v>
          </cell>
          <cell r="K362">
            <v>530105</v>
          </cell>
          <cell r="M362">
            <v>1</v>
          </cell>
          <cell r="N362" t="str">
            <v>RFU012</v>
          </cell>
          <cell r="O362">
            <v>8.3519999999999997E-2</v>
          </cell>
          <cell r="P362" t="str">
            <v>USD</v>
          </cell>
          <cell r="Q362" t="str">
            <v>EA</v>
          </cell>
          <cell r="R362" t="str">
            <v>P4000560</v>
          </cell>
          <cell r="T362" t="str">
            <v>PNET60D</v>
          </cell>
        </row>
        <row r="363">
          <cell r="B363" t="str">
            <v>VPMU5F-19G318-AA</v>
          </cell>
          <cell r="C363" t="str">
            <v>Main Blank Label</v>
          </cell>
          <cell r="D363" t="str">
            <v>PROD</v>
          </cell>
          <cell r="E363" t="str">
            <v>PP</v>
          </cell>
          <cell r="F363">
            <v>80014703</v>
          </cell>
          <cell r="G363" t="str">
            <v>GRAND RAPIDS LABEL</v>
          </cell>
          <cell r="H363" t="str">
            <v>US</v>
          </cell>
          <cell r="I363" t="str">
            <v>COMPANY
2351 OAK INDUSTRIAL DR NE</v>
          </cell>
          <cell r="J363" t="str">
            <v>GRAND RAPIDS</v>
          </cell>
          <cell r="K363">
            <v>49505</v>
          </cell>
          <cell r="M363">
            <v>1</v>
          </cell>
          <cell r="N363" t="str">
            <v>ECN004</v>
          </cell>
          <cell r="O363">
            <v>2.9489999999999999E-2</v>
          </cell>
          <cell r="P363" t="str">
            <v>USD</v>
          </cell>
          <cell r="Q363" t="str">
            <v>EA</v>
          </cell>
          <cell r="R363" t="str">
            <v>P4000411</v>
          </cell>
          <cell r="T363" t="str">
            <v>PAVG55D</v>
          </cell>
        </row>
        <row r="364">
          <cell r="B364" t="str">
            <v>VPMU5F-19J529-AA</v>
          </cell>
          <cell r="C364" t="str">
            <v>Thermal Pad</v>
          </cell>
          <cell r="D364" t="str">
            <v>PROD</v>
          </cell>
          <cell r="E364" t="str">
            <v>PP</v>
          </cell>
          <cell r="F364">
            <v>80031364</v>
          </cell>
          <cell r="G364" t="str">
            <v>LGS Technologies, LP</v>
          </cell>
          <cell r="H364" t="str">
            <v>US</v>
          </cell>
          <cell r="I364" t="str">
            <v xml:space="preserve">
2950 W. Wintergreen Road</v>
          </cell>
          <cell r="J364" t="str">
            <v>Lancaster</v>
          </cell>
          <cell r="K364">
            <v>75134</v>
          </cell>
          <cell r="M364">
            <v>1</v>
          </cell>
          <cell r="N364" t="str">
            <v>RFU012</v>
          </cell>
          <cell r="O364">
            <v>8.7300000000000003E-2</v>
          </cell>
          <cell r="P364" t="str">
            <v>USD</v>
          </cell>
          <cell r="Q364" t="str">
            <v>EA</v>
          </cell>
          <cell r="R364" t="str">
            <v>P4000421</v>
          </cell>
          <cell r="T364" t="str">
            <v>PAVG55D</v>
          </cell>
        </row>
        <row r="365">
          <cell r="B365" t="str">
            <v>VPMU5F-32366-AA</v>
          </cell>
          <cell r="C365" t="str">
            <v>Wifi Antena Pad</v>
          </cell>
          <cell r="D365" t="str">
            <v>PROD</v>
          </cell>
          <cell r="E365" t="str">
            <v>PP</v>
          </cell>
          <cell r="F365">
            <v>80014703</v>
          </cell>
          <cell r="G365" t="str">
            <v>GRAND RAPIDS LABEL</v>
          </cell>
          <cell r="H365" t="str">
            <v>US</v>
          </cell>
          <cell r="I365" t="str">
            <v>COMPANY
2351 OAK INDUSTRIAL DR NE</v>
          </cell>
          <cell r="J365" t="str">
            <v>GRAND RAPIDS</v>
          </cell>
          <cell r="K365">
            <v>49505</v>
          </cell>
          <cell r="M365">
            <v>1</v>
          </cell>
          <cell r="N365" t="str">
            <v>RFU012</v>
          </cell>
          <cell r="O365">
            <v>2.341E-2</v>
          </cell>
          <cell r="P365" t="str">
            <v>USD</v>
          </cell>
          <cell r="Q365" t="str">
            <v>EA</v>
          </cell>
          <cell r="R365" t="str">
            <v>P4000411</v>
          </cell>
          <cell r="T365" t="str">
            <v>PAVG55D</v>
          </cell>
        </row>
        <row r="366">
          <cell r="B366" t="str">
            <v>VPMU5F-FN0110-BA</v>
          </cell>
          <cell r="C366" t="str">
            <v>Ford TCU - Screw</v>
          </cell>
          <cell r="D366" t="str">
            <v>PROD</v>
          </cell>
          <cell r="E366" t="str">
            <v>PP</v>
          </cell>
          <cell r="F366">
            <v>80004908</v>
          </cell>
          <cell r="G366" t="str">
            <v>INFASTECH DECORAH LLC</v>
          </cell>
          <cell r="H366" t="str">
            <v>US</v>
          </cell>
          <cell r="I366" t="str">
            <v xml:space="preserve">
1302 KERR DRIVE</v>
          </cell>
          <cell r="J366" t="str">
            <v>DECORAH</v>
          </cell>
          <cell r="K366">
            <v>52101</v>
          </cell>
          <cell r="L366" t="str">
            <v>CTCUTCP</v>
          </cell>
          <cell r="M366">
            <v>1</v>
          </cell>
          <cell r="N366" t="str">
            <v>RFU002</v>
          </cell>
          <cell r="O366">
            <v>3.2300000000000002E-2</v>
          </cell>
          <cell r="P366" t="str">
            <v>USD</v>
          </cell>
          <cell r="Q366" t="str">
            <v>EA</v>
          </cell>
          <cell r="R366" t="str">
            <v>P4000539</v>
          </cell>
          <cell r="S366" t="str">
            <v>W506964-S437</v>
          </cell>
          <cell r="T366" t="str">
            <v>PAVG55D</v>
          </cell>
        </row>
        <row r="367">
          <cell r="B367" t="str">
            <v>VPMUBF-18923-BA</v>
          </cell>
          <cell r="C367" t="str">
            <v>M2DT-14H075-AAB U725 BRACKET</v>
          </cell>
          <cell r="D367" t="str">
            <v>PROD</v>
          </cell>
          <cell r="E367" t="str">
            <v>PP</v>
          </cell>
          <cell r="F367">
            <v>80007148</v>
          </cell>
          <cell r="G367" t="str">
            <v>ACCUDYN DE MEXICO S DE RL DE</v>
          </cell>
          <cell r="H367" t="str">
            <v>MX</v>
          </cell>
          <cell r="I367" t="str">
            <v>CV.
AV. VICTOR HUGO #341</v>
          </cell>
          <cell r="J367" t="str">
            <v>CHIHUAHUA</v>
          </cell>
          <cell r="K367">
            <v>31136</v>
          </cell>
          <cell r="M367">
            <v>1</v>
          </cell>
          <cell r="N367" t="str">
            <v>ECN004</v>
          </cell>
          <cell r="O367">
            <v>1.11104</v>
          </cell>
          <cell r="P367" t="str">
            <v>USD</v>
          </cell>
          <cell r="Q367" t="str">
            <v>EA</v>
          </cell>
          <cell r="R367" t="str">
            <v>P4000188</v>
          </cell>
          <cell r="T367" t="str">
            <v>PAVG55D</v>
          </cell>
        </row>
        <row r="368">
          <cell r="B368" t="str">
            <v>VPMXSF-18923-CA</v>
          </cell>
          <cell r="C368" t="str">
            <v>Bracket Unt Assy</v>
          </cell>
          <cell r="D368" t="str">
            <v>PROD</v>
          </cell>
          <cell r="E368" t="str">
            <v>PP</v>
          </cell>
          <cell r="F368">
            <v>80014927</v>
          </cell>
          <cell r="G368" t="str">
            <v>MJ CELCO INC</v>
          </cell>
          <cell r="H368" t="str">
            <v>US</v>
          </cell>
          <cell r="I368" t="str">
            <v xml:space="preserve">
3900 Wesley Terrace</v>
          </cell>
          <cell r="J368" t="str">
            <v>Schiller Park</v>
          </cell>
          <cell r="K368">
            <v>60176</v>
          </cell>
          <cell r="M368">
            <v>1</v>
          </cell>
          <cell r="N368" t="str">
            <v>NEW009</v>
          </cell>
          <cell r="O368">
            <v>3.24146</v>
          </cell>
          <cell r="P368" t="str">
            <v>USD</v>
          </cell>
          <cell r="Q368" t="str">
            <v>EA</v>
          </cell>
          <cell r="R368" t="str">
            <v>P4000257</v>
          </cell>
          <cell r="T368" t="str">
            <v>PAVG55D</v>
          </cell>
        </row>
        <row r="369">
          <cell r="B369" t="str">
            <v>VPMXSF-18B897-BA</v>
          </cell>
          <cell r="C369" t="str">
            <v>Shield Unt Assy</v>
          </cell>
          <cell r="D369" t="str">
            <v>PROD</v>
          </cell>
          <cell r="E369" t="str">
            <v>PP</v>
          </cell>
          <cell r="F369">
            <v>80014927</v>
          </cell>
          <cell r="G369" t="str">
            <v>MJ CELCO INC</v>
          </cell>
          <cell r="H369" t="str">
            <v>US</v>
          </cell>
          <cell r="I369" t="str">
            <v xml:space="preserve">
3900 Wesley Terrace</v>
          </cell>
          <cell r="J369" t="str">
            <v>Schiller Park</v>
          </cell>
          <cell r="K369">
            <v>60176</v>
          </cell>
          <cell r="M369">
            <v>1</v>
          </cell>
          <cell r="N369" t="str">
            <v>NEW009</v>
          </cell>
          <cell r="O369">
            <v>2.0202499999999999</v>
          </cell>
          <cell r="P369" t="str">
            <v>USD</v>
          </cell>
          <cell r="Q369" t="str">
            <v>EA</v>
          </cell>
          <cell r="R369" t="str">
            <v>P4000257</v>
          </cell>
          <cell r="T369" t="str">
            <v>PAVG55D</v>
          </cell>
        </row>
        <row r="370">
          <cell r="B370" t="str">
            <v>VPMXSF-FN0100-AA</v>
          </cell>
          <cell r="C370" t="str">
            <v>Bolt</v>
          </cell>
          <cell r="D370" t="str">
            <v>PROD</v>
          </cell>
          <cell r="E370" t="str">
            <v>PP</v>
          </cell>
          <cell r="F370">
            <v>80035006</v>
          </cell>
          <cell r="G370" t="str">
            <v>Bulten GmbH</v>
          </cell>
          <cell r="H370" t="str">
            <v>DE</v>
          </cell>
          <cell r="I370" t="str">
            <v xml:space="preserve">
Industriestrasse 20</v>
          </cell>
          <cell r="J370" t="str">
            <v>Bergkamen</v>
          </cell>
          <cell r="K370">
            <v>59192</v>
          </cell>
          <cell r="M370">
            <v>1</v>
          </cell>
          <cell r="N370" t="str">
            <v>NEW009</v>
          </cell>
          <cell r="O370">
            <v>0.222</v>
          </cell>
          <cell r="P370" t="str">
            <v>EUR</v>
          </cell>
          <cell r="Q370" t="str">
            <v>EA</v>
          </cell>
          <cell r="R370" t="str">
            <v>P4000616</v>
          </cell>
          <cell r="S370" t="str">
            <v>2709013001F4</v>
          </cell>
          <cell r="T370" t="str">
            <v>PNET30D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chondo, Diana (D.)" refreshedDate="44510.423504050923" createdVersion="5" refreshedVersion="5" minRefreshableVersion="3" recordCount="1583">
  <cacheSource type="worksheet">
    <worksheetSource ref="B1:M1048576" sheet="REV GF"/>
  </cacheSource>
  <cacheFields count="12">
    <cacheField name="PartNumber               " numFmtId="0">
      <sharedItems containsBlank="1" count="404">
        <s v="VPMU5F-20B200-KZ         "/>
        <s v="VPNXSF-20B200-CAC        "/>
        <s v="VPMU5F-20B200-AAB        "/>
        <s v="VPNL3F-20B200-DAC        "/>
        <s v="VPNXSF-20B200-DAC        "/>
        <s v="VPNUBF-20B200-DAC        "/>
        <s v="VPMU5F-20B200-BAA        "/>
        <s v="VPNUBF-20B200-EAC        "/>
        <s v="MU5T-14H074-CGF          "/>
        <s v="MU5T-14H074-FGF          "/>
        <s v="MU5T-14H074-TGF          "/>
        <s v="LK9T-14H076-CGF          "/>
        <s v="LK9T-14H076-FGF          "/>
        <s v="VPMU5F-14B127-AD         "/>
        <s v="VPMU5F-14B127-BD         "/>
        <s v="VPMU5F-14B128-AC         "/>
        <s v="VPLFMF-19G406-AA         "/>
        <s v="VPMU5F-12A661-AC         "/>
        <s v="VPMU5F-19G318-AA         "/>
        <s v="VPMU5F-19J529-AA         "/>
        <s v="VPMU5F-32366-AA          "/>
        <s v="SWT10-25754-017F01       "/>
        <s v="VPMU5F-18520-AC          "/>
        <s v="VPMU5F-12B523-AA         "/>
        <s v="VPMXSF-18B897-BA         "/>
        <s v="VPLXSF-18923-AA          "/>
        <s v="VPMU5F-18923-AA          "/>
        <s v="VPMU5F-18923-BA          "/>
        <s v="VPMUBF-18923-BA          "/>
        <s v="VPMXSF-18923-CA          "/>
        <s v="VPMXSF-FN0100-AA         "/>
        <s v="VPLL3F-FN0110-AA         "/>
        <s v="VPMU5F-FN0110-BA         "/>
        <s v="VPLXSF-112069-BA         "/>
        <s v="VPLXSF-112069-CA         "/>
        <s v="VPLL3F-FN0220-BA         "/>
        <s v="VPLL3F-FN0230-AA         "/>
        <s v="NL3T-14H076-FGF          "/>
        <s v="VPMU5F-12A661-CA         "/>
        <s v="N2DT-14H076-FGF          "/>
        <s v="N2DT-14H076-TGF          "/>
        <s v="VPMU5F-14B115-AZG        "/>
        <s v="VPMU5F-14B115-BZG        "/>
        <s v="VPMU5F-14B115-KZE        "/>
        <s v="VPMU5F-18B897-DA         "/>
        <s v="VPMU5F-18B897-FA         "/>
        <s v="VPMU5F-18B897-HB         "/>
        <s v="VPMU5F-156037-AB         "/>
        <s v="VPMU5F-156037-BB         "/>
        <s v="VPMU5F-SMD281A-AZG       "/>
        <s v="VPMU5F-SMD281A-BZG       "/>
        <s v="VPMU5F-SMD281A-KZE       "/>
        <s v="P660405BFAAAGB           "/>
        <s v="P660373BFABAGB           "/>
        <s v="P541104BFACAKA           "/>
        <s v="P740271BFP0000           "/>
        <s v="P700031BFMC000           "/>
        <s v="KL10063DF10027           "/>
        <s v="P710057DFA0000           "/>
        <s v="K780005DFG0000           "/>
        <s v="K780009DFG0000           "/>
        <s v="C730001DFC0000           "/>
        <s v="C730002DFC0000           "/>
        <s v="K780003DFG0000           "/>
        <s v="K780001DFG0000           "/>
        <s v="K780010DFG0000           "/>
        <s v="K700050DFM0000           "/>
        <s v="P700051BFM0000           "/>
        <s v="P222367DFKAF01           "/>
        <s v="P427162DFGA001           "/>
        <s v="P410162DFGA001           "/>
        <s v="K210427DFKA001           "/>
        <s v="K210438DFKD001           "/>
        <s v="K210527BFKDAAD           "/>
        <s v="K227036DFJA001           "/>
        <s v="K233147DFKA001           "/>
        <s v="P233547DFKA001           "/>
        <s v="K210537DFKA003           "/>
        <s v="K210628BFKDAAA           "/>
        <s v="K210507BFKAAAD           "/>
        <s v="K28293ADFJA001           "/>
        <s v="KL47613DF10003           "/>
        <s v="K26893ADFJA001           "/>
        <s v="P210136BFJAAAC           "/>
        <s v="K215043DFJA001           "/>
        <s v="P212043DFJAAAC           "/>
        <s v="K210427DFKD001           "/>
        <s v="K210237DFKA001           "/>
        <s v="K247537DFKD001           "/>
        <s v="KL33613DF10001           "/>
        <s v="K26293ADFJA001           "/>
        <s v="KL11733DF10001           "/>
        <s v="K210044DFJA001           "/>
        <s v="KL68613DF10002           "/>
        <s v="K218036DFJA001           "/>
        <s v="KL25613DF10001           "/>
        <s v="K21093ADFJA001           "/>
        <s v="K222517BFKDAAD           "/>
        <s v="K247136DFJA001           "/>
        <s v="K210247DFKA001           "/>
        <s v="K233247DFKA001           "/>
        <s v="K210327DFKA001           "/>
        <s v="P247447BFKA001           "/>
        <s v="K222618BFKDAAB           "/>
        <s v="K210437DFKD001           "/>
        <s v="K210457DFKD001           "/>
        <s v="K210407DFKD001           "/>
        <s v="K222407DFKD002           "/>
        <s v="K233407DFKD001           "/>
        <s v="K210537DFKD001           "/>
        <s v="K222507DFKD001           "/>
        <s v="K212036DFJA001           "/>
        <s v="K247538DFKD001           "/>
        <s v="P247267DFKA001           "/>
        <s v="K210647DFKF001           "/>
        <s v="K27593ADFJA001           "/>
        <s v="P29184ADFJA001           "/>
        <s v="P28294ADFJA001           "/>
        <s v="P233044DFJA001           "/>
        <s v="K25084BDFJA001           "/>
        <s v="KL15713DF10001           "/>
        <s v="K23093ADFJA001           "/>
        <s v="KL56713DF10002           "/>
        <s v="KL39713DF10001           "/>
        <s v="KL12713DF10001           "/>
        <s v="KL51613DF10001           "/>
        <s v="KL22013DF20002           "/>
        <s v="KL22713DF10001           "/>
        <s v="K210427DFKE001           "/>
        <s v="K222628BFKEAAB           "/>
        <s v="PCL00716-AA              "/>
        <s v="KCL00723-AB              "/>
        <s v="PCB00714-AA              "/>
        <s v="VPMU5F-14K450-AV         "/>
        <s v="P760595DFM0000           "/>
        <s v="SWT10-25754-017F00       "/>
        <s v="P710438DFT0000           "/>
        <s v="P700283DFS0001           "/>
        <s v="P750084DFS0000           "/>
        <s v="P511101BFAEAKC           "/>
        <s v="P541100BFACAKD           "/>
        <s v="P511112BFAE000           "/>
        <s v="P550104BFAEAKA           "/>
        <s v="P571304DFAAAKA           "/>
        <s v="P560512BF0L000           "/>
        <s v="CFCB0018-AA              "/>
        <s v="CFCB0019-AA              "/>
        <s v="CFCB0017-AA              "/>
        <s v="CFCB0024-AA              "/>
        <s v="CFCB0020-AA              "/>
        <s v="CFCB0023-AA              "/>
        <s v="CFCB0031-AA              "/>
        <s v="KFCA0216-AA              "/>
        <s v="PFCB0027-AA              "/>
        <s v="PFCB0028-AA              "/>
        <s v="PFCB0030-AA              "/>
        <s v="PFCB0032-AA              "/>
        <s v="PFCB0033-AA              "/>
        <s v="KL20112DF10001           "/>
        <s v="VPMU5F-18B897-AA         "/>
        <s v="VPMU5F-18B897-JA         "/>
        <s v="VPMU5F-18B897-BA         "/>
        <s v="PL10063DF10025           "/>
        <s v="KL12733DF10002           "/>
        <s v="KL30613DF10001           "/>
        <s v="KL56633DF10003           "/>
        <s v="KL51633DF10001           "/>
        <s v="KL12613DF10002           "/>
        <s v="KL24713DF10001           "/>
        <s v="KL23613DF10001           "/>
        <s v="KL26613DF10001           "/>
        <s v="KL27613DF10002           "/>
        <s v="KL40613DF10001           "/>
        <s v="KL62613DF10001           "/>
        <s v="KL82613DF10000           "/>
        <s v="KL56713DF10001           "/>
        <s v="PL22964DF10009           "/>
        <s v="KL22963BF10014           "/>
        <s v="K116933BFCM001           "/>
        <s v="K110043BFCM001           "/>
        <s v="P168033BFEN000           "/>
        <s v="P121053CFEN001           "/>
        <s v="P118233BFJN000           "/>
        <s v="K110045BFCM002           "/>
        <s v="K122035BFCM000           "/>
        <s v="P111513CFEN001           "/>
        <s v="P114033CFJN001           "/>
        <s v="K112053BFCM001           "/>
        <s v="P132443BFCM001           "/>
        <s v="P147033BFEN000           "/>
        <s v="P149923BFEN000           "/>
        <s v="K112063BFCM001           "/>
        <s v="P123732BFDR000           "/>
        <s v="P110025BFEM000           "/>
        <s v="P110042BFDR003           "/>
        <s v="P120532BFDR000           "/>
        <s v="P180632BFDR000           "/>
        <s v="K100009BFCZ000           "/>
        <s v="P110013BFJN000           "/>
        <s v="P100009BFDZ001           "/>
        <s v="P100009DFDZ001           "/>
        <s v="P162013BFJN000           "/>
        <s v="P110063DFDN001           "/>
        <s v="K149913BFCM001           "/>
        <s v="K124023BFCM001           "/>
        <s v="K110053BFCM001           "/>
        <s v="P120053BFCM001           "/>
        <s v="P149913BFEN000           "/>
        <s v="K110065BFCM001           "/>
        <s v="PTBA0049-AA              "/>
        <s v="P100009BF0Z001           "/>
        <s v="P133046BF00001           "/>
        <s v="P651449BFDFAGA           "/>
        <s v="P660410BFAAAGC           "/>
        <s v="P611020BFABAGA           "/>
        <s v="P651134BFCA000           "/>
        <s v="KR41017DFG1000           "/>
        <s v="PR35029BFC1000           "/>
        <s v="CFDB0001-AA              "/>
        <s v="CFDB0002-AA              "/>
        <s v="PCL00727-AA              "/>
        <s v="NCB00696-AA              "/>
        <s v="VPMU5F-SMD181A-AZG       "/>
        <s v="VPMU5F-SMD181A-BZG       "/>
        <s v="VPMU5F-SMD181A-KZE       "/>
        <s v="PL12193BF20X06           "/>
        <s v="P701476BFF0000           "/>
        <s v="P701544BFF0000           "/>
        <s v="P701486DFF0000           "/>
        <s v="P701621DFF0000           "/>
        <s v="P740258BFP0000           "/>
        <s v="P701224BFP0000           "/>
        <s v="P700028DFPC000           "/>
        <s v="K780007DFG0000           "/>
        <s v="P710222BFA0000           "/>
        <s v="P700192DFA0000           "/>
        <s v="P700092CFDC000           "/>
        <s v="P700158DFB0000           "/>
        <s v="C700054DFM0000           "/>
        <s v="K780006DFG0000           "/>
        <s v="KFDA0002-AA              "/>
        <s v="C710447DFT0000           "/>
        <s v="C710448DFT0000           "/>
        <s v="C701507BFF0000           "/>
        <s v="P701484DFF0000           "/>
        <s v="P701479DFF0000           "/>
        <s v="P701480DFF0000           "/>
        <s v="P700031BFP0000           "/>
        <s v="K780004DFG0000           "/>
        <s v="K780002DFG0000           "/>
        <s v="K210246DFJA001           "/>
        <s v="P210547DFKAF01           "/>
        <s v="P210468DFKA001           "/>
        <s v="K247247BFKA001           "/>
        <s v="K247046DFJA001           "/>
        <s v="P210347DFKAA04           "/>
        <s v="K210317DFKA001           "/>
        <s v="K222527DFKD001           "/>
        <s v="K215247DFKA001           "/>
        <s v="K256036DFJA001           "/>
        <s v="K210136DFJA001           "/>
        <s v="P215044DFJA001           "/>
        <s v="K210638BFKEAAA           "/>
        <s v="K233347BFKA001           "/>
        <s v="K210627DFKE002           "/>
        <s v="K210447DFKA001           "/>
        <s v="K210537BFKEAAD           "/>
        <s v="K233227DFKA001           "/>
        <s v="K282137DFKA001           "/>
        <s v="K210627DFKE001           "/>
        <s v="P24393ADFJAA01           "/>
        <s v="K23693ADFJA001           "/>
        <s v="C247427BFKDAAD           "/>
        <s v="K222046DFJA002           "/>
        <s v="K247527DFKD001           "/>
        <s v="K222427DFKA001           "/>
        <s v="K247407DFKD001           "/>
        <s v="K247508DFKD001           "/>
        <s v="K210537DFKD002           "/>
        <s v="K222608BFKDAAA           "/>
        <s v="P210247DFKAF01           "/>
        <s v="P210467DFKAF02           "/>
        <s v="P247567BFKF001           "/>
        <s v="KL10293DF20001           "/>
        <s v="PL10963DF10020           "/>
        <s v="PL22963BF10013           "/>
        <s v="KL12193DF20012           "/>
        <s v="KL27613BF10001           "/>
        <s v="PL22042BF10001           "/>
        <s v="K21893ADFJA001           "/>
        <s v="K22093ADFJA001           "/>
        <s v="K28084BDFJA001           "/>
        <s v="KL56613BF10004           "/>
        <s v="K210043DFJA001           "/>
        <s v="K213043DFJA001           "/>
        <s v="K23084BDFJA001           "/>
        <s v="P110033BFGN002           "/>
        <s v="K115043BFCM001           "/>
        <s v="P128033CFEN001           "/>
        <s v="P154933BFEN000           "/>
        <s v="P116052BFFR000           "/>
        <s v="P128042BFFR000           "/>
        <s v="P113743CFEN001           "/>
        <s v="P110053BFEN001           "/>
        <s v="P120053BFEN001           "/>
        <s v="P110065BFDM003           "/>
        <s v="P145343BFEN001           "/>
        <s v="P117443BFEN001           "/>
        <s v="P147043BFEM001           "/>
        <s v="P168053BFEN001           "/>
        <s v="P190943BFEN001           "/>
        <s v="P110055BFDM000           "/>
        <s v="P115005BFGM001           "/>
        <s v="P162043BFEN001           "/>
        <s v="K25084ADFJA001           "/>
        <s v="K210437DFKA002           "/>
        <s v="C222608BFKEAAA           "/>
        <s v="K210508DFKE001           "/>
        <s v="P210146DFKAA01           "/>
        <s v="P233537BFKA002           "/>
        <s v="P7103910FT0000           "/>
        <s v="C760013DFP0000           "/>
        <s v="P740202DFPC000           "/>
        <s v="P710147BFSN000           "/>
        <s v="P740242BFP0000           "/>
        <s v="VPMU5F-14K450-BV         "/>
        <s v="VPMU5F-14K450-CV         "/>
        <s v="P770148DF00000           "/>
        <s v="SWT10-25754-017N01       "/>
        <s v="SWT10-25754-017N02       "/>
        <s v="P710442DFT0000           "/>
        <s v="P650451DFFF000           "/>
        <s v="P512102DFBC000           "/>
        <s v="P551093BFAB000           "/>
        <s v="P531511DF0LAMA           "/>
        <s v="P511100BFAE000           "/>
        <s v="P530099BFAE000           "/>
        <s v="KL20633DF10002           "/>
        <s v="KL22193DF20008           "/>
        <s v="CFCB0016-AA              "/>
        <s v="KL12193DF20015           "/>
        <s v="KFCA0218-AA              "/>
        <s v="KL12193DF20013           "/>
        <s v="CFCB0021-AA              "/>
        <s v="CFCB0015-AA              "/>
        <s v="VPMU5F-18B897-GB         "/>
        <s v="VPMU5F-18B897-CA         "/>
        <s v="VPMU5F-18B897-EA         "/>
        <s v="KL15963BF10X01           "/>
        <s v="K115053BFCM001           "/>
        <s v="K160443BFCM001           "/>
        <s v="P120091BFBH001           "/>
        <s v="K116053BFCM001           "/>
        <s v="P133025BF0M001           "/>
        <s v="K110013BFCM001           "/>
        <s v="P133023BFLN001           "/>
        <s v="K116043BFCM001           "/>
        <s v="P175023BFEN000           "/>
        <s v="P120023BFDN000           "/>
        <s v="KL10643DF10002           "/>
        <s v="KL15613DF10001           "/>
        <s v="KL27613DF10003           "/>
        <s v="KL32613BF10001           "/>
        <s v="KL43613DF10001           "/>
        <s v="KL10713DF10001           "/>
        <s v="KL10963BF10010           "/>
        <s v="KL22963BF10X09           "/>
        <s v="KL15963BF10006           "/>
        <s v="P115053BFDN000           "/>
        <s v="P110043BFDN000           "/>
        <s v="P115005BFEM001           "/>
        <s v="K147035BFCM002           "/>
        <s v="P110053BFJN000           "/>
        <s v="K133013BFCM001           "/>
        <s v="K143013BFCM000           "/>
        <s v="K122023BFCM001           "/>
        <s v="K168023BFCM001           "/>
        <s v="K120033BFCM001           "/>
        <s v="K124933BFCM001           "/>
        <s v="K140233BFCM001           "/>
        <s v="K190943BFCM001           "/>
        <s v="P110023BFEN001           "/>
        <s v="P124933BFDN001           "/>
        <s v="P137443BFEN001           "/>
        <s v="P156243BFEN001           "/>
        <s v="P110253BFDNCAC           "/>
        <s v="P133003DFEN001           "/>
        <s v="P100009BFDZ005           "/>
        <s v="P110033BF0N001           "/>
        <s v="P147036CF00001           "/>
        <s v="PV00044BFSM001           "/>
        <s v="P651457DFDE000           "/>
        <s v="P650445DFFE000           "/>
        <s v="PR31027BFG1000           "/>
        <s v="KR21124DFG1000           "/>
        <s v="KR41018DFG1000           "/>
        <s v="PFCB0005-AA              "/>
        <s v="KR21123DFG1000           "/>
        <s v="VPMU5F-14A608-BJ         "/>
        <s v="VPMU5F-14A608-CB         "/>
        <s v="VPMU5F-14A615-BJ         "/>
        <s v="VPMU5F-14A615-CB         "/>
        <s v="CFCB0034-AA              "/>
        <m/>
      </sharedItems>
    </cacheField>
    <cacheField name="Rev" numFmtId="0">
      <sharedItems containsString="0" containsBlank="1" containsNumber="1" containsInteger="1" minValue="0" maxValue="2"/>
    </cacheField>
    <cacheField name="St" numFmtId="0">
      <sharedItems containsBlank="1"/>
    </cacheField>
    <cacheField name="Description             " numFmtId="0">
      <sharedItems containsBlank="1"/>
    </cacheField>
    <cacheField name="VPMU5F-20B200-KZ         " numFmtId="0">
      <sharedItems containsBlank="1" containsMixedTypes="1" containsNumber="1" containsInteger="1" minValue="0" maxValue="5"/>
    </cacheField>
    <cacheField name="VPNXSF-20B200-CAC        " numFmtId="0">
      <sharedItems containsBlank="1" containsMixedTypes="1" containsNumber="1" containsInteger="1" minValue="0" maxValue="5"/>
    </cacheField>
    <cacheField name="VPMU5F-20B200-AAB        " numFmtId="0">
      <sharedItems containsBlank="1" containsMixedTypes="1" containsNumber="1" containsInteger="1" minValue="0" maxValue="5"/>
    </cacheField>
    <cacheField name="VPNL3F-20B200-DAC        " numFmtId="0">
      <sharedItems containsBlank="1" containsMixedTypes="1" containsNumber="1" containsInteger="1" minValue="0" maxValue="5"/>
    </cacheField>
    <cacheField name="VPNXSF-20B200-DAC        " numFmtId="0">
      <sharedItems containsBlank="1" containsMixedTypes="1" containsNumber="1" containsInteger="1" minValue="0" maxValue="5"/>
    </cacheField>
    <cacheField name="VPNUBF-20B200-DAC        " numFmtId="0">
      <sharedItems containsBlank="1" containsMixedTypes="1" containsNumber="1" containsInteger="1" minValue="0" maxValue="5"/>
    </cacheField>
    <cacheField name="VPMU5F-20B200-BAA        " numFmtId="0">
      <sharedItems containsBlank="1" containsMixedTypes="1" containsNumber="1" containsInteger="1" minValue="0" maxValue="5"/>
    </cacheField>
    <cacheField name="VPNUBF-20B200-EAC        " numFmtId="0">
      <sharedItems containsBlank="1" containsMixedTypes="1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chondo, Diana (D.)" refreshedDate="44510.428020949075" createdVersion="5" refreshedVersion="5" minRefreshableVersion="3" recordCount="1583">
  <cacheSource type="worksheet">
    <worksheetSource ref="B1:M1048576" sheet="REV HC"/>
  </cacheSource>
  <cacheFields count="12">
    <cacheField name="PartNumber               " numFmtId="0">
      <sharedItems containsBlank="1" count="404">
        <s v="VPM3FF-20B200-CA         "/>
        <s v="VPNXSF-20B200-XA         "/>
        <s v="VPM3FF-20B200-AB         "/>
        <s v="VPNL3F-20B200-ZB         "/>
        <s v="VPNXSF-20B200-ZA         "/>
        <s v="VPNUBF-20B200-ZB         "/>
        <s v="VPM3FF-20B200-BB         "/>
        <s v="VPNUBF-20B200-YB         "/>
        <s v="MU5T-14H074-CHC          "/>
        <s v="MU5T-14H074-FHC          "/>
        <s v="MU5T-14H074-THC          "/>
        <s v="VPMU5F-14B127-AD         "/>
        <s v="VPMU5F-14B127-BD         "/>
        <s v="VPMU5F-14B128-AC         "/>
        <s v="VPLFMF-19G406-AA         "/>
        <s v="VPMU5F-12A661-AC         "/>
        <s v="VPMU5F-19G318-AA         "/>
        <s v="VPMU5F-19J529-AA         "/>
        <s v="VPMU5F-32366-AA          "/>
        <s v="SWT10-25754-E001F01      "/>
        <s v="VPMU5F-18520-AC          "/>
        <s v="VPMU5F-12B523-AA         "/>
        <s v="NK9T-14H076-CHC          "/>
        <s v="NK9T-14H076-FHC          "/>
        <s v="VPMXSF-18B897-BA         "/>
        <s v="VPLXSF-18923-AA          "/>
        <s v="VPMU5F-18923-AA          "/>
        <s v="VPMU5F-18923-BA          "/>
        <s v="VPMUBF-18923-BA          "/>
        <s v="VPMXSF-18923-CA          "/>
        <s v="VPMXSF-FN0100-AA         "/>
        <s v="VPLL3F-FN0110-AA         "/>
        <s v="VPMU5F-FN0110-BA         "/>
        <s v="VPLXSF-112069-BA         "/>
        <s v="VPLXSF-112069-CA         "/>
        <s v="VPLL3F-FN0220-BA         "/>
        <s v="VPLL3F-FN0230-AA         "/>
        <s v="NL3T-14H076-FHC          "/>
        <s v="VPMU5F-12A661-CA         "/>
        <s v="N2DT-14H076-FHC          "/>
        <s v="N2DT-14H076-THC          "/>
        <s v="VPM3FF-14B115-AB         "/>
        <s v="VPM3FF-14B115-BB         "/>
        <s v="VPM3FF-14B115-CA         "/>
        <s v="VPMU5F-18B897-DA         "/>
        <s v="VPMU5F-18B897-FA         "/>
        <s v="VPMU5F-18B897-HB         "/>
        <s v="VPMU5F-156037-AB         "/>
        <s v="VPMU5F-156037-BB         "/>
        <s v="VPM3FF-SMD281A-AB        "/>
        <s v="VPM3FF-SMD281A-BB        "/>
        <s v="VPM3FF-SMD281A-CA        "/>
        <s v="P660405BFAAAGB           "/>
        <s v="P660373BFABAGB           "/>
        <s v="P541104BFACAKA           "/>
        <s v="P740271BFP0000           "/>
        <s v="P700031BFMC000           "/>
        <s v="KL10063DF10027           "/>
        <s v="P710057DFA0000           "/>
        <s v="K780005DFG0000           "/>
        <s v="K780009DFG0000           "/>
        <s v="C730001DFC0000           "/>
        <s v="C730002DFC0000           "/>
        <s v="K780003DFG0000           "/>
        <s v="K780001DFG0000           "/>
        <s v="K780010DFG0000           "/>
        <s v="K700050DFM0000           "/>
        <s v="P700051BFM0000           "/>
        <s v="P222367DFKAF01           "/>
        <s v="P427162DFGA001           "/>
        <s v="P410162DFGA001           "/>
        <s v="K210427DFKA001           "/>
        <s v="K210438DFKD001           "/>
        <s v="K210527BFKDAAD           "/>
        <s v="K227036DFJA001           "/>
        <s v="K233147DFKA001           "/>
        <s v="P233547DFKA001           "/>
        <s v="K210537DFKA003           "/>
        <s v="K210628BFKDAAA           "/>
        <s v="K210507BFKAAAD           "/>
        <s v="K28293ADFJA001           "/>
        <s v="KL47613DF10003           "/>
        <s v="K26893ADFJA001           "/>
        <s v="P210136BFJAAAC           "/>
        <s v="K215043DFJA001           "/>
        <s v="P212043DFJAAAC           "/>
        <s v="K210427DFKD001           "/>
        <s v="K210237DFKA001           "/>
        <s v="K247537DFKD001           "/>
        <s v="KL33613DF10001           "/>
        <s v="K26293ADFJA001           "/>
        <s v="KL11733DF10001           "/>
        <s v="K210044DFJA001           "/>
        <s v="KL68613DF10002           "/>
        <s v="K218036DFJA001           "/>
        <s v="KL25613DF10001           "/>
        <s v="K21093ADFJA001           "/>
        <s v="K222517BFKDAAD           "/>
        <s v="K247136DFJA001           "/>
        <s v="K210247DFKA001           "/>
        <s v="K233247DFKA001           "/>
        <s v="K210327DFKA001           "/>
        <s v="P247447BFKA001           "/>
        <s v="K222618BFKDAAB           "/>
        <s v="K210437DFKD001           "/>
        <s v="K210457DFKD001           "/>
        <s v="K210407DFKD001           "/>
        <s v="K222407DFKD002           "/>
        <s v="K233407DFKD001           "/>
        <s v="K210537DFKD001           "/>
        <s v="K222507DFKD001           "/>
        <s v="K212036DFJA001           "/>
        <s v="K247538DFKD001           "/>
        <s v="P247267DFKA001           "/>
        <s v="K210647DFKF001           "/>
        <s v="K27593ADFJA001           "/>
        <s v="P29184ADFJA001           "/>
        <s v="P28294ADFJA001           "/>
        <s v="P233044DFJA001           "/>
        <s v="K25084BDFJA001           "/>
        <s v="KL15713DF10001           "/>
        <s v="K23093ADFJA001           "/>
        <s v="KL56713DF10002           "/>
        <s v="KL39713DF10001           "/>
        <s v="KL12713DF10001           "/>
        <s v="KL51613DF10001           "/>
        <s v="KL22013DF20002           "/>
        <s v="KL22713DF10001           "/>
        <s v="K210427DFKE001           "/>
        <s v="K222628BFKEAAB           "/>
        <s v="PCL00716-AA              "/>
        <s v="KCL00723-AB              "/>
        <s v="PCB00714-AA              "/>
        <s v="VPM3FF-14K450-AB         "/>
        <s v="P760595DFM0000           "/>
        <s v="SWT10-25754-E001F00      "/>
        <s v="P710438DFT0000           "/>
        <s v="P700283DFS0001           "/>
        <s v="P750084DFS0000           "/>
        <s v="P511101BFAEAKC           "/>
        <s v="P541100BFACAKD           "/>
        <s v="P511112BFAE000           "/>
        <s v="P550104BFAEAKA           "/>
        <s v="P571304DFAAAKA           "/>
        <s v="P560512BF0L000           "/>
        <s v="CFCB0018-AA              "/>
        <s v="CFCB0019-AA              "/>
        <s v="CFCB0017-AA              "/>
        <s v="CFCB0024-AA              "/>
        <s v="CFCB0020-AA              "/>
        <s v="CFCB0023-AA              "/>
        <s v="CFCB0031-AA              "/>
        <s v="KFCA0216-AA              "/>
        <s v="PFCB0027-AA              "/>
        <s v="PFCB0028-AA              "/>
        <s v="PFCB0030-AA              "/>
        <s v="PFCB0032-AA              "/>
        <s v="PFCB0033-AA              "/>
        <s v="KL20112DF10001           "/>
        <s v="VPMU5F-18B897-AA         "/>
        <s v="VPMU5F-18B897-JA         "/>
        <s v="VPMU5F-18B897-BA         "/>
        <s v="PL10063DF10025           "/>
        <s v="KL12733DF10002           "/>
        <s v="KL30613DF10001           "/>
        <s v="KL56633DF10003           "/>
        <s v="KL51633DF10001           "/>
        <s v="KL12613DF10002           "/>
        <s v="KL24713DF10001           "/>
        <s v="KL23613DF10001           "/>
        <s v="KL26613DF10001           "/>
        <s v="KL27613DF10002           "/>
        <s v="KL40613DF10001           "/>
        <s v="KL62613DF10001           "/>
        <s v="KL82613DF10000           "/>
        <s v="KL56713DF10001           "/>
        <s v="PL22964DF10009           "/>
        <s v="KL22963BF10014           "/>
        <s v="K116933BFCM001           "/>
        <s v="K110043BFCM001           "/>
        <s v="P168033BFEN000           "/>
        <s v="P121053CFEN001           "/>
        <s v="P118233BFJN000           "/>
        <s v="K110045BFCM002           "/>
        <s v="K122035BFCM000           "/>
        <s v="P111513CFEN001           "/>
        <s v="P114033CFJN001           "/>
        <s v="K112053BFCM001           "/>
        <s v="P132443BFCM001           "/>
        <s v="P147033BFEN000           "/>
        <s v="P149923BFEN000           "/>
        <s v="K112063BFCM001           "/>
        <s v="P123732BFDR000           "/>
        <s v="P110025BFEM000           "/>
        <s v="P110042BFDR003           "/>
        <s v="P120532BFDR000           "/>
        <s v="P180632BFDR000           "/>
        <s v="K100009BFCZ000           "/>
        <s v="P110013BFJN000           "/>
        <s v="P100009BFDZ001           "/>
        <s v="P100009DFDZ001           "/>
        <s v="P162013BFJN000           "/>
        <s v="P110063DFDN001           "/>
        <s v="K149913BFCM001           "/>
        <s v="K124023BFCM001           "/>
        <s v="K110053BFCM001           "/>
        <s v="P120053BFCM001           "/>
        <s v="P149913BFEN000           "/>
        <s v="K110065BFCM001           "/>
        <s v="PTBA0049-AA              "/>
        <s v="P100009BF0Z001           "/>
        <s v="P133046BF00001           "/>
        <s v="P651449BFDFAGA           "/>
        <s v="P660410BFAAAGC           "/>
        <s v="P611020BFABAGA           "/>
        <s v="P651134BFCA000           "/>
        <s v="KR41017DFG1000           "/>
        <s v="PR35029BFC1000           "/>
        <s v="CFDB0001-AA              "/>
        <s v="CFDB0002-AA              "/>
        <s v="PCL00727-AA              "/>
        <s v="NCB00696-AA              "/>
        <s v="VPM3FF-SMD181A-AB        "/>
        <s v="VPM3FF-SMD181A-BB        "/>
        <s v="VPM3FF-SMD181A-CA        "/>
        <s v="PL12193BF20X06           "/>
        <s v="P701476BFF0000           "/>
        <s v="P701544BFF0000           "/>
        <s v="P701486DFF0000           "/>
        <s v="P701621DFF0000           "/>
        <s v="P740258BFP0000           "/>
        <s v="P701224BFP0000           "/>
        <s v="P700028DFPC000           "/>
        <s v="K780007DFG0000           "/>
        <s v="P710222BFA0000           "/>
        <s v="P700192DFA0000           "/>
        <s v="P700092CFDC000           "/>
        <s v="P700158DFB0000           "/>
        <s v="C700054DFM0000           "/>
        <s v="K780006DFG0000           "/>
        <s v="KFDA0002-AA              "/>
        <s v="C710447DFT0000           "/>
        <s v="C710448DFT0000           "/>
        <s v="C701507BFF0000           "/>
        <s v="P701484DFF0000           "/>
        <s v="P701479DFF0000           "/>
        <s v="P701480DFF0000           "/>
        <s v="P700031BFP0000           "/>
        <s v="K780004DFG0000           "/>
        <s v="K780002DFG0000           "/>
        <s v="K210246DFJA001           "/>
        <s v="P210547DFKAF01           "/>
        <s v="P210468DFKA001           "/>
        <s v="K247247BFKA001           "/>
        <s v="K247046DFJA001           "/>
        <s v="P210347DFKAA04           "/>
        <s v="K210317DFKA001           "/>
        <s v="K222527DFKD001           "/>
        <s v="K215247DFKA001           "/>
        <s v="K256036DFJA001           "/>
        <s v="K210136DFJA001           "/>
        <s v="P215044DFJA001           "/>
        <s v="K210638BFKEAAA           "/>
        <s v="K233347BFKA001           "/>
        <s v="K210627DFKE002           "/>
        <s v="K210447DFKA001           "/>
        <s v="K210537BFKEAAD           "/>
        <s v="K233227DFKA001           "/>
        <s v="K282137DFKA001           "/>
        <s v="K210627DFKE001           "/>
        <s v="P24393ADFJAA01           "/>
        <s v="K23693ADFJA001           "/>
        <s v="C247427BFKDAAD           "/>
        <s v="K222046DFJA002           "/>
        <s v="K247527DFKD001           "/>
        <s v="K222427DFKA001           "/>
        <s v="K247407DFKD001           "/>
        <s v="K247508DFKD001           "/>
        <s v="K210537DFKD002           "/>
        <s v="K222608BFKDAAA           "/>
        <s v="P210247DFKAF01           "/>
        <s v="P210467DFKAF02           "/>
        <s v="P247567BFKF001           "/>
        <s v="KL10293DF20001           "/>
        <s v="PL10963DF10020           "/>
        <s v="PL22963BF10013           "/>
        <s v="KL12193DF20012           "/>
        <s v="KL27613BF10001           "/>
        <s v="PL22042BF10001           "/>
        <s v="K21893ADFJA001           "/>
        <s v="K22093ADFJA001           "/>
        <s v="K28084BDFJA001           "/>
        <s v="KL56613BF10004           "/>
        <s v="K210043DFJA001           "/>
        <s v="K213043DFJA001           "/>
        <s v="K23084BDFJA001           "/>
        <s v="P110033BFGN002           "/>
        <s v="K115043BFCM001           "/>
        <s v="P128033CFEN001           "/>
        <s v="P154933BFEN000           "/>
        <s v="P116052BFFR000           "/>
        <s v="P128042BFFR000           "/>
        <s v="P113743CFEN001           "/>
        <s v="P110053BFEN001           "/>
        <s v="P120053BFEN001           "/>
        <s v="P110065BFDM003           "/>
        <s v="P145343BFEN001           "/>
        <s v="P117443BFEN001           "/>
        <s v="P147043BFEM001           "/>
        <s v="P168053BFEN001           "/>
        <s v="P190943BFEN001           "/>
        <s v="P110055BFDM000           "/>
        <s v="P115005BFGM001           "/>
        <s v="P162043BFEN001           "/>
        <s v="K25084ADFJA001           "/>
        <s v="K210437DFKA002           "/>
        <s v="C222608BFKEAAA           "/>
        <s v="K210508DFKE001           "/>
        <s v="P210146DFKAA01           "/>
        <s v="P233537BFKA002           "/>
        <s v="P7103910FT0000           "/>
        <s v="C760013DFP0000           "/>
        <s v="P740202DFPC000           "/>
        <s v="P710147BFSN000           "/>
        <s v="P740242BFP0000           "/>
        <s v="VPM3FF-14K450-BB         "/>
        <s v="VPM3FF-14K450-CA         "/>
        <s v="P770148DF00000           "/>
        <s v="SWT10-25754-E001N01      "/>
        <s v="SWT10-25754-E001N02      "/>
        <s v="P710442DFT0000           "/>
        <s v="P650451DFFF000           "/>
        <s v="P512102DFBC000           "/>
        <s v="P551093BFAB000           "/>
        <s v="P531511DF0LAMA           "/>
        <s v="P511100BFAE000           "/>
        <s v="P530099BFAE000           "/>
        <s v="KL20633DF10002           "/>
        <s v="KL22193DF20008           "/>
        <s v="CFCB0016-AA              "/>
        <s v="KL12193DF20015           "/>
        <s v="KFCA0218-AA              "/>
        <s v="KL12193DF20013           "/>
        <s v="CFCB0021-AA              "/>
        <s v="CFCB0015-AA              "/>
        <s v="VPMU5F-18B897-GB         "/>
        <s v="VPMU5F-18B897-CA         "/>
        <s v="VPMU5F-18B897-EA         "/>
        <s v="KL15963BF10X01           "/>
        <s v="K115053BFCM001           "/>
        <s v="K160443BFCM001           "/>
        <s v="P120091BFBH001           "/>
        <s v="K116053BFCM001           "/>
        <s v="P133025BF0M001           "/>
        <s v="K110013BFCM001           "/>
        <s v="P133023BFLN001           "/>
        <s v="K116043BFCM001           "/>
        <s v="P175023BFEN000           "/>
        <s v="P120023BFDN000           "/>
        <s v="KL10643DF10002           "/>
        <s v="KL15613DF10001           "/>
        <s v="KL27613DF10003           "/>
        <s v="KL32613BF10001           "/>
        <s v="KL43613DF10001           "/>
        <s v="KL10713DF10001           "/>
        <s v="KL10963BF10010           "/>
        <s v="KL22963BF10X09           "/>
        <s v="KL15963BF10006           "/>
        <s v="P115053BFDN000           "/>
        <s v="P110043BFDN000           "/>
        <s v="P115005BFEM001           "/>
        <s v="K147035BFCM002           "/>
        <s v="P110053BFJN000           "/>
        <s v="K133013BFCM001           "/>
        <s v="K143013BFCM000           "/>
        <s v="K122023BFCM001           "/>
        <s v="K168023BFCM001           "/>
        <s v="K120033BFCM001           "/>
        <s v="K124933BFCM001           "/>
        <s v="K140233BFCM001           "/>
        <s v="K190943BFCM001           "/>
        <s v="P110023BFEN001           "/>
        <s v="P124933BFDN001           "/>
        <s v="P137443BFEN001           "/>
        <s v="P156243BFEN001           "/>
        <s v="P110253BFDNCAC           "/>
        <s v="P133003DFEN001           "/>
        <s v="P100009BFDZ005           "/>
        <s v="P110033BF0N001           "/>
        <s v="P147036CF00001           "/>
        <s v="PV00044BFSM001           "/>
        <s v="P651457DFDE000           "/>
        <s v="P650445DFFE000           "/>
        <s v="PR31027BFG1000           "/>
        <s v="KR21124DFG1000           "/>
        <s v="KR41018DFG1000           "/>
        <s v="PFCB0005-AA              "/>
        <s v="KR21123DFG1000           "/>
        <s v="VPMU5F-14A608-BJ         "/>
        <s v="VPMU5F-14A608-CB         "/>
        <s v="VPMU5F-14A615-BJ         "/>
        <s v="VPMU5F-14A615-CB         "/>
        <s v="CFCB0034-AA              "/>
        <m/>
      </sharedItems>
    </cacheField>
    <cacheField name="Rev" numFmtId="0">
      <sharedItems containsString="0" containsBlank="1" containsNumber="1" containsInteger="1" minValue="0" maxValue="1"/>
    </cacheField>
    <cacheField name="St" numFmtId="0">
      <sharedItems containsBlank="1"/>
    </cacheField>
    <cacheField name="Description             " numFmtId="0">
      <sharedItems containsBlank="1"/>
    </cacheField>
    <cacheField name="VPM3FF-20B200-CA         " numFmtId="0">
      <sharedItems containsBlank="1" containsMixedTypes="1" containsNumber="1" containsInteger="1" minValue="0" maxValue="5"/>
    </cacheField>
    <cacheField name="VPNXSF-20B200-XA         " numFmtId="0">
      <sharedItems containsBlank="1" containsMixedTypes="1" containsNumber="1" containsInteger="1" minValue="0" maxValue="5"/>
    </cacheField>
    <cacheField name="VPM3FF-20B200-AB         " numFmtId="0">
      <sharedItems containsBlank="1" containsMixedTypes="1" containsNumber="1" containsInteger="1" minValue="0" maxValue="5"/>
    </cacheField>
    <cacheField name="VPNL3F-20B200-ZB         " numFmtId="0">
      <sharedItems containsBlank="1" containsMixedTypes="1" containsNumber="1" containsInteger="1" minValue="0" maxValue="5"/>
    </cacheField>
    <cacheField name="VPNXSF-20B200-ZA         " numFmtId="0">
      <sharedItems containsBlank="1" containsMixedTypes="1" containsNumber="1" containsInteger="1" minValue="0" maxValue="5"/>
    </cacheField>
    <cacheField name="VPNUBF-20B200-ZB         " numFmtId="0">
      <sharedItems containsBlank="1" containsMixedTypes="1" containsNumber="1" containsInteger="1" minValue="0" maxValue="5"/>
    </cacheField>
    <cacheField name="VPM3FF-20B200-BB         " numFmtId="0">
      <sharedItems containsBlank="1" containsMixedTypes="1" containsNumber="1" containsInteger="1" minValue="0" maxValue="5"/>
    </cacheField>
    <cacheField name="VPNUBF-20B200-YB         " numFmtId="0">
      <sharedItems containsBlank="1" containsMixedTypes="1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3">
  <r>
    <x v="0"/>
    <n v="1"/>
    <s v="R "/>
    <s v="TCU ROW (eCall+SVNTI)   "/>
    <n v="1"/>
    <s v="        "/>
    <s v="        "/>
    <s v="        "/>
    <s v="        "/>
    <s v="        "/>
    <s v="        "/>
    <s v="        "/>
  </r>
  <r>
    <x v="1"/>
    <n v="1"/>
    <s v="R "/>
    <s v="TCU ROW (eCall+SVNTI)CX7"/>
    <s v="        "/>
    <n v="1"/>
    <s v="        "/>
    <s v="        "/>
    <s v="        "/>
    <s v="        "/>
    <s v="        "/>
    <s v="        "/>
  </r>
  <r>
    <x v="2"/>
    <n v="1"/>
    <s v="R "/>
    <s v="TCU NA (Base+ACCL)      "/>
    <s v="        "/>
    <s v="        "/>
    <n v="1"/>
    <s v="        "/>
    <s v="        "/>
    <s v="        "/>
    <s v="        "/>
    <s v="        "/>
  </r>
  <r>
    <x v="3"/>
    <n v="1"/>
    <s v="R "/>
    <s v="TCU NA (Base+ACCL)P702  "/>
    <s v="        "/>
    <s v="        "/>
    <s v="        "/>
    <n v="1"/>
    <s v="        "/>
    <s v="        "/>
    <s v="        "/>
    <s v="        "/>
  </r>
  <r>
    <x v="4"/>
    <n v="1"/>
    <s v="R "/>
    <s v="TCU NA (Base+ACCL)CX727 "/>
    <s v="        "/>
    <s v="        "/>
    <s v="        "/>
    <s v="        "/>
    <n v="1"/>
    <s v="        "/>
    <s v="        "/>
    <s v="        "/>
  </r>
  <r>
    <x v="5"/>
    <n v="1"/>
    <s v="R "/>
    <s v="TCU NA (Base+ACCL)U725  "/>
    <s v="        "/>
    <s v="        "/>
    <s v="        "/>
    <s v="        "/>
    <s v="        "/>
    <n v="1"/>
    <s v="        "/>
    <s v="        "/>
  </r>
  <r>
    <x v="6"/>
    <n v="1"/>
    <s v="R "/>
    <s v="TCU NA (Base+GNSS+ACCL) "/>
    <s v="        "/>
    <s v="        "/>
    <s v="        "/>
    <s v="        "/>
    <s v="        "/>
    <s v="        "/>
    <n v="1"/>
    <s v="        "/>
  </r>
  <r>
    <x v="7"/>
    <n v="2"/>
    <s v="R "/>
    <s v="TCU NA (Base+GNSS+ACCL)U"/>
    <s v="        "/>
    <s v="        "/>
    <s v="        "/>
    <s v="        "/>
    <s v="        "/>
    <s v="        "/>
    <s v="        "/>
    <n v="1"/>
  </r>
  <r>
    <x v="8"/>
    <n v="0"/>
    <s v="  "/>
    <s v="Ford PN - ROW (eCall+SVN"/>
    <n v="0"/>
    <s v="        "/>
    <s v="        "/>
    <s v="        "/>
    <s v="        "/>
    <s v="        "/>
    <s v="        "/>
    <s v="        "/>
  </r>
  <r>
    <x v="9"/>
    <n v="0"/>
    <s v="  "/>
    <s v="Ford PN - NA (Base+ACCL)"/>
    <s v="        "/>
    <s v="        "/>
    <n v="0"/>
    <s v="        "/>
    <s v="        "/>
    <s v="        "/>
    <s v="        "/>
    <s v="        "/>
  </r>
  <r>
    <x v="10"/>
    <n v="0"/>
    <s v="  "/>
    <s v="Ford PN - NA (Base+GNSS+"/>
    <s v="        "/>
    <s v="        "/>
    <s v="        "/>
    <s v="        "/>
    <s v="        "/>
    <s v="        "/>
    <n v="0"/>
    <s v="        "/>
  </r>
  <r>
    <x v="11"/>
    <n v="0"/>
    <s v="  "/>
    <s v="Ford PN - ROW (eCall+SVN"/>
    <s v="        "/>
    <n v="0"/>
    <s v="        "/>
    <s v="        "/>
    <s v="        "/>
    <s v="        "/>
    <s v="        "/>
    <s v="        "/>
  </r>
  <r>
    <x v="12"/>
    <n v="0"/>
    <s v="  "/>
    <s v="Ford PN - NA (Base+ACCL)"/>
    <s v="        "/>
    <s v="        "/>
    <s v="        "/>
    <s v="        "/>
    <n v="0"/>
    <s v="        "/>
    <s v="        "/>
    <s v="        "/>
  </r>
  <r>
    <x v="13"/>
    <n v="0"/>
    <s v="  "/>
    <s v="Enclosure, Front - Polyc"/>
    <s v="        "/>
    <s v="        "/>
    <n v="1"/>
    <n v="1"/>
    <n v="1"/>
    <n v="1"/>
    <n v="1"/>
    <n v="1"/>
  </r>
  <r>
    <x v="14"/>
    <n v="0"/>
    <s v="  "/>
    <s v="Enclosure, Front - Polyc"/>
    <n v="1"/>
    <n v="1"/>
    <s v="        "/>
    <s v="        "/>
    <s v="        "/>
    <s v="        "/>
    <s v="        "/>
    <s v="        "/>
  </r>
  <r>
    <x v="15"/>
    <n v="0"/>
    <s v="  "/>
    <s v="Enclosure, Back - 5052-H"/>
    <n v="1"/>
    <n v="1"/>
    <n v="1"/>
    <n v="1"/>
    <n v="1"/>
    <n v="1"/>
    <n v="1"/>
    <n v="1"/>
  </r>
  <r>
    <x v="16"/>
    <n v="0"/>
    <s v="  "/>
    <s v="FORD TCU Screw          "/>
    <n v="5"/>
    <n v="5"/>
    <n v="5"/>
    <n v="5"/>
    <n v="5"/>
    <n v="5"/>
    <n v="5"/>
    <n v="5"/>
  </r>
  <r>
    <x v="17"/>
    <n v="1"/>
    <s v="R "/>
    <s v="Main Label (Printed Loca"/>
    <n v="1"/>
    <n v="1"/>
    <n v="1"/>
    <n v="1"/>
    <n v="1"/>
    <n v="1"/>
    <n v="1"/>
    <n v="1"/>
  </r>
  <r>
    <x v="18"/>
    <n v="0"/>
    <s v="  "/>
    <s v="Main Blank Label        "/>
    <n v="1"/>
    <n v="1"/>
    <n v="1"/>
    <n v="1"/>
    <n v="1"/>
    <n v="1"/>
    <n v="1"/>
    <n v="1"/>
  </r>
  <r>
    <x v="19"/>
    <n v="0"/>
    <s v="  "/>
    <s v="pad, thermal, PCB - Fuji"/>
    <n v="5"/>
    <n v="5"/>
    <n v="5"/>
    <n v="5"/>
    <n v="5"/>
    <n v="5"/>
    <n v="5"/>
    <n v="5"/>
  </r>
  <r>
    <x v="20"/>
    <n v="0"/>
    <s v="  "/>
    <s v="WiFi pad                "/>
    <n v="4"/>
    <n v="4"/>
    <n v="4"/>
    <n v="4"/>
    <n v="4"/>
    <n v="4"/>
    <n v="4"/>
    <n v="4"/>
  </r>
  <r>
    <x v="21"/>
    <n v="0"/>
    <s v="  "/>
    <s v="FCA-0.1.53.0_GEM-1.0.32."/>
    <n v="0"/>
    <n v="0"/>
    <n v="0"/>
    <n v="0"/>
    <n v="0"/>
    <n v="0"/>
    <n v="0"/>
    <n v="0"/>
  </r>
  <r>
    <x v="22"/>
    <n v="0"/>
    <s v="  "/>
    <s v="Battery Pack Assembly   "/>
    <n v="1"/>
    <n v="1"/>
    <s v="        "/>
    <s v="        "/>
    <s v="        "/>
    <s v="        "/>
    <s v="        "/>
    <s v="        "/>
  </r>
  <r>
    <x v="23"/>
    <n v="0"/>
    <s v="  "/>
    <s v="Cover, battery - Polycar"/>
    <n v="1"/>
    <n v="1"/>
    <s v="        "/>
    <s v="        "/>
    <s v="        "/>
    <s v="        "/>
    <s v="        "/>
    <s v="        "/>
  </r>
  <r>
    <x v="24"/>
    <n v="0"/>
    <s v="  "/>
    <s v="Shield Unt Assy         "/>
    <s v="        "/>
    <n v="1"/>
    <s v="        "/>
    <s v="        "/>
    <s v="        "/>
    <s v="        "/>
    <s v="        "/>
    <s v="        "/>
  </r>
  <r>
    <x v="25"/>
    <n v="0"/>
    <s v="  "/>
    <s v="Bracket (CX727)         "/>
    <s v="        "/>
    <s v="        "/>
    <s v="        "/>
    <s v="        "/>
    <n v="1"/>
    <s v="        "/>
    <s v="        "/>
    <s v="        "/>
  </r>
  <r>
    <x v="26"/>
    <n v="0"/>
    <s v="  "/>
    <s v="Left Bracket            "/>
    <s v="        "/>
    <s v="        "/>
    <s v="        "/>
    <n v="1"/>
    <s v="        "/>
    <s v="        "/>
    <s v="        "/>
    <s v="        "/>
  </r>
  <r>
    <x v="27"/>
    <n v="0"/>
    <s v="  "/>
    <s v="Right Bracket           "/>
    <s v="        "/>
    <s v="        "/>
    <s v="        "/>
    <n v="1"/>
    <s v="        "/>
    <s v="        "/>
    <s v="        "/>
    <s v="        "/>
  </r>
  <r>
    <x v="28"/>
    <n v="0"/>
    <s v="  "/>
    <s v="M2DT-14H075-AAB U725 BRA"/>
    <s v="        "/>
    <s v="        "/>
    <s v="        "/>
    <s v="        "/>
    <s v="        "/>
    <n v="1"/>
    <s v="        "/>
    <n v="1"/>
  </r>
  <r>
    <x v="29"/>
    <n v="0"/>
    <s v="  "/>
    <s v="Bracket Unt Assy        "/>
    <s v="        "/>
    <n v="1"/>
    <s v="        "/>
    <s v="        "/>
    <s v="        "/>
    <s v="        "/>
    <s v="        "/>
    <s v="        "/>
  </r>
  <r>
    <x v="30"/>
    <n v="0"/>
    <s v="  "/>
    <s v="Bolt                    "/>
    <s v="        "/>
    <n v="1"/>
    <s v="        "/>
    <s v="        "/>
    <s v="        "/>
    <s v="        "/>
    <s v="        "/>
    <s v="        "/>
  </r>
  <r>
    <x v="31"/>
    <n v="0"/>
    <s v="  "/>
    <s v="Screw                   "/>
    <s v="        "/>
    <n v="3"/>
    <s v="        "/>
    <s v="        "/>
    <n v="3"/>
    <s v="        "/>
    <s v="        "/>
    <s v="        "/>
  </r>
  <r>
    <x v="32"/>
    <n v="0"/>
    <s v="  "/>
    <s v="Ford TCU - Screw        "/>
    <s v="        "/>
    <s v="        "/>
    <s v="        "/>
    <n v="4"/>
    <s v="        "/>
    <n v="4"/>
    <s v="        "/>
    <n v="4"/>
  </r>
  <r>
    <x v="33"/>
    <n v="0"/>
    <s v="  "/>
    <s v="Felt Pad - Large        "/>
    <s v="        "/>
    <n v="1"/>
    <s v="        "/>
    <s v="        "/>
    <n v="1"/>
    <s v="        "/>
    <s v="        "/>
    <s v="        "/>
  </r>
  <r>
    <x v="34"/>
    <n v="0"/>
    <s v="  "/>
    <s v="Felt Pad - Small        "/>
    <s v="        "/>
    <n v="3"/>
    <s v="        "/>
    <s v="        "/>
    <n v="3"/>
    <s v="        "/>
    <s v="        "/>
    <s v="        "/>
  </r>
  <r>
    <x v="35"/>
    <n v="0"/>
    <s v="  "/>
    <s v="Nut Washer              "/>
    <s v="        "/>
    <n v="4"/>
    <s v="        "/>
    <s v="        "/>
    <n v="4"/>
    <s v="        "/>
    <s v="        "/>
    <s v="        "/>
  </r>
  <r>
    <x v="36"/>
    <n v="0"/>
    <s v="  "/>
    <s v="Nut Clip                "/>
    <s v="        "/>
    <n v="3"/>
    <s v="        "/>
    <s v="        "/>
    <n v="3"/>
    <s v="        "/>
    <s v="        "/>
    <s v="        "/>
  </r>
  <r>
    <x v="37"/>
    <n v="0"/>
    <s v="  "/>
    <s v="Ford PN - NA (Base+ACCL)"/>
    <s v="        "/>
    <s v="        "/>
    <s v="        "/>
    <n v="0"/>
    <s v="        "/>
    <s v="        "/>
    <s v="        "/>
    <s v="        "/>
  </r>
  <r>
    <x v="38"/>
    <n v="0"/>
    <s v="  "/>
    <s v="Label, Secondary        "/>
    <s v="        "/>
    <s v="        "/>
    <s v="        "/>
    <s v="        "/>
    <s v="        "/>
    <n v="1"/>
    <s v="        "/>
    <n v="1"/>
  </r>
  <r>
    <x v="39"/>
    <n v="0"/>
    <s v="  "/>
    <s v="Ford PN - NA (Base+ACCL)"/>
    <s v="        "/>
    <s v="        "/>
    <s v="        "/>
    <s v="        "/>
    <s v="        "/>
    <n v="0"/>
    <s v="        "/>
    <s v="        "/>
  </r>
  <r>
    <x v="40"/>
    <n v="0"/>
    <s v="  "/>
    <s v="Ford PN - NA (Base+GNSS+"/>
    <s v="        "/>
    <s v="        "/>
    <s v="        "/>
    <s v="        "/>
    <s v="        "/>
    <s v="        "/>
    <s v="        "/>
    <n v="0"/>
  </r>
  <r>
    <x v="41"/>
    <n v="1"/>
    <s v="R "/>
    <s v="PCBA - TCU NA (base)    "/>
    <s v="        "/>
    <s v="        "/>
    <n v="1"/>
    <n v="1"/>
    <n v="1"/>
    <n v="1"/>
    <s v="        "/>
    <s v="        "/>
  </r>
  <r>
    <x v="42"/>
    <n v="1"/>
    <s v="R "/>
    <s v="PCBA - TCU NA (base+GNSS"/>
    <s v="        "/>
    <s v="        "/>
    <s v="        "/>
    <s v="        "/>
    <s v="        "/>
    <s v="        "/>
    <n v="1"/>
    <n v="1"/>
  </r>
  <r>
    <x v="43"/>
    <n v="1"/>
    <s v="R "/>
    <s v="PCBA - TCU ROW (ecall + "/>
    <n v="1"/>
    <n v="1"/>
    <s v="        "/>
    <s v="        "/>
    <s v="        "/>
    <s v="        "/>
    <s v="        "/>
    <s v="        "/>
  </r>
  <r>
    <x v="44"/>
    <n v="0"/>
    <s v="  "/>
    <s v="Shield, RF2, Cover, Meta"/>
    <n v="1"/>
    <n v="1"/>
    <n v="1"/>
    <n v="1"/>
    <n v="1"/>
    <n v="1"/>
    <n v="1"/>
    <n v="1"/>
  </r>
  <r>
    <x v="45"/>
    <n v="0"/>
    <s v="  "/>
    <s v="Shield, WiFi, Cover, Met"/>
    <n v="1"/>
    <n v="1"/>
    <n v="1"/>
    <n v="1"/>
    <n v="1"/>
    <n v="1"/>
    <n v="1"/>
    <n v="1"/>
  </r>
  <r>
    <x v="46"/>
    <n v="0"/>
    <s v="  "/>
    <s v="Shield, Processor, Cover"/>
    <n v="1"/>
    <n v="1"/>
    <n v="1"/>
    <n v="1"/>
    <n v="1"/>
    <n v="1"/>
    <n v="1"/>
    <n v="1"/>
  </r>
  <r>
    <x v="47"/>
    <n v="0"/>
    <s v="  "/>
    <s v="WIFI Antenna board assem"/>
    <n v="1"/>
    <n v="1"/>
    <n v="1"/>
    <n v="1"/>
    <n v="1"/>
    <n v="1"/>
    <n v="1"/>
    <n v="1"/>
  </r>
  <r>
    <x v="48"/>
    <n v="0"/>
    <s v="  "/>
    <s v="WIFI Antenna board assem"/>
    <n v="1"/>
    <n v="1"/>
    <n v="1"/>
    <n v="1"/>
    <n v="1"/>
    <n v="1"/>
    <n v="1"/>
    <n v="1"/>
  </r>
  <r>
    <x v="49"/>
    <n v="1"/>
    <s v="R "/>
    <s v="PCB Assembly_TOP        "/>
    <s v="        "/>
    <s v="        "/>
    <n v="1"/>
    <n v="1"/>
    <n v="1"/>
    <n v="1"/>
    <s v="        "/>
    <s v="        "/>
  </r>
  <r>
    <x v="50"/>
    <n v="1"/>
    <s v="R "/>
    <s v="PCB Assembly_TOP        "/>
    <s v="        "/>
    <s v="        "/>
    <s v="        "/>
    <s v="        "/>
    <s v="        "/>
    <s v="        "/>
    <n v="1"/>
    <n v="1"/>
  </r>
  <r>
    <x v="51"/>
    <n v="1"/>
    <s v="R "/>
    <s v="PCB Assembly_TOP        "/>
    <n v="1"/>
    <n v="1"/>
    <s v="        "/>
    <s v="        "/>
    <s v="        "/>
    <s v="        "/>
    <s v="        "/>
    <s v="        "/>
  </r>
  <r>
    <x v="52"/>
    <n v="0"/>
    <s v="N "/>
    <s v="XSTR-BRES FORD TCU, NPN,"/>
    <n v="1"/>
    <n v="1"/>
    <s v="        "/>
    <s v="        "/>
    <s v="        "/>
    <s v="        "/>
    <s v="        "/>
    <s v="        "/>
  </r>
  <r>
    <x v="53"/>
    <n v="0"/>
    <s v="N "/>
    <s v="XSTR-BRES FORD TCU, PNP,"/>
    <n v="1"/>
    <n v="1"/>
    <s v="        "/>
    <s v="        "/>
    <s v="        "/>
    <s v="        "/>
    <s v="        "/>
    <s v="        "/>
  </r>
  <r>
    <x v="52"/>
    <n v="0"/>
    <s v="N "/>
    <s v="XSTR-BRES FORD TCU, NPN,"/>
    <n v="1"/>
    <n v="1"/>
    <s v="        "/>
    <s v="        "/>
    <s v="        "/>
    <s v="        "/>
    <s v="        "/>
    <s v="        "/>
  </r>
  <r>
    <x v="53"/>
    <n v="0"/>
    <s v="N "/>
    <s v="XSTR-BRES FORD TCU, PNP,"/>
    <n v="1"/>
    <n v="1"/>
    <s v="        "/>
    <s v="        "/>
    <s v="        "/>
    <s v="        "/>
    <s v="        "/>
    <s v="        "/>
  </r>
  <r>
    <x v="52"/>
    <n v="0"/>
    <s v="N "/>
    <s v="XSTR-BRES FORD TCU, NPN,"/>
    <n v="1"/>
    <n v="1"/>
    <s v="        "/>
    <s v="        "/>
    <s v="        "/>
    <s v="        "/>
    <s v="        "/>
    <s v="        "/>
  </r>
  <r>
    <x v="52"/>
    <n v="0"/>
    <s v="N "/>
    <s v="XSTR-BRES FORD TCU, NPN,"/>
    <n v="1"/>
    <n v="1"/>
    <s v="        "/>
    <s v="        "/>
    <s v="        "/>
    <s v="        "/>
    <s v="        "/>
    <s v="        "/>
  </r>
  <r>
    <x v="53"/>
    <n v="0"/>
    <s v="N "/>
    <s v="XSTR-BRES FORD TCU, PNP,"/>
    <n v="1"/>
    <n v="1"/>
    <s v="        "/>
    <s v="        "/>
    <s v="        "/>
    <s v="        "/>
    <s v="        "/>
    <s v="        "/>
  </r>
  <r>
    <x v="54"/>
    <n v="0"/>
    <s v="N "/>
    <s v="DIOD-SCHOT 40V,500mA,SOT"/>
    <n v="1"/>
    <n v="1"/>
    <s v="        "/>
    <s v="        "/>
    <s v="        "/>
    <s v="        "/>
    <s v="        "/>
    <s v="        "/>
  </r>
  <r>
    <x v="54"/>
    <n v="0"/>
    <s v="N "/>
    <s v="DIOD-SCHOT 40V,500mA,SOT"/>
    <n v="1"/>
    <n v="1"/>
    <s v="        "/>
    <s v="        "/>
    <s v="        "/>
    <s v="        "/>
    <s v="        "/>
    <s v="        "/>
  </r>
  <r>
    <x v="54"/>
    <n v="0"/>
    <s v="N "/>
    <s v="DIOD-SCHOT 40V,500mA,SOT"/>
    <n v="1"/>
    <n v="1"/>
    <s v="        "/>
    <s v="        "/>
    <s v="        "/>
    <s v="        "/>
    <s v="        "/>
    <s v="        "/>
  </r>
  <r>
    <x v="55"/>
    <n v="0"/>
    <s v="N "/>
    <s v="IC-LOGMISC Buffer,FORD,S"/>
    <n v="1"/>
    <n v="1"/>
    <s v="        "/>
    <s v="        "/>
    <s v="        "/>
    <s v="        "/>
    <s v="        "/>
    <s v="        "/>
  </r>
  <r>
    <x v="56"/>
    <n v="0"/>
    <s v="P "/>
    <s v="IC-MUX MUX,QFN          "/>
    <n v="1"/>
    <n v="1"/>
    <s v="        "/>
    <s v="        "/>
    <s v="        "/>
    <s v="        "/>
    <s v="        "/>
    <s v="        "/>
  </r>
  <r>
    <x v="56"/>
    <n v="0"/>
    <s v="P "/>
    <s v="IC-MUX MUX,QFN          "/>
    <n v="1"/>
    <n v="1"/>
    <s v="        "/>
    <s v="        "/>
    <s v="        "/>
    <s v="        "/>
    <s v="        "/>
    <s v="        "/>
  </r>
  <r>
    <x v="57"/>
    <n v="0"/>
    <s v="N "/>
    <s v="MAG-IND 10uH,20%,4.3A,  "/>
    <n v="1"/>
    <n v="1"/>
    <s v="        "/>
    <s v="        "/>
    <s v="        "/>
    <s v="        "/>
    <s v="        "/>
    <s v="        "/>
  </r>
  <r>
    <x v="58"/>
    <n v="0"/>
    <s v="N "/>
    <s v="IC-SENSOR Accelerometer,"/>
    <n v="1"/>
    <n v="1"/>
    <n v="1"/>
    <n v="1"/>
    <n v="1"/>
    <n v="1"/>
    <n v="1"/>
    <n v="1"/>
  </r>
  <r>
    <x v="59"/>
    <n v="0"/>
    <s v="N "/>
    <s v="IC-LINMISC Antenna Switc"/>
    <n v="1"/>
    <n v="1"/>
    <n v="1"/>
    <n v="1"/>
    <n v="1"/>
    <n v="1"/>
    <n v="1"/>
    <n v="1"/>
  </r>
  <r>
    <x v="60"/>
    <n v="0"/>
    <s v="N "/>
    <s v="IC-LINMISC Power Amplifi"/>
    <n v="1"/>
    <n v="1"/>
    <s v="        "/>
    <s v="        "/>
    <s v="        "/>
    <s v="        "/>
    <s v="        "/>
    <s v="        "/>
  </r>
  <r>
    <x v="61"/>
    <n v="0"/>
    <s v="N "/>
    <s v="IC-LINMISC Low Noise Amp"/>
    <n v="1"/>
    <n v="1"/>
    <n v="1"/>
    <n v="1"/>
    <n v="1"/>
    <n v="1"/>
    <n v="1"/>
    <n v="1"/>
  </r>
  <r>
    <x v="62"/>
    <n v="0"/>
    <s v="N "/>
    <s v="IC-LINMISC Low Noise Amp"/>
    <n v="1"/>
    <n v="1"/>
    <n v="1"/>
    <n v="1"/>
    <n v="1"/>
    <n v="1"/>
    <n v="1"/>
    <n v="1"/>
  </r>
  <r>
    <x v="63"/>
    <n v="0"/>
    <s v="N "/>
    <s v="IC-LINMISC Power Amp,FOR"/>
    <n v="1"/>
    <n v="1"/>
    <n v="1"/>
    <n v="1"/>
    <n v="1"/>
    <n v="1"/>
    <n v="1"/>
    <n v="1"/>
  </r>
  <r>
    <x v="64"/>
    <n v="0"/>
    <s v="N "/>
    <s v="IC-LINMISC Antenna Switc"/>
    <n v="1"/>
    <n v="1"/>
    <s v="        "/>
    <s v="        "/>
    <s v="        "/>
    <s v="        "/>
    <s v="        "/>
    <s v="        "/>
  </r>
  <r>
    <x v="65"/>
    <n v="0"/>
    <s v="N "/>
    <s v="IC-LINMISC Antenna Switc"/>
    <s v="        "/>
    <s v="        "/>
    <n v="1"/>
    <n v="1"/>
    <n v="1"/>
    <n v="1"/>
    <n v="1"/>
    <n v="1"/>
  </r>
  <r>
    <x v="66"/>
    <n v="0"/>
    <s v="N "/>
    <s v="IC-LINMISC ANT_Switch,FO"/>
    <n v="1"/>
    <n v="1"/>
    <n v="1"/>
    <n v="1"/>
    <n v="1"/>
    <n v="1"/>
    <n v="1"/>
    <n v="1"/>
  </r>
  <r>
    <x v="67"/>
    <n v="0"/>
    <s v="N "/>
    <s v="IC-LINMISC Antenna Switc"/>
    <n v="1"/>
    <n v="1"/>
    <n v="1"/>
    <n v="1"/>
    <n v="1"/>
    <n v="1"/>
    <n v="1"/>
    <n v="1"/>
  </r>
  <r>
    <x v="68"/>
    <n v="0"/>
    <s v="N "/>
    <s v="CAP-CERM 22nF,10%,100V,X"/>
    <n v="1"/>
    <n v="1"/>
    <s v="        "/>
    <s v="        "/>
    <s v="        "/>
    <s v="        "/>
    <s v="        "/>
    <s v="        "/>
  </r>
  <r>
    <x v="69"/>
    <n v="0"/>
    <s v="N "/>
    <s v="CAP - HALUM 270UF,20%,35"/>
    <n v="1"/>
    <n v="1"/>
    <n v="1"/>
    <n v="1"/>
    <n v="1"/>
    <n v="1"/>
    <n v="1"/>
    <n v="1"/>
  </r>
  <r>
    <x v="69"/>
    <n v="0"/>
    <s v="N "/>
    <s v="CAP - HALUM 270UF,20%,35"/>
    <n v="1"/>
    <n v="1"/>
    <n v="1"/>
    <n v="1"/>
    <n v="1"/>
    <n v="1"/>
    <n v="1"/>
    <n v="1"/>
  </r>
  <r>
    <x v="69"/>
    <n v="0"/>
    <s v="N "/>
    <s v="CAP - HALUM 270UF,20%,35"/>
    <n v="1"/>
    <n v="1"/>
    <n v="1"/>
    <n v="1"/>
    <n v="1"/>
    <n v="1"/>
    <n v="1"/>
    <n v="1"/>
  </r>
  <r>
    <x v="69"/>
    <n v="0"/>
    <s v="N "/>
    <s v="CAP - HALUM 270UF,20%,35"/>
    <n v="1"/>
    <n v="1"/>
    <n v="1"/>
    <n v="1"/>
    <n v="1"/>
    <n v="1"/>
    <n v="1"/>
    <n v="1"/>
  </r>
  <r>
    <x v="70"/>
    <n v="0"/>
    <s v="N "/>
    <s v="CAP - HALUM 100UF,20%,35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2"/>
    <n v="0"/>
    <s v="N "/>
    <s v="CAP-CERM 100nF,20%,25V,X"/>
    <n v="1"/>
    <n v="1"/>
    <s v="        "/>
    <s v="        "/>
    <s v="        "/>
    <s v="        "/>
    <s v="        "/>
    <s v="        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5"/>
    <n v="0"/>
    <s v="N "/>
    <s v="CAP-CERM 330pF,10%,50V,X"/>
    <n v="1"/>
    <n v="1"/>
    <s v="        "/>
    <s v="        "/>
    <s v="        "/>
    <s v="        "/>
    <s v="        "/>
    <s v="        "/>
  </r>
  <r>
    <x v="75"/>
    <n v="0"/>
    <s v="N "/>
    <s v="CAP-CERM 330pF,10%,50V,X"/>
    <n v="1"/>
    <n v="1"/>
    <s v="        "/>
    <s v="        "/>
    <s v="        "/>
    <s v="        "/>
    <s v="        "/>
    <s v="        "/>
  </r>
  <r>
    <x v="76"/>
    <n v="0"/>
    <s v="N "/>
    <s v="CAP-CERM 3.3UF,10%,50V,X"/>
    <n v="1"/>
    <n v="1"/>
    <s v="        "/>
    <s v="        "/>
    <s v="        "/>
    <s v="        "/>
    <s v="        "/>
    <s v="        "/>
  </r>
  <r>
    <x v="76"/>
    <n v="0"/>
    <s v="N "/>
    <s v="CAP-CERM 3.3UF,10%,50V,X"/>
    <n v="1"/>
    <n v="1"/>
    <s v="        "/>
    <s v="        "/>
    <s v="        "/>
    <s v="        "/>
    <s v="        "/>
    <s v="        "/>
  </r>
  <r>
    <x v="77"/>
    <n v="0"/>
    <s v="N "/>
    <s v="CAP-CERM 1UF,10%,25V,X7R"/>
    <n v="1"/>
    <n v="1"/>
    <s v="        "/>
    <s v="        "/>
    <s v="        "/>
    <s v="        "/>
    <s v="        "/>
    <s v="        "/>
  </r>
  <r>
    <x v="77"/>
    <n v="0"/>
    <s v="N "/>
    <s v="CAP-CERM 1UF,10%,25V,X7R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9"/>
    <n v="0"/>
    <s v="N "/>
    <s v="CAP-CERM 1UF,10%,6.3V,X7"/>
    <s v="        "/>
    <s v="        "/>
    <n v="1"/>
    <n v="1"/>
    <n v="1"/>
    <n v="1"/>
    <n v="1"/>
    <n v="1"/>
  </r>
  <r>
    <x v="80"/>
    <n v="0"/>
    <s v="N "/>
    <s v="CAP-CERM 8.2pF,1.22%,25V"/>
    <n v="1"/>
    <n v="1"/>
    <s v="        "/>
    <s v="        "/>
    <s v="        "/>
    <s v="        "/>
    <s v="        "/>
    <s v="        "/>
  </r>
  <r>
    <x v="81"/>
    <n v="0"/>
    <s v="N "/>
    <s v="MAG-IND 4.7nH,3%,350mA,0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82"/>
    <n v="0"/>
    <s v="N "/>
    <s v="CAP-CERM 6.8pF,1.47%,25V"/>
    <n v="1"/>
    <n v="1"/>
    <s v="        "/>
    <s v="        "/>
    <s v="        "/>
    <s v="        "/>
    <s v="        "/>
    <s v="        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84"/>
    <n v="0"/>
    <s v="N "/>
    <s v="CAP-CERM 15pF,1%,50V,COG"/>
    <n v="1"/>
    <n v="1"/>
    <s v="        "/>
    <s v="        "/>
    <s v="        "/>
    <s v="        "/>
    <s v="        "/>
    <s v="        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85"/>
    <n v="0"/>
    <s v="N "/>
    <s v="CAP-CERM 12pF,1%,50V,COG"/>
    <n v="1"/>
    <n v="1"/>
    <s v="        "/>
    <s v="        "/>
    <s v="        "/>
    <s v="        "/>
    <s v="        "/>
    <s v="        "/>
  </r>
  <r>
    <x v="83"/>
    <n v="0"/>
    <s v="N "/>
    <s v="CAP-CERM 100pF,5%,25V,CO"/>
    <s v="        "/>
    <s v="        "/>
    <n v="1"/>
    <n v="1"/>
    <n v="1"/>
    <n v="1"/>
    <n v="1"/>
    <n v="1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86"/>
    <n v="0"/>
    <s v="N "/>
    <s v="CAP-CERM 100nF,10%,16V,X"/>
    <n v="1"/>
    <n v="1"/>
    <s v="        "/>
    <s v="        "/>
    <s v="        "/>
    <s v="        "/>
    <s v="        "/>
    <s v="        "/>
  </r>
  <r>
    <x v="87"/>
    <n v="0"/>
    <s v="N "/>
    <s v="CAP-CERM 1nF,10%,25V,X7R"/>
    <n v="1"/>
    <n v="1"/>
    <s v="        "/>
    <s v="        "/>
    <s v="        "/>
    <s v="        "/>
    <s v="        "/>
    <s v="        "/>
  </r>
  <r>
    <x v="88"/>
    <n v="0"/>
    <s v="N "/>
    <s v="CAP-CERM 4.7UF,10%,25V,X"/>
    <n v="1"/>
    <n v="1"/>
    <s v="        "/>
    <s v="        "/>
    <s v="        "/>
    <s v="        "/>
    <s v="        "/>
    <s v="        "/>
  </r>
  <r>
    <x v="86"/>
    <n v="0"/>
    <s v="N "/>
    <s v="CAP-CERM 100nF,10%,16V,X"/>
    <n v="1"/>
    <n v="1"/>
    <s v="        "/>
    <s v="        "/>
    <s v="        "/>
    <s v="        "/>
    <s v="        "/>
    <s v="        "/>
  </r>
  <r>
    <x v="89"/>
    <n v="0"/>
    <s v="N "/>
    <s v="MAG-IND 3.3nH,3.03%,450m"/>
    <n v="1"/>
    <n v="1"/>
    <s v="        "/>
    <s v="        "/>
    <s v="        "/>
    <s v="        "/>
    <s v="        "/>
    <s v="        "/>
  </r>
  <r>
    <x v="90"/>
    <n v="0"/>
    <s v="N "/>
    <s v="CAP-CERM 6.2pF,1.61%,25V"/>
    <n v="1"/>
    <n v="1"/>
    <s v="        "/>
    <s v="        "/>
    <s v="        "/>
    <s v="        "/>
    <s v="        "/>
    <s v="        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83"/>
    <n v="0"/>
    <s v="N "/>
    <s v="CAP-CERM 100pF,5%,25V,CO"/>
    <s v="        "/>
    <s v="        "/>
    <n v="1"/>
    <n v="1"/>
    <n v="1"/>
    <n v="1"/>
    <n v="1"/>
    <n v="1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83"/>
    <n v="0"/>
    <s v="N "/>
    <s v="CAP-CERM 100pF,5%,25V,CO"/>
    <s v="        "/>
    <s v="        "/>
    <n v="1"/>
    <n v="1"/>
    <n v="1"/>
    <n v="1"/>
    <n v="1"/>
    <n v="1"/>
  </r>
  <r>
    <x v="91"/>
    <n v="0"/>
    <s v="N "/>
    <s v="MAG-IND 11nH,5%,250mA,02"/>
    <s v="        "/>
    <s v="        "/>
    <n v="1"/>
    <n v="1"/>
    <n v="1"/>
    <n v="1"/>
    <n v="1"/>
    <n v="1"/>
  </r>
  <r>
    <x v="92"/>
    <n v="0"/>
    <s v="N "/>
    <s v="CAP-CERM 10pF,2%,50V,COG"/>
    <n v="1"/>
    <n v="1"/>
    <s v="        "/>
    <s v="        "/>
    <s v="        "/>
    <s v="        "/>
    <s v="        "/>
    <s v="        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83"/>
    <n v="0"/>
    <s v="N "/>
    <s v="CAP-CERM 100pF,5%,25V,CO"/>
    <s v="        "/>
    <s v="        "/>
    <n v="1"/>
    <n v="1"/>
    <n v="1"/>
    <n v="1"/>
    <n v="1"/>
    <n v="1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93"/>
    <n v="0"/>
    <s v="N "/>
    <s v="MAG-IND 6.8nH,3%,300mA,0"/>
    <s v="        "/>
    <s v="        "/>
    <n v="1"/>
    <n v="1"/>
    <n v="1"/>
    <n v="1"/>
    <n v="1"/>
    <n v="1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94"/>
    <n v="0"/>
    <s v="N "/>
    <s v="CAP-CERM 18pF,5%,25V,COG"/>
    <n v="1"/>
    <n v="1"/>
    <s v="        "/>
    <s v="        "/>
    <s v="        "/>
    <s v="        "/>
    <s v="        "/>
    <s v="        "/>
  </r>
  <r>
    <x v="94"/>
    <n v="0"/>
    <s v="N "/>
    <s v="CAP-CERM 18pF,5%,25V,COG"/>
    <n v="1"/>
    <n v="1"/>
    <s v="        "/>
    <s v="        "/>
    <s v="        "/>
    <s v="        "/>
    <s v="        "/>
    <s v="        "/>
  </r>
  <r>
    <x v="94"/>
    <n v="0"/>
    <s v="N "/>
    <s v="CAP-CERM 18pF,5%,25V,COG"/>
    <n v="1"/>
    <n v="1"/>
    <s v="        "/>
    <s v="        "/>
    <s v="        "/>
    <s v="        "/>
    <s v="        "/>
    <s v="        "/>
  </r>
  <r>
    <x v="95"/>
    <n v="0"/>
    <s v="N "/>
    <s v="MAG-IND 2.5nH,4%,500mA,0"/>
    <n v="1"/>
    <n v="1"/>
    <s v="        "/>
    <s v="        "/>
    <s v="        "/>
    <s v="        "/>
    <s v="        "/>
    <s v="        "/>
  </r>
  <r>
    <x v="94"/>
    <n v="0"/>
    <s v="N "/>
    <s v="CAP-CERM 18pF,5%,25V,COG"/>
    <n v="1"/>
    <n v="1"/>
    <s v="        "/>
    <s v="        "/>
    <s v="        "/>
    <s v="        "/>
    <s v="        "/>
    <s v="        "/>
  </r>
  <r>
    <x v="96"/>
    <n v="0"/>
    <s v="N "/>
    <s v="CAP-CERM 1pF,0.1%,25V,CO"/>
    <n v="1"/>
    <n v="1"/>
    <s v="        "/>
    <s v="        "/>
    <s v="        "/>
    <s v="        "/>
    <s v="        "/>
    <s v="        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9"/>
    <n v="0"/>
    <s v="N "/>
    <s v="CAP-CERM 1UF,10%,6.3V,X7"/>
    <s v="        "/>
    <s v="        "/>
    <n v="1"/>
    <n v="1"/>
    <n v="1"/>
    <n v="1"/>
    <n v="1"/>
    <n v="1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9"/>
    <n v="0"/>
    <s v="N "/>
    <s v="CAP-CERM 1UF,10%,6.3V,X7"/>
    <s v="        "/>
    <s v="        "/>
    <n v="1"/>
    <n v="1"/>
    <n v="1"/>
    <n v="1"/>
    <n v="1"/>
    <n v="1"/>
  </r>
  <r>
    <x v="97"/>
    <n v="0"/>
    <s v="N "/>
    <s v="CAP-CERM 2.2UF,10%,10V,X"/>
    <n v="1"/>
    <n v="1"/>
    <n v="1"/>
    <n v="1"/>
    <n v="1"/>
    <n v="1"/>
    <n v="1"/>
    <n v="1"/>
  </r>
  <r>
    <x v="97"/>
    <n v="0"/>
    <s v="N "/>
    <s v="CAP-CERM 2.2UF,10%,10V,X"/>
    <n v="1"/>
    <n v="1"/>
    <n v="1"/>
    <n v="1"/>
    <n v="1"/>
    <n v="1"/>
    <n v="1"/>
    <n v="1"/>
  </r>
  <r>
    <x v="97"/>
    <n v="0"/>
    <s v="N "/>
    <s v="CAP-CERM 2.2UF,10%,10V,X"/>
    <n v="1"/>
    <n v="1"/>
    <n v="1"/>
    <n v="1"/>
    <n v="1"/>
    <n v="1"/>
    <n v="1"/>
    <n v="1"/>
  </r>
  <r>
    <x v="97"/>
    <n v="0"/>
    <s v="N "/>
    <s v="CAP-CERM 2.2UF,10%,10V,X"/>
    <n v="1"/>
    <n v="1"/>
    <n v="1"/>
    <n v="1"/>
    <n v="1"/>
    <n v="1"/>
    <n v="1"/>
    <n v="1"/>
  </r>
  <r>
    <x v="97"/>
    <n v="0"/>
    <s v="N "/>
    <s v="CAP-CERM 2.2UF,10%,10V,X"/>
    <n v="1"/>
    <n v="1"/>
    <n v="1"/>
    <n v="1"/>
    <n v="1"/>
    <n v="1"/>
    <n v="1"/>
    <n v="1"/>
  </r>
  <r>
    <x v="97"/>
    <n v="0"/>
    <s v="N "/>
    <s v="CAP-CERM 2.2UF,10%,10V,X"/>
    <n v="1"/>
    <n v="1"/>
    <n v="1"/>
    <n v="1"/>
    <n v="1"/>
    <n v="1"/>
    <n v="1"/>
    <n v="1"/>
  </r>
  <r>
    <x v="97"/>
    <n v="0"/>
    <s v="N "/>
    <s v="CAP-CERM 2.2UF,10%,10V,X"/>
    <n v="1"/>
    <n v="1"/>
    <n v="1"/>
    <n v="1"/>
    <n v="1"/>
    <n v="1"/>
    <n v="1"/>
    <n v="1"/>
  </r>
  <r>
    <x v="97"/>
    <n v="0"/>
    <s v="N "/>
    <s v="CAP-CERM 2.2UF,10%,10V,X"/>
    <n v="1"/>
    <n v="1"/>
    <n v="1"/>
    <n v="1"/>
    <n v="1"/>
    <n v="1"/>
    <n v="1"/>
    <n v="1"/>
  </r>
  <r>
    <x v="97"/>
    <n v="0"/>
    <s v="N "/>
    <s v="CAP-CERM 2.2UF,10%,10V,X"/>
    <n v="1"/>
    <n v="1"/>
    <n v="1"/>
    <n v="1"/>
    <n v="1"/>
    <n v="1"/>
    <n v="1"/>
    <n v="1"/>
  </r>
  <r>
    <x v="97"/>
    <n v="0"/>
    <s v="N "/>
    <s v="CAP-CERM 2.2UF,10%,10V,X"/>
    <n v="1"/>
    <n v="1"/>
    <n v="1"/>
    <n v="1"/>
    <n v="1"/>
    <n v="1"/>
    <n v="1"/>
    <n v="1"/>
  </r>
  <r>
    <x v="98"/>
    <n v="0"/>
    <s v="N "/>
    <s v="CAP-CERM 470pF,5%,25V,CO"/>
    <n v="1"/>
    <n v="1"/>
    <n v="1"/>
    <n v="1"/>
    <n v="1"/>
    <n v="1"/>
    <n v="1"/>
    <n v="1"/>
  </r>
  <r>
    <x v="98"/>
    <n v="0"/>
    <s v="N "/>
    <s v="CAP-CERM 470pF,5%,25V,CO"/>
    <n v="1"/>
    <n v="1"/>
    <n v="1"/>
    <n v="1"/>
    <n v="1"/>
    <n v="1"/>
    <n v="1"/>
    <n v="1"/>
  </r>
  <r>
    <x v="98"/>
    <n v="0"/>
    <s v="N "/>
    <s v="CAP-CERM 470pF,5%,25V,CO"/>
    <n v="1"/>
    <n v="1"/>
    <n v="1"/>
    <n v="1"/>
    <n v="1"/>
    <n v="1"/>
    <n v="1"/>
    <n v="1"/>
  </r>
  <r>
    <x v="98"/>
    <n v="0"/>
    <s v="N "/>
    <s v="CAP-CERM 470pF,5%,25V,CO"/>
    <n v="1"/>
    <n v="1"/>
    <n v="1"/>
    <n v="1"/>
    <n v="1"/>
    <n v="1"/>
    <n v="1"/>
    <n v="1"/>
  </r>
  <r>
    <x v="98"/>
    <n v="0"/>
    <s v="N "/>
    <s v="CAP-CERM 470pF,5%,25V,CO"/>
    <n v="1"/>
    <n v="1"/>
    <n v="1"/>
    <n v="1"/>
    <n v="1"/>
    <n v="1"/>
    <n v="1"/>
    <n v="1"/>
  </r>
  <r>
    <x v="98"/>
    <n v="0"/>
    <s v="N "/>
    <s v="CAP-CERM 470pF,5%,25V,CO"/>
    <n v="1"/>
    <n v="1"/>
    <n v="1"/>
    <n v="1"/>
    <n v="1"/>
    <n v="1"/>
    <n v="1"/>
    <n v="1"/>
  </r>
  <r>
    <x v="98"/>
    <n v="0"/>
    <s v="N "/>
    <s v="CAP-CERM 470pF,5%,25V,CO"/>
    <n v="1"/>
    <n v="1"/>
    <n v="1"/>
    <n v="1"/>
    <n v="1"/>
    <n v="1"/>
    <n v="1"/>
    <n v="1"/>
  </r>
  <r>
    <x v="98"/>
    <n v="0"/>
    <s v="N "/>
    <s v="CAP-CERM 470pF,5%,25V,CO"/>
    <n v="1"/>
    <n v="1"/>
    <n v="1"/>
    <n v="1"/>
    <n v="1"/>
    <n v="1"/>
    <n v="1"/>
    <n v="1"/>
  </r>
  <r>
    <x v="98"/>
    <n v="0"/>
    <s v="N "/>
    <s v="CAP-CERM 470pF,5%,25V,CO"/>
    <n v="1"/>
    <n v="1"/>
    <n v="1"/>
    <n v="1"/>
    <n v="1"/>
    <n v="1"/>
    <n v="1"/>
    <n v="1"/>
  </r>
  <r>
    <x v="98"/>
    <n v="0"/>
    <s v="N "/>
    <s v="CAP-CERM 470pF,5%,25V,CO"/>
    <n v="1"/>
    <n v="1"/>
    <n v="1"/>
    <n v="1"/>
    <n v="1"/>
    <n v="1"/>
    <n v="1"/>
    <n v="1"/>
  </r>
  <r>
    <x v="99"/>
    <n v="0"/>
    <s v="N "/>
    <s v="CAP-CERM 1nF,10%,50V,X7R"/>
    <n v="1"/>
    <n v="1"/>
    <n v="1"/>
    <n v="1"/>
    <n v="1"/>
    <n v="1"/>
    <n v="1"/>
    <n v="1"/>
  </r>
  <r>
    <x v="99"/>
    <n v="0"/>
    <s v="N "/>
    <s v="CAP-CERM 1nF,10%,50V,X7R"/>
    <n v="1"/>
    <n v="1"/>
    <n v="1"/>
    <n v="1"/>
    <n v="1"/>
    <n v="1"/>
    <n v="1"/>
    <n v="1"/>
  </r>
  <r>
    <x v="99"/>
    <n v="0"/>
    <s v="N "/>
    <s v="CAP-CERM 1nF,10%,50V,X7R"/>
    <n v="1"/>
    <n v="1"/>
    <n v="1"/>
    <n v="1"/>
    <n v="1"/>
    <n v="1"/>
    <n v="1"/>
    <n v="1"/>
  </r>
  <r>
    <x v="100"/>
    <n v="0"/>
    <s v="N "/>
    <s v="CAP-CERM 3.3nF,10%,50V,X"/>
    <n v="1"/>
    <n v="1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102"/>
    <n v="0"/>
    <s v="N "/>
    <s v="CAP-CERM 470nF,10%,50V,X"/>
    <n v="1"/>
    <n v="1"/>
    <n v="1"/>
    <n v="1"/>
    <n v="1"/>
    <n v="1"/>
    <n v="1"/>
    <n v="1"/>
  </r>
  <r>
    <x v="103"/>
    <n v="0"/>
    <s v="N "/>
    <s v="CAP-CERM 22UF,20%,10V,X6"/>
    <n v="1"/>
    <n v="1"/>
    <n v="1"/>
    <n v="1"/>
    <n v="1"/>
    <n v="1"/>
    <n v="1"/>
    <n v="1"/>
  </r>
  <r>
    <x v="103"/>
    <n v="0"/>
    <s v="N "/>
    <s v="CAP-CERM 22UF,20%,10V,X6"/>
    <n v="1"/>
    <n v="1"/>
    <n v="1"/>
    <n v="1"/>
    <n v="1"/>
    <n v="1"/>
    <n v="1"/>
    <n v="1"/>
  </r>
  <r>
    <x v="103"/>
    <n v="0"/>
    <s v="N "/>
    <s v="CAP-CERM 22UF,20%,10V,X6"/>
    <n v="1"/>
    <n v="1"/>
    <n v="1"/>
    <n v="1"/>
    <n v="1"/>
    <n v="1"/>
    <n v="1"/>
    <n v="1"/>
  </r>
  <r>
    <x v="103"/>
    <n v="0"/>
    <s v="N "/>
    <s v="CAP-CERM 22UF,20%,10V,X6"/>
    <n v="1"/>
    <n v="1"/>
    <n v="1"/>
    <n v="1"/>
    <n v="1"/>
    <n v="1"/>
    <n v="1"/>
    <n v="1"/>
  </r>
  <r>
    <x v="103"/>
    <n v="0"/>
    <s v="N "/>
    <s v="CAP-CERM 22UF,20%,10V,X6"/>
    <n v="1"/>
    <n v="1"/>
    <n v="1"/>
    <n v="1"/>
    <n v="1"/>
    <n v="1"/>
    <n v="1"/>
    <n v="1"/>
  </r>
  <r>
    <x v="103"/>
    <n v="0"/>
    <s v="N "/>
    <s v="CAP-CERM 22UF,20%,10V,X6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5"/>
    <n v="0"/>
    <s v="N "/>
    <s v="CAP-CERM 100nF,10%,4V,X6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87"/>
    <n v="0"/>
    <s v="N "/>
    <s v="CAP-CERM 1nF,10%,25V,X7R"/>
    <n v="1"/>
    <n v="1"/>
    <n v="1"/>
    <n v="1"/>
    <n v="1"/>
    <n v="1"/>
    <n v="1"/>
    <n v="1"/>
  </r>
  <r>
    <x v="87"/>
    <n v="0"/>
    <s v="N "/>
    <s v="CAP-CERM 1nF,10%,25V,X7R"/>
    <n v="1"/>
    <n v="1"/>
    <n v="1"/>
    <n v="1"/>
    <n v="1"/>
    <n v="1"/>
    <n v="1"/>
    <n v="1"/>
  </r>
  <r>
    <x v="87"/>
    <n v="0"/>
    <s v="N "/>
    <s v="CAP-CERM 1nF,10%,25V,X7R"/>
    <n v="1"/>
    <n v="1"/>
    <n v="1"/>
    <n v="1"/>
    <n v="1"/>
    <n v="1"/>
    <n v="1"/>
    <n v="1"/>
  </r>
  <r>
    <x v="87"/>
    <n v="0"/>
    <s v="N "/>
    <s v="CAP-CERM 1nF,10%,25V,X7R"/>
    <n v="1"/>
    <n v="1"/>
    <n v="1"/>
    <n v="1"/>
    <n v="1"/>
    <n v="1"/>
    <n v="1"/>
    <n v="1"/>
  </r>
  <r>
    <x v="108"/>
    <n v="0"/>
    <s v="N "/>
    <s v="CAP-CERM 330nF,10%,6.3V,"/>
    <n v="1"/>
    <n v="1"/>
    <n v="1"/>
    <n v="1"/>
    <n v="1"/>
    <n v="1"/>
    <n v="1"/>
    <n v="1"/>
  </r>
  <r>
    <x v="109"/>
    <n v="0"/>
    <s v="N "/>
    <s v="CAP-CERM 1UF,10%,25V,X6S"/>
    <n v="1"/>
    <n v="1"/>
    <n v="1"/>
    <n v="1"/>
    <n v="1"/>
    <n v="1"/>
    <n v="1"/>
    <n v="1"/>
  </r>
  <r>
    <x v="110"/>
    <n v="0"/>
    <s v="N "/>
    <s v="CAP-CERM 2.2UF,10%,6.3V,"/>
    <n v="1"/>
    <n v="1"/>
    <n v="1"/>
    <n v="1"/>
    <n v="1"/>
    <n v="1"/>
    <n v="1"/>
    <n v="1"/>
  </r>
  <r>
    <x v="110"/>
    <n v="0"/>
    <s v="N "/>
    <s v="CAP-CERM 2.2UF,10%,6.3V,"/>
    <n v="1"/>
    <n v="1"/>
    <n v="1"/>
    <n v="1"/>
    <n v="1"/>
    <n v="1"/>
    <n v="1"/>
    <n v="1"/>
  </r>
  <r>
    <x v="110"/>
    <n v="0"/>
    <s v="N "/>
    <s v="CAP-CERM 2.2UF,10%,6.3V,"/>
    <n v="1"/>
    <n v="1"/>
    <n v="1"/>
    <n v="1"/>
    <n v="1"/>
    <n v="1"/>
    <n v="1"/>
    <n v="1"/>
  </r>
  <r>
    <x v="111"/>
    <n v="0"/>
    <s v="N "/>
    <s v="CAP-CERM 12pF,5%,25V,COG"/>
    <n v="1"/>
    <n v="1"/>
    <n v="1"/>
    <n v="1"/>
    <n v="1"/>
    <n v="1"/>
    <n v="1"/>
    <n v="1"/>
  </r>
  <r>
    <x v="111"/>
    <n v="0"/>
    <s v="N "/>
    <s v="CAP-CERM 12pF,5%,25V,COG"/>
    <n v="1"/>
    <n v="1"/>
    <n v="1"/>
    <n v="1"/>
    <n v="1"/>
    <n v="1"/>
    <n v="1"/>
    <n v="1"/>
  </r>
  <r>
    <x v="112"/>
    <n v="0"/>
    <s v="N "/>
    <s v="CAP-CERM 4.7UF,20%,25V,X"/>
    <n v="1"/>
    <n v="1"/>
    <n v="1"/>
    <n v="1"/>
    <n v="1"/>
    <n v="1"/>
    <n v="1"/>
    <n v="1"/>
  </r>
  <r>
    <x v="113"/>
    <n v="0"/>
    <s v="N "/>
    <s v="CAP-CERM 4.7nF,10%,100V,"/>
    <n v="1"/>
    <n v="1"/>
    <n v="1"/>
    <n v="1"/>
    <n v="1"/>
    <n v="1"/>
    <n v="1"/>
    <n v="1"/>
  </r>
  <r>
    <x v="114"/>
    <n v="0"/>
    <s v="N "/>
    <s v="CAP-CERM 10UF,10%,50V,X7"/>
    <n v="1"/>
    <n v="1"/>
    <n v="1"/>
    <n v="1"/>
    <n v="1"/>
    <n v="1"/>
    <n v="1"/>
    <n v="1"/>
  </r>
  <r>
    <x v="114"/>
    <n v="0"/>
    <s v="N "/>
    <s v="CAP-CERM 10UF,10%,50V,X7"/>
    <n v="1"/>
    <n v="1"/>
    <n v="1"/>
    <n v="1"/>
    <n v="1"/>
    <n v="1"/>
    <n v="1"/>
    <n v="1"/>
  </r>
  <r>
    <x v="115"/>
    <n v="0"/>
    <s v="N "/>
    <s v="CAP-CERM 7.5pF,1.33%,25V"/>
    <n v="1"/>
    <n v="1"/>
    <n v="1"/>
    <n v="1"/>
    <n v="1"/>
    <n v="1"/>
    <n v="1"/>
    <n v="1"/>
  </r>
  <r>
    <x v="94"/>
    <n v="0"/>
    <s v="N "/>
    <s v="CAP-CERM 18pF,5%,25V,COG"/>
    <n v="1"/>
    <n v="1"/>
    <n v="1"/>
    <n v="1"/>
    <n v="1"/>
    <n v="1"/>
    <n v="1"/>
    <n v="1"/>
  </r>
  <r>
    <x v="94"/>
    <n v="0"/>
    <s v="N "/>
    <s v="CAP-CERM 18pF,5%,25V,COG"/>
    <n v="1"/>
    <n v="1"/>
    <n v="1"/>
    <n v="1"/>
    <n v="1"/>
    <n v="1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116"/>
    <n v="0"/>
    <s v="N "/>
    <s v="CAP-CERM 0.91PF,11%,50V,"/>
    <n v="1"/>
    <n v="1"/>
    <n v="1"/>
    <n v="1"/>
    <n v="1"/>
    <n v="1"/>
    <n v="1"/>
    <n v="1"/>
  </r>
  <r>
    <x v="116"/>
    <n v="0"/>
    <s v="N "/>
    <s v="CAP-CERM 0.91PF,11%,50V,"/>
    <n v="1"/>
    <n v="1"/>
    <n v="1"/>
    <n v="1"/>
    <n v="1"/>
    <n v="1"/>
    <n v="1"/>
    <n v="1"/>
  </r>
  <r>
    <x v="117"/>
    <n v="0"/>
    <s v="N "/>
    <s v="CAP-CERM 8.2pF,1.21%,50V"/>
    <n v="1"/>
    <n v="1"/>
    <n v="1"/>
    <n v="1"/>
    <n v="1"/>
    <n v="1"/>
    <n v="1"/>
    <n v="1"/>
  </r>
  <r>
    <x v="117"/>
    <n v="0"/>
    <s v="N "/>
    <s v="CAP-CERM 8.2pF,1.21%,50V"/>
    <n v="1"/>
    <n v="1"/>
    <n v="1"/>
    <n v="1"/>
    <n v="1"/>
    <n v="1"/>
    <n v="1"/>
    <n v="1"/>
  </r>
  <r>
    <x v="118"/>
    <n v="0"/>
    <s v="N "/>
    <s v="CAP-CERM 33pF,2%,50V,COG"/>
    <n v="1"/>
    <n v="1"/>
    <s v="        "/>
    <s v="        "/>
    <s v="        "/>
    <s v="        "/>
    <s v="        "/>
    <s v="        "/>
  </r>
  <r>
    <x v="118"/>
    <n v="0"/>
    <s v="N "/>
    <s v="CAP-CERM 33pF,2%,50V,COG"/>
    <s v="        "/>
    <s v="        "/>
    <n v="1"/>
    <n v="1"/>
    <n v="1"/>
    <n v="1"/>
    <n v="1"/>
    <n v="1"/>
  </r>
  <r>
    <x v="118"/>
    <n v="0"/>
    <s v="N "/>
    <s v="CAP-CERM 33pF,2%,50V,COG"/>
    <n v="1"/>
    <n v="1"/>
    <s v="        "/>
    <s v="        "/>
    <s v="        "/>
    <s v="        "/>
    <s v="        "/>
    <s v="        "/>
  </r>
  <r>
    <x v="118"/>
    <n v="0"/>
    <s v="N "/>
    <s v="CAP-CERM 33pF,2%,50V,COG"/>
    <s v="        "/>
    <s v="        "/>
    <n v="1"/>
    <n v="1"/>
    <n v="1"/>
    <n v="1"/>
    <n v="1"/>
    <n v="1"/>
  </r>
  <r>
    <x v="118"/>
    <n v="0"/>
    <s v="N "/>
    <s v="CAP-CERM 33pF,2%,50V,COG"/>
    <n v="1"/>
    <n v="1"/>
    <s v="        "/>
    <s v="        "/>
    <s v="        "/>
    <s v="        "/>
    <s v="        "/>
    <s v="        "/>
  </r>
  <r>
    <x v="118"/>
    <n v="0"/>
    <s v="N "/>
    <s v="CAP-CERM 33pF,2%,50V,COG"/>
    <s v="        "/>
    <s v="        "/>
    <n v="1"/>
    <n v="1"/>
    <n v="1"/>
    <n v="1"/>
    <n v="1"/>
    <n v="1"/>
  </r>
  <r>
    <x v="118"/>
    <n v="0"/>
    <s v="N "/>
    <s v="CAP-CERM 33pF,2%,50V,COG"/>
    <n v="1"/>
    <n v="1"/>
    <s v="        "/>
    <s v="        "/>
    <s v="        "/>
    <s v="        "/>
    <s v="        "/>
    <s v="        "/>
  </r>
  <r>
    <x v="118"/>
    <n v="0"/>
    <s v="N "/>
    <s v="CAP-CERM 33pF,2%,50V,COG"/>
    <s v="        "/>
    <s v="        "/>
    <n v="1"/>
    <n v="1"/>
    <n v="1"/>
    <n v="1"/>
    <n v="1"/>
    <n v="1"/>
  </r>
  <r>
    <x v="119"/>
    <n v="0"/>
    <s v="N "/>
    <s v="CAP-CERM 0.5PF,10%,50V,C"/>
    <n v="1"/>
    <n v="1"/>
    <n v="1"/>
    <n v="1"/>
    <n v="1"/>
    <n v="1"/>
    <n v="1"/>
    <n v="1"/>
  </r>
  <r>
    <x v="120"/>
    <n v="0"/>
    <s v="N "/>
    <s v="MAG-IND 15nH,3%,250mA,02"/>
    <n v="1"/>
    <n v="1"/>
    <s v="        "/>
    <s v="        "/>
    <s v="        "/>
    <s v="        "/>
    <s v="        "/>
    <s v="        "/>
  </r>
  <r>
    <x v="121"/>
    <n v="0"/>
    <s v="N "/>
    <s v="CAP-CERM 3pF,0.1%,25V,CO"/>
    <n v="1"/>
    <n v="1"/>
    <s v="        "/>
    <s v="        "/>
    <s v="        "/>
    <s v="        "/>
    <s v="        "/>
    <s v="        "/>
  </r>
  <r>
    <x v="122"/>
    <n v="0"/>
    <s v="N "/>
    <s v="MAG-IND 56nH,3%,100mA,02"/>
    <s v="        "/>
    <s v="        "/>
    <n v="1"/>
    <n v="1"/>
    <n v="1"/>
    <n v="1"/>
    <n v="1"/>
    <n v="1"/>
  </r>
  <r>
    <x v="120"/>
    <n v="0"/>
    <s v="N "/>
    <s v="MAG-IND 15nH,3%,250mA,02"/>
    <n v="1"/>
    <n v="1"/>
    <s v="        "/>
    <s v="        "/>
    <s v="        "/>
    <s v="        "/>
    <s v="        "/>
    <s v="        "/>
  </r>
  <r>
    <x v="123"/>
    <n v="0"/>
    <s v="N "/>
    <s v="MAG-IND 39nH,3%,120mA,02"/>
    <n v="1"/>
    <n v="1"/>
    <s v="        "/>
    <s v="        "/>
    <s v="        "/>
    <s v="        "/>
    <s v="        "/>
    <s v="        "/>
  </r>
  <r>
    <x v="124"/>
    <n v="0"/>
    <s v="N "/>
    <s v="MAG-IND 12nH,3%,250mA,02"/>
    <n v="1"/>
    <n v="1"/>
    <s v="        "/>
    <s v="        "/>
    <s v="        "/>
    <s v="        "/>
    <s v="        "/>
    <s v="        "/>
  </r>
  <r>
    <x v="124"/>
    <n v="0"/>
    <s v="N "/>
    <s v="MAG-IND 12nH,3%,250mA,02"/>
    <n v="1"/>
    <n v="1"/>
    <s v="        "/>
    <s v="        "/>
    <s v="        "/>
    <s v="        "/>
    <s v="        "/>
    <s v="        "/>
  </r>
  <r>
    <x v="125"/>
    <n v="0"/>
    <s v="N "/>
    <s v="MAG-IND 5.1nH,3%,350mA,0"/>
    <n v="1"/>
    <n v="1"/>
    <s v="        "/>
    <s v="        "/>
    <s v="        "/>
    <s v="        "/>
    <s v="        "/>
    <s v="        "/>
  </r>
  <r>
    <x v="125"/>
    <n v="0"/>
    <s v="N "/>
    <s v="MAG-IND 5.1nH,3%,350mA,0"/>
    <n v="1"/>
    <n v="1"/>
    <s v="        "/>
    <s v="        "/>
    <s v="        "/>
    <s v="        "/>
    <s v="        "/>
    <s v="        "/>
  </r>
  <r>
    <x v="126"/>
    <n v="0"/>
    <s v="X "/>
    <s v="MAG-FER 22R,,1A,SMD     "/>
    <n v="1"/>
    <n v="1"/>
    <s v="        "/>
    <s v="        "/>
    <s v="        "/>
    <s v="        "/>
    <s v="        "/>
    <s v="        "/>
  </r>
  <r>
    <x v="126"/>
    <n v="0"/>
    <s v="X "/>
    <s v="MAG-FER 22R,,1A,SMD     "/>
    <n v="1"/>
    <n v="1"/>
    <s v="        "/>
    <s v="        "/>
    <s v="        "/>
    <s v="        "/>
    <s v="        "/>
    <s v="        "/>
  </r>
  <r>
    <x v="119"/>
    <n v="0"/>
    <s v="N "/>
    <s v="CAP-CERM 0.5PF,10%,50V,C"/>
    <n v="1"/>
    <n v="1"/>
    <s v="        "/>
    <s v="        "/>
    <s v="        "/>
    <s v="        "/>
    <s v="        "/>
    <s v="        "/>
  </r>
  <r>
    <x v="127"/>
    <n v="0"/>
    <s v="N "/>
    <s v="MAG-IND 22nH,3%,150mA,02"/>
    <n v="1"/>
    <n v="1"/>
    <s v="        "/>
    <s v="        "/>
    <s v="        "/>
    <s v="        "/>
    <s v="        "/>
    <s v="        "/>
  </r>
  <r>
    <x v="119"/>
    <n v="0"/>
    <s v="N "/>
    <s v="CAP-CERM 0.5PF,10%,50V,C"/>
    <n v="1"/>
    <n v="1"/>
    <n v="1"/>
    <n v="1"/>
    <n v="1"/>
    <n v="1"/>
    <n v="1"/>
    <n v="1"/>
  </r>
  <r>
    <x v="128"/>
    <n v="0"/>
    <s v="N "/>
    <s v="CAP-CERM 100nF,10%,16V,X"/>
    <n v="1"/>
    <n v="1"/>
    <n v="1"/>
    <n v="1"/>
    <n v="1"/>
    <n v="1"/>
    <n v="1"/>
    <n v="1"/>
  </r>
  <r>
    <x v="128"/>
    <n v="0"/>
    <s v="N "/>
    <s v="CAP-CERM 100nF,10%,16V,X"/>
    <n v="1"/>
    <n v="1"/>
    <n v="1"/>
    <n v="1"/>
    <n v="1"/>
    <n v="1"/>
    <n v="1"/>
    <n v="1"/>
  </r>
  <r>
    <x v="129"/>
    <n v="0"/>
    <s v="N "/>
    <s v="CAP-CERM 22UF,20%,16V,X5"/>
    <n v="1"/>
    <n v="1"/>
    <n v="1"/>
    <n v="1"/>
    <n v="1"/>
    <n v="1"/>
    <n v="1"/>
    <n v="1"/>
  </r>
  <r>
    <x v="129"/>
    <n v="0"/>
    <s v="N "/>
    <s v="CAP-CERM 22UF,20%,16V,X5"/>
    <n v="1"/>
    <n v="1"/>
    <n v="1"/>
    <n v="1"/>
    <n v="1"/>
    <n v="1"/>
    <n v="1"/>
    <n v="1"/>
  </r>
  <r>
    <x v="130"/>
    <n v="0"/>
    <s v="N "/>
    <s v="CONN HS - FAKRA,4.0,Bend"/>
    <n v="1"/>
    <n v="1"/>
    <n v="1"/>
    <n v="1"/>
    <n v="1"/>
    <n v="1"/>
    <n v="1"/>
    <n v="1"/>
  </r>
  <r>
    <x v="131"/>
    <n v="0"/>
    <s v="  "/>
    <s v="CONN HS - RF,1.0,Bended,"/>
    <n v="1"/>
    <n v="1"/>
    <n v="1"/>
    <n v="1"/>
    <n v="1"/>
    <n v="1"/>
    <n v="1"/>
    <n v="1"/>
  </r>
  <r>
    <x v="132"/>
    <n v="0"/>
    <s v="N "/>
    <s v="CONN I/O - PCM Headers,2"/>
    <n v="1"/>
    <n v="1"/>
    <n v="1"/>
    <n v="1"/>
    <n v="1"/>
    <n v="1"/>
    <n v="1"/>
    <n v="1"/>
  </r>
  <r>
    <x v="133"/>
    <n v="1"/>
    <s v="R "/>
    <s v="FLASHED IC              "/>
    <n v="1"/>
    <n v="1"/>
    <n v="1"/>
    <n v="1"/>
    <n v="1"/>
    <n v="1"/>
    <n v="1"/>
    <n v="1"/>
  </r>
  <r>
    <x v="134"/>
    <n v="0"/>
    <s v="N "/>
    <s v="IC-PROC Microcontroller,"/>
    <n v="1"/>
    <n v="1"/>
    <n v="1"/>
    <n v="1"/>
    <n v="1"/>
    <n v="1"/>
    <n v="1"/>
    <n v="1"/>
  </r>
  <r>
    <x v="135"/>
    <n v="0"/>
    <s v="  "/>
    <s v="VMCU-0.1.0.94(FNV2.0.4.6"/>
    <n v="0"/>
    <n v="0"/>
    <n v="0"/>
    <n v="0"/>
    <n v="0"/>
    <n v="0"/>
    <n v="0"/>
    <n v="0"/>
  </r>
  <r>
    <x v="136"/>
    <n v="0"/>
    <s v="N "/>
    <s v="IC-INTRF FORD,HVSON     "/>
    <n v="1"/>
    <n v="1"/>
    <n v="1"/>
    <n v="1"/>
    <n v="1"/>
    <n v="1"/>
    <n v="1"/>
    <n v="1"/>
  </r>
  <r>
    <x v="137"/>
    <n v="0"/>
    <s v="N "/>
    <s v="IC-LINMISC M2M MultiSIM "/>
    <s v="        "/>
    <s v="        "/>
    <n v="1"/>
    <n v="1"/>
    <n v="1"/>
    <n v="1"/>
    <n v="1"/>
    <n v="1"/>
  </r>
  <r>
    <x v="138"/>
    <n v="0"/>
    <s v="N "/>
    <s v="IC-LOGMISC SIM,FORD,    "/>
    <n v="1"/>
    <n v="1"/>
    <s v="        "/>
    <s v="        "/>
    <s v="        "/>
    <s v="        "/>
    <s v="        "/>
    <s v="        "/>
  </r>
  <r>
    <x v="139"/>
    <n v="0"/>
    <s v="N "/>
    <s v="DIOD-ZENER 15.0,,SOD123 "/>
    <n v="1"/>
    <n v="1"/>
    <s v="        "/>
    <s v="        "/>
    <s v="        "/>
    <s v="        "/>
    <s v="        "/>
    <s v="        "/>
  </r>
  <r>
    <x v="140"/>
    <n v="0"/>
    <s v="N "/>
    <s v="DIOD-SCHOT 40V,400mA,SOD"/>
    <n v="1"/>
    <n v="1"/>
    <s v="        "/>
    <s v="        "/>
    <s v="        "/>
    <s v="        "/>
    <s v="        "/>
    <s v="        "/>
  </r>
  <r>
    <x v="140"/>
    <n v="0"/>
    <s v="N "/>
    <s v="DIOD-SCHOT 40V,400mA,SOD"/>
    <n v="1"/>
    <n v="1"/>
    <s v="        "/>
    <s v="        "/>
    <s v="        "/>
    <s v="        "/>
    <s v="        "/>
    <s v="        "/>
  </r>
  <r>
    <x v="141"/>
    <n v="0"/>
    <s v="N "/>
    <s v="DIOD-ZENER 15.0,,SOD323 "/>
    <n v="1"/>
    <n v="1"/>
    <s v="        "/>
    <s v="        "/>
    <s v="        "/>
    <s v="        "/>
    <s v="        "/>
    <s v="        "/>
  </r>
  <r>
    <x v="142"/>
    <n v="0"/>
    <s v="N "/>
    <s v="DIOD-ZENER 5.6,2.0,SOT-2"/>
    <n v="1"/>
    <n v="1"/>
    <s v="        "/>
    <s v="        "/>
    <s v="        "/>
    <s v="        "/>
    <s v="        "/>
    <s v="        "/>
  </r>
  <r>
    <x v="143"/>
    <n v="0"/>
    <s v="N "/>
    <s v="DIOD-RECT 75V,300mA,4ns,"/>
    <n v="1"/>
    <n v="1"/>
    <n v="1"/>
    <n v="1"/>
    <n v="1"/>
    <n v="1"/>
    <n v="1"/>
    <n v="1"/>
  </r>
  <r>
    <x v="143"/>
    <n v="0"/>
    <s v="N "/>
    <s v="DIOD-RECT 75V,300mA,4ns,"/>
    <n v="1"/>
    <n v="1"/>
    <n v="1"/>
    <n v="1"/>
    <n v="1"/>
    <n v="1"/>
    <n v="1"/>
    <n v="1"/>
  </r>
  <r>
    <x v="144"/>
    <n v="0"/>
    <s v="N "/>
    <s v="DIOD-TVS ,              "/>
    <n v="1"/>
    <n v="1"/>
    <n v="1"/>
    <n v="1"/>
    <n v="1"/>
    <n v="1"/>
    <n v="1"/>
    <n v="1"/>
  </r>
  <r>
    <x v="145"/>
    <n v="0"/>
    <s v="N "/>
    <s v="OTSF band-pass,,876MHz,,"/>
    <n v="1"/>
    <n v="1"/>
    <n v="1"/>
    <n v="1"/>
    <n v="1"/>
    <n v="1"/>
    <n v="1"/>
    <n v="1"/>
  </r>
  <r>
    <x v="146"/>
    <n v="0"/>
    <s v="N "/>
    <s v="OTSF band-pass,,942.5MHz"/>
    <n v="1"/>
    <n v="1"/>
    <s v="        "/>
    <s v="        "/>
    <s v="        "/>
    <s v="        "/>
    <s v="        "/>
    <s v="        "/>
  </r>
  <r>
    <x v="147"/>
    <n v="0"/>
    <s v="N "/>
    <s v="OTSF band-pass,,806MHz,,"/>
    <n v="1"/>
    <n v="1"/>
    <s v="        "/>
    <s v="        "/>
    <s v="        "/>
    <s v="        "/>
    <s v="        "/>
    <s v="        "/>
  </r>
  <r>
    <x v="148"/>
    <n v="0"/>
    <s v="N "/>
    <s v="OTSF band-pass,,2.655GHz"/>
    <n v="1"/>
    <n v="1"/>
    <n v="1"/>
    <n v="1"/>
    <n v="1"/>
    <n v="1"/>
    <n v="1"/>
    <n v="1"/>
  </r>
  <r>
    <x v="149"/>
    <n v="0"/>
    <s v="N "/>
    <s v="OTSF band-pass,,2.545GHz"/>
    <n v="1"/>
    <n v="1"/>
    <s v="        "/>
    <s v="        "/>
    <s v="        "/>
    <s v="        "/>
    <s v="        "/>
    <s v="        "/>
  </r>
  <r>
    <x v="150"/>
    <n v="0"/>
    <s v="N "/>
    <s v="OTSF band-pass,,2.35GHz,"/>
    <n v="1"/>
    <n v="1"/>
    <s v="        "/>
    <s v="        "/>
    <s v="        "/>
    <s v="        "/>
    <s v="        "/>
    <s v="        "/>
  </r>
  <r>
    <x v="151"/>
    <n v="0"/>
    <s v="N "/>
    <s v="OTSF band-pass,LTCC+SAW,"/>
    <n v="1"/>
    <n v="1"/>
    <n v="1"/>
    <n v="1"/>
    <n v="1"/>
    <n v="1"/>
    <n v="1"/>
    <n v="1"/>
  </r>
  <r>
    <x v="151"/>
    <n v="0"/>
    <s v="N "/>
    <s v="OTSF band-pass,LTCC+SAW,"/>
    <n v="1"/>
    <n v="1"/>
    <n v="1"/>
    <n v="1"/>
    <n v="1"/>
    <n v="1"/>
    <n v="1"/>
    <n v="1"/>
  </r>
  <r>
    <x v="152"/>
    <n v="0"/>
    <s v="N "/>
    <s v="OTSF band-pass,Multilaye"/>
    <n v="1"/>
    <n v="1"/>
    <n v="1"/>
    <n v="1"/>
    <n v="1"/>
    <n v="1"/>
    <n v="1"/>
    <n v="1"/>
  </r>
  <r>
    <x v="153"/>
    <n v="0"/>
    <s v="N "/>
    <s v="OTSF band-pass,SAW,1.842"/>
    <n v="1"/>
    <n v="1"/>
    <n v="1"/>
    <n v="1"/>
    <n v="1"/>
    <n v="1"/>
    <n v="1"/>
    <n v="1"/>
  </r>
  <r>
    <x v="154"/>
    <n v="0"/>
    <s v="N "/>
    <s v="OTSF band-pass,SAW,1.962"/>
    <n v="1"/>
    <n v="1"/>
    <n v="1"/>
    <n v="1"/>
    <n v="1"/>
    <n v="1"/>
    <n v="1"/>
    <n v="1"/>
  </r>
  <r>
    <x v="126"/>
    <n v="0"/>
    <s v="X "/>
    <s v="MAG-FER 22R,,1A,SMD     "/>
    <n v="1"/>
    <n v="1"/>
    <n v="1"/>
    <n v="1"/>
    <n v="1"/>
    <n v="1"/>
    <n v="1"/>
    <n v="1"/>
  </r>
  <r>
    <x v="126"/>
    <n v="0"/>
    <s v="X "/>
    <s v="MAG-FER 22R,,1A,SMD     "/>
    <n v="1"/>
    <n v="1"/>
    <n v="1"/>
    <n v="1"/>
    <n v="1"/>
    <n v="1"/>
    <n v="1"/>
    <n v="1"/>
  </r>
  <r>
    <x v="126"/>
    <n v="0"/>
    <s v="X "/>
    <s v="MAG-FER 22R,,1A,SMD     "/>
    <n v="1"/>
    <n v="1"/>
    <n v="1"/>
    <n v="1"/>
    <n v="1"/>
    <n v="1"/>
    <n v="1"/>
    <n v="1"/>
  </r>
  <r>
    <x v="126"/>
    <n v="0"/>
    <s v="X "/>
    <s v="MAG-FER 22R,,1A,SMD     "/>
    <n v="1"/>
    <n v="1"/>
    <n v="1"/>
    <n v="1"/>
    <n v="1"/>
    <n v="1"/>
    <n v="1"/>
    <n v="1"/>
  </r>
  <r>
    <x v="126"/>
    <n v="0"/>
    <s v="X "/>
    <s v="MAG-FER 22R,,1A,SMD     "/>
    <n v="1"/>
    <n v="1"/>
    <n v="1"/>
    <n v="1"/>
    <n v="1"/>
    <n v="1"/>
    <n v="1"/>
    <n v="1"/>
  </r>
  <r>
    <x v="126"/>
    <n v="0"/>
    <s v="X "/>
    <s v="MAG-FER 22R,,1A,SMD     "/>
    <n v="1"/>
    <n v="1"/>
    <n v="1"/>
    <n v="1"/>
    <n v="1"/>
    <n v="1"/>
    <n v="1"/>
    <n v="1"/>
  </r>
  <r>
    <x v="155"/>
    <n v="0"/>
    <s v="N "/>
    <s v="OTSF band-pass,SAW,780.5"/>
    <n v="1"/>
    <n v="1"/>
    <s v="        "/>
    <s v="        "/>
    <s v="        "/>
    <s v="        "/>
    <s v="        "/>
    <s v="        "/>
  </r>
  <r>
    <x v="156"/>
    <n v="0"/>
    <s v="N "/>
    <s v="OTSF band-pass,SAW,742.5"/>
    <s v="        "/>
    <s v="        "/>
    <n v="1"/>
    <n v="1"/>
    <n v="1"/>
    <n v="1"/>
    <n v="1"/>
    <n v="1"/>
  </r>
  <r>
    <x v="157"/>
    <n v="0"/>
    <s v="N "/>
    <s v="OTSF band-pass,SAW,722.5"/>
    <s v="        "/>
    <s v="        "/>
    <n v="1"/>
    <n v="1"/>
    <n v="1"/>
    <n v="1"/>
    <n v="1"/>
    <n v="1"/>
  </r>
  <r>
    <x v="158"/>
    <n v="0"/>
    <s v="N "/>
    <s v="MAG-IND 200uH,,110mA,181"/>
    <n v="1"/>
    <n v="1"/>
    <n v="1"/>
    <n v="1"/>
    <n v="1"/>
    <n v="1"/>
    <n v="1"/>
    <n v="1"/>
  </r>
  <r>
    <x v="159"/>
    <n v="0"/>
    <s v="  "/>
    <s v="Shield, RF1, Metal stamp"/>
    <n v="1"/>
    <n v="1"/>
    <n v="1"/>
    <n v="1"/>
    <n v="1"/>
    <n v="1"/>
    <n v="1"/>
    <n v="1"/>
  </r>
  <r>
    <x v="160"/>
    <n v="0"/>
    <s v="  "/>
    <s v="Shield, VMCU, Metal stam"/>
    <n v="1"/>
    <n v="1"/>
    <n v="1"/>
    <n v="1"/>
    <n v="1"/>
    <n v="1"/>
    <n v="1"/>
    <n v="1"/>
  </r>
  <r>
    <x v="161"/>
    <n v="0"/>
    <s v="  "/>
    <s v="Shield, PDN, Metal stamp"/>
    <n v="1"/>
    <n v="1"/>
    <n v="1"/>
    <n v="1"/>
    <n v="1"/>
    <n v="1"/>
    <n v="1"/>
    <n v="1"/>
  </r>
  <r>
    <x v="162"/>
    <n v="0"/>
    <s v="N "/>
    <s v="MAG-IND 10uH,20%,5.5A,43"/>
    <n v="1"/>
    <n v="1"/>
    <n v="1"/>
    <n v="1"/>
    <n v="1"/>
    <n v="1"/>
    <n v="1"/>
    <n v="1"/>
  </r>
  <r>
    <x v="127"/>
    <n v="0"/>
    <s v="N "/>
    <s v="MAG-IND 22nH,3%,150mA,02"/>
    <n v="1"/>
    <n v="1"/>
    <s v="        "/>
    <s v="        "/>
    <s v="        "/>
    <s v="        "/>
    <s v="        "/>
    <s v="        "/>
  </r>
  <r>
    <x v="163"/>
    <n v="0"/>
    <s v="N "/>
    <s v="MAG-IND 12nH,5%,250mA,02"/>
    <n v="1"/>
    <n v="1"/>
    <s v="        "/>
    <s v="        "/>
    <s v="        "/>
    <s v="        "/>
    <s v="        "/>
    <s v="        "/>
  </r>
  <r>
    <x v="164"/>
    <n v="0"/>
    <s v="N "/>
    <s v="MAG-IND 3nH,3.33%,450mA,"/>
    <n v="1"/>
    <n v="1"/>
    <s v="        "/>
    <s v="        "/>
    <s v="        "/>
    <s v="        "/>
    <s v="        "/>
    <s v="        "/>
  </r>
  <r>
    <x v="81"/>
    <n v="0"/>
    <s v="N "/>
    <s v="MAG-IND 4.7nH,3%,350mA,0"/>
    <n v="1"/>
    <n v="1"/>
    <s v="        "/>
    <s v="        "/>
    <s v="        "/>
    <s v="        "/>
    <s v="        "/>
    <s v="        "/>
  </r>
  <r>
    <x v="165"/>
    <n v="0"/>
    <s v="N "/>
    <s v="MAG-IND 5.6nH,5%,350mA,0"/>
    <n v="1"/>
    <n v="1"/>
    <s v="        "/>
    <s v="        "/>
    <s v="        "/>
    <s v="        "/>
    <s v="        "/>
    <s v="        "/>
  </r>
  <r>
    <x v="164"/>
    <n v="0"/>
    <s v="N "/>
    <s v="MAG-IND 3nH,3.33%,450mA,"/>
    <n v="1"/>
    <n v="1"/>
    <s v="        "/>
    <s v="        "/>
    <s v="        "/>
    <s v="        "/>
    <s v="        "/>
    <s v="        "/>
  </r>
  <r>
    <x v="166"/>
    <n v="0"/>
    <s v="N "/>
    <s v="MAG-IND 5.1nH,5%,350mA,0"/>
    <n v="1"/>
    <n v="1"/>
    <s v="        "/>
    <s v="        "/>
    <s v="        "/>
    <s v="        "/>
    <s v="        "/>
    <s v="        "/>
  </r>
  <r>
    <x v="165"/>
    <n v="0"/>
    <s v="N "/>
    <s v="MAG-IND 5.6nH,5%,350mA,0"/>
    <n v="1"/>
    <n v="1"/>
    <s v="        "/>
    <s v="        "/>
    <s v="        "/>
    <s v="        "/>
    <s v="        "/>
    <s v="        "/>
  </r>
  <r>
    <x v="163"/>
    <n v="0"/>
    <s v="N "/>
    <s v="MAG-IND 12nH,5%,250mA,02"/>
    <n v="1"/>
    <n v="1"/>
    <n v="1"/>
    <n v="1"/>
    <n v="1"/>
    <n v="1"/>
    <n v="1"/>
    <n v="1"/>
  </r>
  <r>
    <x v="120"/>
    <n v="0"/>
    <s v="N "/>
    <s v="MAG-IND 15nH,3%,250mA,02"/>
    <n v="1"/>
    <n v="1"/>
    <n v="1"/>
    <n v="1"/>
    <n v="1"/>
    <n v="1"/>
    <n v="1"/>
    <n v="1"/>
  </r>
  <r>
    <x v="120"/>
    <n v="0"/>
    <s v="N "/>
    <s v="MAG-IND 15nH,3%,250mA,02"/>
    <n v="1"/>
    <n v="1"/>
    <n v="1"/>
    <n v="1"/>
    <n v="1"/>
    <n v="1"/>
    <n v="1"/>
    <n v="1"/>
  </r>
  <r>
    <x v="167"/>
    <n v="0"/>
    <s v="N "/>
    <s v="MAG-IND 1.2nH,8.33%,750m"/>
    <n v="1"/>
    <n v="1"/>
    <n v="1"/>
    <n v="1"/>
    <n v="1"/>
    <n v="1"/>
    <n v="1"/>
    <n v="1"/>
  </r>
  <r>
    <x v="167"/>
    <n v="0"/>
    <s v="N "/>
    <s v="MAG-IND 1.2nH,8.33%,750m"/>
    <n v="1"/>
    <n v="1"/>
    <n v="1"/>
    <n v="1"/>
    <n v="1"/>
    <n v="1"/>
    <n v="1"/>
    <n v="1"/>
  </r>
  <r>
    <x v="127"/>
    <n v="0"/>
    <s v="N "/>
    <s v="MAG-IND 22nH,3%,150mA,02"/>
    <n v="1"/>
    <n v="1"/>
    <n v="1"/>
    <n v="1"/>
    <n v="1"/>
    <n v="1"/>
    <n v="1"/>
    <n v="1"/>
  </r>
  <r>
    <x v="168"/>
    <n v="0"/>
    <s v="N "/>
    <s v="MAG-IND 24nH,3%,140mA,02"/>
    <n v="1"/>
    <n v="1"/>
    <n v="1"/>
    <n v="1"/>
    <n v="1"/>
    <n v="1"/>
    <n v="1"/>
    <n v="1"/>
  </r>
  <r>
    <x v="169"/>
    <n v="0"/>
    <s v="N "/>
    <s v="MAG-IND 2.3nH,4.3%,500mA"/>
    <n v="1"/>
    <n v="1"/>
    <n v="1"/>
    <n v="1"/>
    <n v="1"/>
    <n v="1"/>
    <n v="1"/>
    <n v="1"/>
  </r>
  <r>
    <x v="95"/>
    <n v="0"/>
    <s v="N "/>
    <s v="MAG-IND 2.5nH,4%,500mA,0"/>
    <n v="1"/>
    <n v="1"/>
    <n v="1"/>
    <n v="1"/>
    <n v="1"/>
    <n v="1"/>
    <n v="1"/>
    <n v="1"/>
  </r>
  <r>
    <x v="170"/>
    <n v="0"/>
    <s v="N "/>
    <s v="MAG-IND 2.6nH,3.8%,500mA"/>
    <n v="1"/>
    <n v="1"/>
    <n v="1"/>
    <n v="1"/>
    <n v="1"/>
    <n v="1"/>
    <n v="1"/>
    <n v="1"/>
  </r>
  <r>
    <x v="171"/>
    <n v="0"/>
    <s v="N "/>
    <s v="MAG-IND 2.7nH,7.4%,500mA"/>
    <n v="1"/>
    <n v="1"/>
    <n v="1"/>
    <n v="1"/>
    <n v="1"/>
    <n v="1"/>
    <n v="1"/>
    <n v="1"/>
  </r>
  <r>
    <x v="172"/>
    <n v="0"/>
    <s v="N "/>
    <s v="MAG-IND 4nH,2.5%,350mA,0"/>
    <n v="1"/>
    <n v="1"/>
    <n v="1"/>
    <n v="1"/>
    <n v="1"/>
    <n v="1"/>
    <n v="1"/>
    <n v="1"/>
  </r>
  <r>
    <x v="166"/>
    <n v="0"/>
    <s v="N "/>
    <s v="MAG-IND 5.1nH,5%,350mA,0"/>
    <n v="1"/>
    <n v="1"/>
    <n v="1"/>
    <n v="1"/>
    <n v="1"/>
    <n v="1"/>
    <n v="1"/>
    <n v="1"/>
  </r>
  <r>
    <x v="166"/>
    <n v="0"/>
    <s v="N "/>
    <s v="MAG-IND 5.1nH,5%,350mA,0"/>
    <n v="1"/>
    <n v="1"/>
    <n v="1"/>
    <n v="1"/>
    <n v="1"/>
    <n v="1"/>
    <n v="1"/>
    <n v="1"/>
  </r>
  <r>
    <x v="165"/>
    <n v="0"/>
    <s v="N "/>
    <s v="MAG-IND 5.6nH,5%,350mA,0"/>
    <n v="1"/>
    <n v="1"/>
    <n v="1"/>
    <n v="1"/>
    <n v="1"/>
    <n v="1"/>
    <n v="1"/>
    <n v="1"/>
  </r>
  <r>
    <x v="173"/>
    <n v="0"/>
    <s v="N "/>
    <s v="MAG-IND 6.2nH,3%,300mA,0"/>
    <n v="1"/>
    <n v="1"/>
    <n v="1"/>
    <n v="1"/>
    <n v="1"/>
    <n v="1"/>
    <n v="1"/>
    <n v="1"/>
  </r>
  <r>
    <x v="173"/>
    <n v="0"/>
    <s v="N "/>
    <s v="MAG-IND 6.2nH,3%,300mA,0"/>
    <n v="1"/>
    <n v="1"/>
    <n v="1"/>
    <n v="1"/>
    <n v="1"/>
    <n v="1"/>
    <n v="1"/>
    <n v="1"/>
  </r>
  <r>
    <x v="173"/>
    <n v="0"/>
    <s v="N "/>
    <s v="MAG-IND 6.2nH,3%,300mA,0"/>
    <n v="1"/>
    <n v="1"/>
    <n v="1"/>
    <n v="1"/>
    <n v="1"/>
    <n v="1"/>
    <n v="1"/>
    <n v="1"/>
  </r>
  <r>
    <x v="174"/>
    <n v="0"/>
    <s v="N "/>
    <s v="MAG-IND 8.2nH,3%,250mA,0"/>
    <n v="1"/>
    <n v="1"/>
    <n v="1"/>
    <n v="1"/>
    <n v="1"/>
    <n v="1"/>
    <n v="1"/>
    <n v="1"/>
  </r>
  <r>
    <x v="175"/>
    <n v="0"/>
    <s v="N "/>
    <s v="MAG-IND 56nH,3%,250mA,04"/>
    <n v="1"/>
    <n v="1"/>
    <s v="        "/>
    <s v="        "/>
    <s v="        "/>
    <s v="        "/>
    <s v="        "/>
    <s v="        "/>
  </r>
  <r>
    <x v="175"/>
    <n v="0"/>
    <s v="N "/>
    <s v="MAG-IND 56nH,3%,250mA,04"/>
    <s v="        "/>
    <s v="        "/>
    <n v="1"/>
    <n v="1"/>
    <n v="1"/>
    <n v="1"/>
    <n v="1"/>
    <n v="1"/>
  </r>
  <r>
    <x v="175"/>
    <n v="0"/>
    <s v="N "/>
    <s v="MAG-IND 56nH,3%,250mA,04"/>
    <n v="1"/>
    <n v="1"/>
    <s v="        "/>
    <s v="        "/>
    <s v="        "/>
    <s v="        "/>
    <s v="        "/>
    <s v="        "/>
  </r>
  <r>
    <x v="175"/>
    <n v="0"/>
    <s v="N "/>
    <s v="MAG-IND 56nH,3%,250mA,04"/>
    <s v="        "/>
    <s v="        "/>
    <n v="1"/>
    <n v="1"/>
    <n v="1"/>
    <n v="1"/>
    <n v="1"/>
    <n v="1"/>
  </r>
  <r>
    <x v="176"/>
    <n v="0"/>
    <s v="N "/>
    <s v="MAG-IND 2.2uH,20%,6.9A,2"/>
    <n v="1"/>
    <n v="1"/>
    <n v="1"/>
    <n v="1"/>
    <n v="1"/>
    <n v="1"/>
    <n v="1"/>
    <n v="1"/>
  </r>
  <r>
    <x v="177"/>
    <n v="0"/>
    <s v="N "/>
    <s v="MAG-IND 2.2uH,20%,6.2A,3"/>
    <n v="1"/>
    <n v="1"/>
    <n v="1"/>
    <n v="1"/>
    <n v="1"/>
    <n v="1"/>
    <n v="1"/>
    <n v="1"/>
  </r>
  <r>
    <x v="177"/>
    <n v="0"/>
    <s v="N "/>
    <s v="MAG-IND 2.2uH,20%,6.2A,3"/>
    <n v="1"/>
    <n v="1"/>
    <n v="1"/>
    <n v="1"/>
    <n v="1"/>
    <n v="1"/>
    <n v="1"/>
    <n v="1"/>
  </r>
  <r>
    <x v="178"/>
    <n v="0"/>
    <s v="N "/>
    <s v="RES-TF 1.69k,1%,50.0mW,2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80"/>
    <n v="0"/>
    <s v="N "/>
    <s v="RES-TF 6.8k,1%,100.0mW,1"/>
    <n v="1"/>
    <n v="1"/>
    <s v="        "/>
    <s v="        "/>
    <s v="        "/>
    <s v="        "/>
    <s v="        "/>
    <s v="        "/>
  </r>
  <r>
    <x v="181"/>
    <n v="0"/>
    <s v="N "/>
    <s v="RES-TF 210k,1%,100.0mW,1"/>
    <n v="1"/>
    <n v="1"/>
    <s v="        "/>
    <s v="        "/>
    <s v="        "/>
    <s v="        "/>
    <s v="        "/>
    <s v="        "/>
  </r>
  <r>
    <x v="181"/>
    <n v="0"/>
    <s v="N "/>
    <s v="RES-TF 210k,1%,100.0mW,1"/>
    <n v="1"/>
    <n v="1"/>
    <s v="        "/>
    <s v="        "/>
    <s v="        "/>
    <s v="        "/>
    <s v="        "/>
    <s v="        "/>
  </r>
  <r>
    <x v="182"/>
    <n v="0"/>
    <s v="N "/>
    <s v="RES-TF 1.82k,1%,250.0mW,"/>
    <n v="1"/>
    <n v="1"/>
    <s v="        "/>
    <s v="        "/>
    <s v="        "/>
    <s v="        "/>
    <s v="        "/>
    <s v="        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4"/>
    <n v="0"/>
    <s v="N "/>
    <s v="RES-TF 2.2k,5%,50.0mW,20"/>
    <n v="1"/>
    <n v="1"/>
    <s v="        "/>
    <s v="        "/>
    <s v="        "/>
    <s v="        "/>
    <s v="        "/>
    <s v="        "/>
  </r>
  <r>
    <x v="185"/>
    <n v="0"/>
    <s v="N "/>
    <s v="RES-TF 11.5R,1%,100.0mW,"/>
    <n v="1"/>
    <n v="1"/>
    <s v="        "/>
    <s v="        "/>
    <s v="        "/>
    <s v="        "/>
    <s v="        "/>
    <s v="        "/>
  </r>
  <r>
    <x v="186"/>
    <n v="0"/>
    <s v="N "/>
    <s v="RES-TF 1.4k,1%,250.0mW,1"/>
    <n v="1"/>
    <n v="1"/>
    <s v="        "/>
    <s v="        "/>
    <s v="        "/>
    <s v="        "/>
    <s v="        "/>
    <s v="        "/>
  </r>
  <r>
    <x v="187"/>
    <n v="0"/>
    <s v="N "/>
    <s v="RES-TF 120k,1%,50.0mW,20"/>
    <n v="1"/>
    <n v="1"/>
    <s v="        "/>
    <s v="        "/>
    <s v="        "/>
    <s v="        "/>
    <s v="        "/>
    <s v="        "/>
  </r>
  <r>
    <x v="188"/>
    <n v="0"/>
    <s v="N "/>
    <s v="RES-TF 32.4k,1%,50.0mW,2"/>
    <n v="1"/>
    <n v="1"/>
    <s v="        "/>
    <s v="        "/>
    <s v="        "/>
    <s v="        "/>
    <s v="        "/>
    <s v="        "/>
  </r>
  <r>
    <x v="189"/>
    <n v="0"/>
    <s v="N "/>
    <s v="RES-TF 4.7k,1%,100.0mW,1"/>
    <n v="1"/>
    <n v="1"/>
    <s v="        "/>
    <s v="        "/>
    <s v="        "/>
    <s v="        "/>
    <s v="        "/>
    <s v="        "/>
  </r>
  <r>
    <x v="190"/>
    <n v="0"/>
    <s v="N "/>
    <s v="RES-TF 499R,1%,100.0mW,1"/>
    <n v="1"/>
    <n v="1"/>
    <s v="        "/>
    <s v="        "/>
    <s v="        "/>
    <s v="        "/>
    <s v="        "/>
    <s v="        "/>
  </r>
  <r>
    <x v="191"/>
    <n v="0"/>
    <s v="N "/>
    <s v="RES-TF 1.2M,1%,50.0mW,20"/>
    <n v="1"/>
    <n v="1"/>
    <s v="        "/>
    <s v="        "/>
    <s v="        "/>
    <s v="        "/>
    <s v="        "/>
    <s v="        "/>
  </r>
  <r>
    <x v="192"/>
    <n v="0"/>
    <s v="N "/>
    <s v="REC-MF 2.37k,0.1%,63.0mW"/>
    <n v="1"/>
    <n v="1"/>
    <s v="        "/>
    <s v="        "/>
    <s v="        "/>
    <s v="        "/>
    <s v="        "/>
    <s v="        "/>
  </r>
  <r>
    <x v="193"/>
    <n v="0"/>
    <s v="N "/>
    <s v="RES-TF 100R,5%,100.0mW,2"/>
    <n v="1"/>
    <n v="1"/>
    <s v="        "/>
    <s v="        "/>
    <s v="        "/>
    <s v="        "/>
    <s v="        "/>
    <s v="        "/>
  </r>
  <r>
    <x v="194"/>
    <n v="0"/>
    <s v="N "/>
    <s v="REC-MF 10k,0.1%,63.0mW,2"/>
    <n v="1"/>
    <n v="1"/>
    <s v="        "/>
    <s v="        "/>
    <s v="        "/>
    <s v="        "/>
    <s v="        "/>
    <s v="        "/>
  </r>
  <r>
    <x v="195"/>
    <n v="0"/>
    <s v="N "/>
    <s v="REC-MF 2.05k,0.1%,63.0mW"/>
    <n v="1"/>
    <n v="1"/>
    <s v="        "/>
    <s v="        "/>
    <s v="        "/>
    <s v="        "/>
    <s v="        "/>
    <s v="        "/>
  </r>
  <r>
    <x v="196"/>
    <n v="0"/>
    <s v="N "/>
    <s v="REC-MF 8.06k,0.1%,63.0mW"/>
    <n v="1"/>
    <n v="1"/>
    <s v="        "/>
    <s v="        "/>
    <s v="        "/>
    <s v="        "/>
    <s v="        "/>
    <s v="        "/>
  </r>
  <r>
    <x v="197"/>
    <n v="0"/>
    <s v="N "/>
    <s v="RES-TF 0R,,,,155.0C,0201"/>
    <s v="        "/>
    <s v="        "/>
    <n v="1"/>
    <n v="1"/>
    <n v="1"/>
    <n v="1"/>
    <n v="1"/>
    <n v="1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98"/>
    <n v="0"/>
    <s v="N "/>
    <s v="RES-TF 10R,1%,250.0mW,10"/>
    <n v="1"/>
    <n v="1"/>
    <s v="        "/>
    <s v="        "/>
    <s v="        "/>
    <s v="        "/>
    <s v="        "/>
    <s v="        "/>
  </r>
  <r>
    <x v="198"/>
    <n v="0"/>
    <s v="N "/>
    <s v="RES-TF 10R,1%,250.0mW,10"/>
    <n v="1"/>
    <n v="1"/>
    <s v="        "/>
    <s v="        "/>
    <s v="        "/>
    <s v="        "/>
    <s v="        "/>
    <s v="        "/>
  </r>
  <r>
    <x v="198"/>
    <n v="0"/>
    <s v="N "/>
    <s v="RES-TF 10R,1%,250.0mW,10"/>
    <n v="1"/>
    <n v="1"/>
    <s v="        "/>
    <s v="        "/>
    <s v="        "/>
    <s v="        "/>
    <s v="        "/>
    <s v="        "/>
  </r>
  <r>
    <x v="198"/>
    <n v="0"/>
    <s v="N "/>
    <s v="RES-TF 10R,1%,250.0mW,10"/>
    <n v="1"/>
    <n v="1"/>
    <s v="        "/>
    <s v="        "/>
    <s v="        "/>
    <s v="        "/>
    <s v="        "/>
    <s v="        "/>
  </r>
  <r>
    <x v="199"/>
    <n v="0"/>
    <s v="N "/>
    <s v="RES-TF 0R,0%,,0ppm/C,155"/>
    <n v="1"/>
    <n v="1"/>
    <s v="        "/>
    <s v="        "/>
    <s v="        "/>
    <s v="        "/>
    <s v="        "/>
    <s v="        "/>
  </r>
  <r>
    <x v="199"/>
    <n v="0"/>
    <s v="N "/>
    <s v="RES-TF 0R,0%,,0ppm/C,155"/>
    <s v="        "/>
    <s v="        "/>
    <n v="1"/>
    <n v="1"/>
    <n v="1"/>
    <n v="1"/>
    <n v="1"/>
    <n v="1"/>
  </r>
  <r>
    <x v="200"/>
    <n v="0"/>
    <s v="N "/>
    <s v="RES-TF 0R,0%,100.0mW,0pp"/>
    <n v="1"/>
    <n v="1"/>
    <n v="1"/>
    <n v="1"/>
    <n v="1"/>
    <n v="1"/>
    <n v="1"/>
    <n v="1"/>
  </r>
  <r>
    <x v="200"/>
    <n v="0"/>
    <s v="N "/>
    <s v="RES-TF 0R,0%,100.0mW,0pp"/>
    <n v="1"/>
    <n v="1"/>
    <n v="1"/>
    <n v="1"/>
    <n v="1"/>
    <n v="1"/>
    <n v="1"/>
    <n v="1"/>
  </r>
  <r>
    <x v="200"/>
    <n v="0"/>
    <s v="N "/>
    <s v="RES-TF 0R,0%,100.0mW,0pp"/>
    <n v="1"/>
    <n v="1"/>
    <n v="1"/>
    <n v="1"/>
    <n v="1"/>
    <n v="1"/>
    <n v="1"/>
    <n v="1"/>
  </r>
  <r>
    <x v="200"/>
    <n v="0"/>
    <s v="N "/>
    <s v="RES-TF 0R,0%,100.0mW,0pp"/>
    <n v="1"/>
    <n v="1"/>
    <n v="1"/>
    <n v="1"/>
    <n v="1"/>
    <n v="1"/>
    <n v="1"/>
    <n v="1"/>
  </r>
  <r>
    <x v="200"/>
    <n v="0"/>
    <s v="N "/>
    <s v="RES-TF 0R,0%,100.0mW,0pp"/>
    <n v="1"/>
    <n v="1"/>
    <n v="1"/>
    <n v="1"/>
    <n v="1"/>
    <n v="1"/>
    <n v="1"/>
    <n v="1"/>
  </r>
  <r>
    <x v="173"/>
    <n v="0"/>
    <s v="N "/>
    <s v="MAG-IND 6.2nH,3%,300mA,0"/>
    <n v="1"/>
    <n v="1"/>
    <s v="        "/>
    <s v="        "/>
    <s v="        "/>
    <s v="        "/>
    <s v="        "/>
    <s v="        "/>
  </r>
  <r>
    <x v="201"/>
    <n v="0"/>
    <s v="N "/>
    <s v="RES-TF 62R,1%,250.0mW,10"/>
    <n v="1"/>
    <n v="1"/>
    <n v="1"/>
    <n v="1"/>
    <n v="1"/>
    <n v="1"/>
    <n v="1"/>
    <n v="1"/>
  </r>
  <r>
    <x v="201"/>
    <n v="0"/>
    <s v="N "/>
    <s v="RES-TF 62R,1%,250.0mW,10"/>
    <n v="1"/>
    <n v="1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202"/>
    <n v="0"/>
    <s v="N "/>
    <s v="RES-TF 1M,1%,63.0mW,100p"/>
    <n v="1"/>
    <n v="1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s v="        "/>
    <s v="        "/>
    <s v="        "/>
    <s v="        "/>
    <s v="        "/>
    <s v="        "/>
    <n v="1"/>
    <n v="1"/>
  </r>
  <r>
    <x v="183"/>
    <n v="0"/>
    <s v="N "/>
    <s v="RES-TF 10k,5%,50.0mW,200"/>
    <s v="        "/>
    <s v="        "/>
    <n v="1"/>
    <n v="1"/>
    <n v="1"/>
    <n v="1"/>
    <s v="        "/>
    <s v="        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s v="        "/>
    <s v="        "/>
    <s v="        "/>
    <s v="        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n v="1"/>
    <n v="1"/>
    <n v="1"/>
    <n v="1"/>
    <n v="1"/>
    <n v="1"/>
  </r>
  <r>
    <x v="203"/>
    <n v="0"/>
    <s v="N "/>
    <s v="RES-TF 49.9R,1%,50.0mW,2"/>
    <n v="1"/>
    <n v="1"/>
    <n v="1"/>
    <n v="1"/>
    <n v="1"/>
    <n v="1"/>
    <n v="1"/>
    <n v="1"/>
  </r>
  <r>
    <x v="197"/>
    <n v="0"/>
    <s v="N "/>
    <s v="RES-TF 0R,,,,155.0C,0201"/>
    <s v="        "/>
    <s v="        "/>
    <n v="1"/>
    <n v="1"/>
    <n v="1"/>
    <n v="1"/>
    <n v="1"/>
    <n v="1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97"/>
    <n v="0"/>
    <s v="N "/>
    <s v="RES-TF 0R,,,,155.0C,0201"/>
    <s v="        "/>
    <s v="        "/>
    <n v="1"/>
    <n v="1"/>
    <n v="1"/>
    <n v="1"/>
    <n v="1"/>
    <n v="1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204"/>
    <n v="0"/>
    <s v="N "/>
    <s v="RES-TF 240R,1%,50.0mW,20"/>
    <n v="1"/>
    <n v="1"/>
    <n v="1"/>
    <n v="1"/>
    <n v="1"/>
    <n v="1"/>
    <n v="1"/>
    <n v="1"/>
  </r>
  <r>
    <x v="204"/>
    <n v="0"/>
    <s v="N "/>
    <s v="RES-TF 240R,1%,50.0mW,20"/>
    <n v="1"/>
    <n v="1"/>
    <n v="1"/>
    <n v="1"/>
    <n v="1"/>
    <n v="1"/>
    <n v="1"/>
    <n v="1"/>
  </r>
  <r>
    <x v="178"/>
    <n v="0"/>
    <s v="N "/>
    <s v="RES-TF 1.69k,1%,50.0mW,2"/>
    <n v="1"/>
    <n v="1"/>
    <n v="1"/>
    <n v="1"/>
    <n v="1"/>
    <n v="1"/>
    <n v="1"/>
    <n v="1"/>
  </r>
  <r>
    <x v="178"/>
    <n v="0"/>
    <s v="N "/>
    <s v="RES-TF 1.69k,1%,50.0mW,2"/>
    <n v="1"/>
    <n v="1"/>
    <n v="1"/>
    <n v="1"/>
    <n v="1"/>
    <n v="1"/>
    <n v="1"/>
    <n v="1"/>
  </r>
  <r>
    <x v="178"/>
    <n v="0"/>
    <s v="N "/>
    <s v="RES-TF 1.69k,1%,50.0mW,2"/>
    <n v="1"/>
    <n v="1"/>
    <n v="1"/>
    <n v="1"/>
    <n v="1"/>
    <n v="1"/>
    <n v="1"/>
    <n v="1"/>
  </r>
  <r>
    <x v="205"/>
    <n v="0"/>
    <s v="N "/>
    <s v="RES-TF 100k,1%,50.0mW,20"/>
    <n v="1"/>
    <n v="1"/>
    <n v="1"/>
    <n v="1"/>
    <n v="1"/>
    <n v="1"/>
    <n v="1"/>
    <n v="1"/>
  </r>
  <r>
    <x v="206"/>
    <n v="0"/>
    <s v="N "/>
    <s v="RES-TF 200k,1%,50.0mW,20"/>
    <n v="1"/>
    <n v="1"/>
    <n v="1"/>
    <n v="1"/>
    <n v="1"/>
    <n v="1"/>
    <n v="1"/>
    <n v="1"/>
  </r>
  <r>
    <x v="206"/>
    <n v="0"/>
    <s v="N "/>
    <s v="RES-TF 200k,1%,50.0mW,20"/>
    <n v="1"/>
    <n v="1"/>
    <n v="1"/>
    <n v="1"/>
    <n v="1"/>
    <n v="1"/>
    <n v="1"/>
    <n v="1"/>
  </r>
  <r>
    <x v="206"/>
    <n v="0"/>
    <s v="N "/>
    <s v="RES-TF 200k,1%,50.0mW,20"/>
    <n v="1"/>
    <n v="1"/>
    <n v="1"/>
    <n v="1"/>
    <n v="1"/>
    <n v="1"/>
    <n v="1"/>
    <n v="1"/>
  </r>
  <r>
    <x v="206"/>
    <n v="0"/>
    <s v="N "/>
    <s v="RES-TF 200k,1%,50.0mW,20"/>
    <n v="1"/>
    <n v="1"/>
    <n v="1"/>
    <n v="1"/>
    <n v="1"/>
    <n v="1"/>
    <n v="1"/>
    <n v="1"/>
  </r>
  <r>
    <x v="207"/>
    <n v="0"/>
    <s v="N "/>
    <s v="RES-TF 49.9R,1%,100.0mW,"/>
    <n v="1"/>
    <n v="1"/>
    <n v="1"/>
    <n v="1"/>
    <n v="1"/>
    <n v="1"/>
    <n v="1"/>
    <n v="1"/>
  </r>
  <r>
    <x v="181"/>
    <n v="0"/>
    <s v="N "/>
    <s v="RES-TF 210k,1%,100.0mW,1"/>
    <n v="1"/>
    <n v="1"/>
    <s v="        "/>
    <s v="        "/>
    <s v="        "/>
    <s v="        "/>
    <s v="        "/>
    <s v="        "/>
  </r>
  <r>
    <x v="181"/>
    <n v="0"/>
    <s v="N "/>
    <s v="RES-TF 210k,1%,100.0mW,1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s v="        "/>
    <s v="        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9"/>
    <n v="0"/>
    <s v="P "/>
    <s v="RES-THRM NTC,100k,,100.0"/>
    <n v="1"/>
    <n v="1"/>
    <n v="1"/>
    <n v="1"/>
    <n v="1"/>
    <n v="1"/>
    <n v="1"/>
    <n v="1"/>
  </r>
  <r>
    <x v="209"/>
    <n v="0"/>
    <s v="P "/>
    <s v="RES-THRM NTC,100k,,100.0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210"/>
    <n v="0"/>
    <s v="N "/>
    <s v="RES-TF 0R,0%,,0ppm/C,155"/>
    <n v="1"/>
    <n v="1"/>
    <n v="1"/>
    <n v="1"/>
    <n v="1"/>
    <n v="1"/>
    <n v="1"/>
    <n v="1"/>
  </r>
  <r>
    <x v="210"/>
    <n v="0"/>
    <s v="N "/>
    <s v="RES-TF 0R,0%,,0ppm/C,155"/>
    <n v="1"/>
    <n v="1"/>
    <n v="1"/>
    <n v="1"/>
    <n v="1"/>
    <n v="1"/>
    <n v="1"/>
    <n v="1"/>
  </r>
  <r>
    <x v="210"/>
    <n v="0"/>
    <s v="N "/>
    <s v="RES-TF 0R,0%,,0ppm/C,155"/>
    <n v="1"/>
    <n v="1"/>
    <n v="1"/>
    <n v="1"/>
    <n v="1"/>
    <n v="1"/>
    <n v="1"/>
    <n v="1"/>
  </r>
  <r>
    <x v="210"/>
    <n v="0"/>
    <s v="N "/>
    <s v="RES-TF 0R,0%,,0ppm/C,155"/>
    <n v="1"/>
    <n v="1"/>
    <n v="1"/>
    <n v="1"/>
    <n v="1"/>
    <n v="1"/>
    <n v="1"/>
    <n v="1"/>
  </r>
  <r>
    <x v="210"/>
    <n v="0"/>
    <s v="N "/>
    <s v="RES-TF 0R,0%,,0ppm/C,155"/>
    <n v="1"/>
    <n v="1"/>
    <n v="1"/>
    <n v="1"/>
    <n v="1"/>
    <n v="1"/>
    <n v="1"/>
    <n v="1"/>
  </r>
  <r>
    <x v="210"/>
    <n v="0"/>
    <s v="N "/>
    <s v="RES-TF 0R,0%,,0ppm/C,155"/>
    <n v="1"/>
    <n v="1"/>
    <n v="1"/>
    <n v="1"/>
    <n v="1"/>
    <n v="1"/>
    <n v="1"/>
    <n v="1"/>
  </r>
  <r>
    <x v="211"/>
    <n v="0"/>
    <s v="N "/>
    <s v="REC-MF 33k,0.5%,63.0mW,2"/>
    <n v="1"/>
    <n v="1"/>
    <n v="1"/>
    <n v="1"/>
    <n v="1"/>
    <n v="1"/>
    <n v="1"/>
    <n v="1"/>
  </r>
  <r>
    <x v="212"/>
    <n v="0"/>
    <s v="N "/>
    <s v="XSTR-MFET P-Channel,60V,"/>
    <n v="1"/>
    <n v="1"/>
    <s v="        "/>
    <s v="        "/>
    <s v="        "/>
    <s v="        "/>
    <s v="        "/>
    <s v="        "/>
  </r>
  <r>
    <x v="213"/>
    <n v="0"/>
    <s v="N "/>
    <s v="XSTR-BRES NPN,50V,100mA,"/>
    <n v="1"/>
    <n v="1"/>
    <s v="        "/>
    <s v="        "/>
    <s v="        "/>
    <s v="        "/>
    <s v="        "/>
    <s v="        "/>
  </r>
  <r>
    <x v="213"/>
    <n v="0"/>
    <s v="N "/>
    <s v="XSTR-BRES NPN,50V,100mA,"/>
    <n v="1"/>
    <n v="1"/>
    <s v="        "/>
    <s v="        "/>
    <s v="        "/>
    <s v="        "/>
    <s v="        "/>
    <s v="        "/>
  </r>
  <r>
    <x v="213"/>
    <n v="0"/>
    <s v="N "/>
    <s v="XSTR-BRES NPN,50V,100mA,"/>
    <n v="1"/>
    <n v="1"/>
    <s v="        "/>
    <s v="        "/>
    <s v="        "/>
    <s v="        "/>
    <s v="        "/>
    <s v="        "/>
  </r>
  <r>
    <x v="214"/>
    <n v="0"/>
    <s v="N "/>
    <s v="XSTR-BP PNP,80V,500mA,SO"/>
    <n v="1"/>
    <n v="1"/>
    <s v="        "/>
    <s v="        "/>
    <s v="        "/>
    <s v="        "/>
    <s v="        "/>
    <s v="        "/>
  </r>
  <r>
    <x v="214"/>
    <n v="0"/>
    <s v="N "/>
    <s v="XSTR-BP PNP,80V,500mA,SO"/>
    <n v="1"/>
    <n v="1"/>
    <s v="        "/>
    <s v="        "/>
    <s v="        "/>
    <s v="        "/>
    <s v="        "/>
    <s v="        "/>
  </r>
  <r>
    <x v="215"/>
    <n v="0"/>
    <s v="N "/>
    <s v="XSTR-BP N-Channel,80V,1A"/>
    <n v="1"/>
    <n v="1"/>
    <n v="1"/>
    <n v="1"/>
    <n v="1"/>
    <n v="1"/>
    <n v="1"/>
    <n v="1"/>
  </r>
  <r>
    <x v="216"/>
    <n v="0"/>
    <s v="N "/>
    <s v="RES-XTAL 40MHz,15ppm,FU "/>
    <n v="1"/>
    <n v="1"/>
    <n v="1"/>
    <n v="1"/>
    <n v="1"/>
    <n v="1"/>
    <n v="1"/>
    <n v="1"/>
  </r>
  <r>
    <x v="217"/>
    <n v="0"/>
    <s v="N "/>
    <s v="RES-XTAL 32.768KHz,20ppm"/>
    <n v="1"/>
    <n v="1"/>
    <n v="1"/>
    <n v="1"/>
    <n v="1"/>
    <n v="1"/>
    <n v="1"/>
    <n v="1"/>
  </r>
  <r>
    <x v="218"/>
    <n v="0"/>
    <s v="N "/>
    <s v="OTSF band-stop,,718MHz,,"/>
    <n v="1"/>
    <n v="1"/>
    <s v="        "/>
    <s v="        "/>
    <s v="        "/>
    <s v="        "/>
    <s v="        "/>
    <s v="        "/>
  </r>
  <r>
    <x v="219"/>
    <n v="0"/>
    <s v="N "/>
    <s v="OTSF band-stop,,733MHz,,"/>
    <n v="1"/>
    <n v="1"/>
    <s v="        "/>
    <s v="        "/>
    <s v="        "/>
    <s v="        "/>
    <s v="        "/>
    <s v="        "/>
  </r>
  <r>
    <x v="220"/>
    <n v="0"/>
    <s v="N "/>
    <s v="CONN HS - FAKRA,1.0,Bend"/>
    <n v="1"/>
    <n v="1"/>
    <s v="        "/>
    <s v="        "/>
    <s v="        "/>
    <s v="        "/>
    <s v="        "/>
    <s v="        "/>
  </r>
  <r>
    <x v="221"/>
    <n v="0"/>
    <s v="  "/>
    <s v="CONN I/O - SMD Headers,3"/>
    <n v="1"/>
    <n v="1"/>
    <s v="        "/>
    <s v="        "/>
    <s v="        "/>
    <s v="        "/>
    <s v="        "/>
    <s v="        "/>
  </r>
  <r>
    <x v="222"/>
    <n v="1"/>
    <s v="R "/>
    <s v="PCB Assembly_BOT        "/>
    <s v="        "/>
    <s v="        "/>
    <n v="1"/>
    <n v="1"/>
    <n v="1"/>
    <n v="1"/>
    <s v="        "/>
    <s v="        "/>
  </r>
  <r>
    <x v="223"/>
    <n v="1"/>
    <s v="R "/>
    <s v="PCB Assembly_BOT        "/>
    <s v="        "/>
    <s v="        "/>
    <s v="        "/>
    <s v="        "/>
    <s v="        "/>
    <s v="        "/>
    <n v="1"/>
    <n v="1"/>
  </r>
  <r>
    <x v="224"/>
    <n v="1"/>
    <s v="R "/>
    <s v="PCB Assembly_BOT        "/>
    <n v="1"/>
    <n v="1"/>
    <s v="        "/>
    <s v="        "/>
    <s v="        "/>
    <s v="        "/>
    <s v="        "/>
    <s v="        "/>
  </r>
  <r>
    <x v="225"/>
    <n v="0"/>
    <s v="P "/>
    <s v="MAG-FER 120R,,2A,0603   "/>
    <n v="1"/>
    <n v="1"/>
    <s v="        "/>
    <s v="        "/>
    <s v="        "/>
    <s v="        "/>
    <s v="        "/>
    <s v="        "/>
  </r>
  <r>
    <x v="225"/>
    <n v="0"/>
    <s v="P "/>
    <s v="MAG-FER 120R,,2A,0603   "/>
    <n v="1"/>
    <n v="1"/>
    <s v="        "/>
    <s v="        "/>
    <s v="        "/>
    <s v="        "/>
    <s v="        "/>
    <s v="        "/>
  </r>
  <r>
    <x v="226"/>
    <n v="0"/>
    <s v="N "/>
    <s v="IC-REG Battery Charger,F"/>
    <n v="1"/>
    <n v="1"/>
    <s v="        "/>
    <s v="        "/>
    <s v="        "/>
    <s v="        "/>
    <s v="        "/>
    <s v="        "/>
  </r>
  <r>
    <x v="227"/>
    <n v="0"/>
    <s v="N "/>
    <s v="IC-REG Converter,FORD,WS"/>
    <n v="1"/>
    <n v="1"/>
    <n v="1"/>
    <n v="1"/>
    <n v="1"/>
    <n v="1"/>
    <n v="1"/>
    <n v="1"/>
  </r>
  <r>
    <x v="228"/>
    <n v="0"/>
    <s v="N "/>
    <s v="IC-REG FORD,MSOP,8.0    "/>
    <n v="1"/>
    <n v="1"/>
    <s v="        "/>
    <s v="        "/>
    <s v="        "/>
    <s v="        "/>
    <s v="        "/>
    <s v="        "/>
  </r>
  <r>
    <x v="229"/>
    <n v="0"/>
    <s v="N "/>
    <s v="IC-REG Adjustable,FORD,V"/>
    <n v="1"/>
    <n v="1"/>
    <s v="        "/>
    <s v="        "/>
    <s v="        "/>
    <s v="        "/>
    <s v="        "/>
    <s v="        "/>
  </r>
  <r>
    <x v="230"/>
    <n v="0"/>
    <s v="N "/>
    <s v="IC-LOGMISC AND Gate,FORD"/>
    <n v="1"/>
    <n v="1"/>
    <s v="        "/>
    <s v="        "/>
    <s v="        "/>
    <s v="        "/>
    <s v="        "/>
    <s v="        "/>
  </r>
  <r>
    <x v="231"/>
    <n v="0"/>
    <s v="N "/>
    <s v="IC-LINMISC VoltageDetect"/>
    <n v="1"/>
    <n v="1"/>
    <s v="        "/>
    <s v="        "/>
    <s v="        "/>
    <s v="        "/>
    <s v="        "/>
    <s v="        "/>
  </r>
  <r>
    <x v="232"/>
    <n v="0"/>
    <s v="P "/>
    <s v="IC-LINMISC Fuse,WQFN    "/>
    <s v="        "/>
    <s v="        "/>
    <s v="        "/>
    <s v="        "/>
    <s v="        "/>
    <s v="        "/>
    <n v="1"/>
    <n v="1"/>
  </r>
  <r>
    <x v="233"/>
    <n v="0"/>
    <s v="N "/>
    <s v="IC-LINMISC Amplifier,FOR"/>
    <n v="1"/>
    <n v="1"/>
    <s v="        "/>
    <s v="        "/>
    <s v="        "/>
    <s v="        "/>
    <s v="        "/>
    <s v="        "/>
  </r>
  <r>
    <x v="234"/>
    <n v="0"/>
    <s v="N "/>
    <s v="IC-SENSOR Current,FORD,S"/>
    <s v="        "/>
    <s v="        "/>
    <s v="        "/>
    <s v="        "/>
    <s v="        "/>
    <s v="        "/>
    <n v="1"/>
    <n v="1"/>
  </r>
  <r>
    <x v="235"/>
    <n v="0"/>
    <s v="N "/>
    <s v="IC-AUDAMP 45W class D,FO"/>
    <n v="1"/>
    <n v="1"/>
    <s v="        "/>
    <s v="        "/>
    <s v="        "/>
    <s v="        "/>
    <s v="        "/>
    <s v="        "/>
  </r>
  <r>
    <x v="236"/>
    <n v="0"/>
    <s v="P "/>
    <s v="IC-AD/DA AD/DA,VQFN     "/>
    <n v="1"/>
    <n v="1"/>
    <s v="        "/>
    <s v="        "/>
    <s v="        "/>
    <s v="        "/>
    <s v="        "/>
    <s v="        "/>
  </r>
  <r>
    <x v="237"/>
    <n v="0"/>
    <s v="N "/>
    <s v="IC-OPAMP Rail-to-Rail,FO"/>
    <n v="1"/>
    <n v="1"/>
    <s v="        "/>
    <s v="        "/>
    <s v="        "/>
    <s v="        "/>
    <s v="        "/>
    <s v="        "/>
  </r>
  <r>
    <x v="238"/>
    <n v="0"/>
    <s v="N "/>
    <s v="IC-LINMISC ANT Power SW,"/>
    <n v="1"/>
    <n v="1"/>
    <s v="        "/>
    <s v="        "/>
    <s v="        "/>
    <s v="        "/>
    <s v="        "/>
    <s v="        "/>
  </r>
  <r>
    <x v="238"/>
    <n v="0"/>
    <s v="N "/>
    <s v="IC-LINMISC ANT Power SW,"/>
    <n v="1"/>
    <n v="1"/>
    <s v="        "/>
    <s v="        "/>
    <s v="        "/>
    <s v="        "/>
    <s v="        "/>
    <s v="        "/>
  </r>
  <r>
    <x v="239"/>
    <n v="0"/>
    <s v="N "/>
    <s v="IC-LINMISC Power Switch,"/>
    <n v="1"/>
    <n v="1"/>
    <n v="1"/>
    <n v="1"/>
    <n v="1"/>
    <n v="1"/>
    <n v="1"/>
    <n v="1"/>
  </r>
  <r>
    <x v="56"/>
    <n v="0"/>
    <s v="P "/>
    <s v="IC-MUX MUX,QFN          "/>
    <n v="1"/>
    <n v="1"/>
    <n v="1"/>
    <n v="1"/>
    <n v="1"/>
    <n v="1"/>
    <n v="1"/>
    <n v="1"/>
  </r>
  <r>
    <x v="240"/>
    <n v="0"/>
    <s v="N "/>
    <s v="OTSF band-stop,Thin-Film"/>
    <n v="1"/>
    <n v="1"/>
    <n v="1"/>
    <n v="1"/>
    <n v="1"/>
    <n v="1"/>
    <n v="1"/>
    <n v="1"/>
  </r>
  <r>
    <x v="240"/>
    <n v="0"/>
    <s v="N "/>
    <s v="OTSF band-stop,Thin-Film"/>
    <n v="1"/>
    <n v="1"/>
    <n v="1"/>
    <n v="1"/>
    <n v="1"/>
    <n v="1"/>
    <n v="1"/>
    <n v="1"/>
  </r>
  <r>
    <x v="240"/>
    <n v="0"/>
    <s v="N "/>
    <s v="OTSF band-stop,Thin-Film"/>
    <n v="1"/>
    <n v="1"/>
    <n v="1"/>
    <n v="1"/>
    <n v="1"/>
    <n v="1"/>
    <n v="1"/>
    <n v="1"/>
  </r>
  <r>
    <x v="241"/>
    <n v="0"/>
    <s v="N "/>
    <s v="IC-INTRF FORD,WLPSP     "/>
    <n v="1"/>
    <n v="1"/>
    <n v="1"/>
    <n v="1"/>
    <n v="1"/>
    <n v="1"/>
    <n v="1"/>
    <n v="1"/>
  </r>
  <r>
    <x v="242"/>
    <n v="0"/>
    <s v="N "/>
    <s v="IC-INTRF FORD,FBGA      "/>
    <n v="1"/>
    <n v="1"/>
    <n v="1"/>
    <n v="1"/>
    <n v="1"/>
    <n v="1"/>
    <n v="1"/>
    <n v="1"/>
  </r>
  <r>
    <x v="243"/>
    <n v="0"/>
    <s v="N "/>
    <s v="IC-REG FORD,WLNSP,1.0   "/>
    <n v="1"/>
    <n v="1"/>
    <n v="1"/>
    <n v="1"/>
    <n v="1"/>
    <n v="1"/>
    <n v="1"/>
    <n v="1"/>
  </r>
  <r>
    <x v="61"/>
    <n v="0"/>
    <s v="N "/>
    <s v="IC-LINMISC Low Noise Amp"/>
    <n v="1"/>
    <n v="1"/>
    <n v="1"/>
    <n v="1"/>
    <n v="1"/>
    <n v="1"/>
    <n v="1"/>
    <n v="1"/>
  </r>
  <r>
    <x v="62"/>
    <n v="0"/>
    <s v="N "/>
    <s v="IC-LINMISC Low Noise Amp"/>
    <n v="1"/>
    <n v="1"/>
    <n v="1"/>
    <n v="1"/>
    <n v="1"/>
    <n v="1"/>
    <n v="1"/>
    <n v="1"/>
  </r>
  <r>
    <x v="244"/>
    <n v="0"/>
    <s v="N "/>
    <s v="IC-REG Converter,FORD,VQ"/>
    <n v="1"/>
    <n v="1"/>
    <n v="1"/>
    <n v="1"/>
    <n v="1"/>
    <n v="1"/>
    <n v="1"/>
    <n v="1"/>
  </r>
  <r>
    <x v="245"/>
    <n v="0"/>
    <s v="N "/>
    <s v="IC-REG Converter,FORD,VQ"/>
    <n v="1"/>
    <n v="1"/>
    <n v="1"/>
    <n v="1"/>
    <n v="1"/>
    <n v="1"/>
    <n v="1"/>
    <n v="1"/>
  </r>
  <r>
    <x v="246"/>
    <n v="0"/>
    <s v="N "/>
    <s v="IC-REG Converter,FORD,VQ"/>
    <n v="1"/>
    <n v="1"/>
    <n v="1"/>
    <n v="1"/>
    <n v="1"/>
    <n v="1"/>
    <n v="1"/>
    <n v="1"/>
  </r>
  <r>
    <x v="247"/>
    <n v="0"/>
    <s v="N "/>
    <s v="IC-LINMISC DiodeControll"/>
    <n v="1"/>
    <n v="1"/>
    <n v="1"/>
    <n v="1"/>
    <n v="1"/>
    <n v="1"/>
    <n v="1"/>
    <n v="1"/>
  </r>
  <r>
    <x v="248"/>
    <n v="0"/>
    <s v="N "/>
    <s v="IC-LINMISC Power Amp, FO"/>
    <n v="1"/>
    <n v="1"/>
    <n v="1"/>
    <n v="1"/>
    <n v="1"/>
    <n v="1"/>
    <n v="1"/>
    <n v="1"/>
  </r>
  <r>
    <x v="249"/>
    <n v="0"/>
    <s v="N "/>
    <s v="IC-LINMISC PowerManageme"/>
    <n v="1"/>
    <n v="1"/>
    <n v="1"/>
    <n v="1"/>
    <n v="1"/>
    <n v="1"/>
    <n v="1"/>
    <n v="1"/>
  </r>
  <r>
    <x v="68"/>
    <n v="0"/>
    <s v="N "/>
    <s v="CAP-CERM 22nF,10%,100V,X"/>
    <n v="1"/>
    <n v="1"/>
    <s v="        "/>
    <s v="        "/>
    <s v="        "/>
    <s v="        "/>
    <s v="        "/>
    <s v="        "/>
  </r>
  <r>
    <x v="250"/>
    <n v="0"/>
    <s v="N "/>
    <s v="CAP-CERM 1nF,5%,50V,C0G,"/>
    <n v="1"/>
    <n v="1"/>
    <s v="        "/>
    <s v="        "/>
    <s v="        "/>
    <s v="        "/>
    <s v="        "/>
    <s v="        "/>
  </r>
  <r>
    <x v="250"/>
    <n v="0"/>
    <s v="N "/>
    <s v="CAP-CERM 1nF,5%,50V,C0G,"/>
    <n v="1"/>
    <n v="1"/>
    <s v="        "/>
    <s v="        "/>
    <s v="        "/>
    <s v="        "/>
    <s v="        "/>
    <s v="        "/>
  </r>
  <r>
    <x v="118"/>
    <n v="0"/>
    <s v="N "/>
    <s v="CAP-CERM 33pF,2%,50V,COG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118"/>
    <n v="0"/>
    <s v="N "/>
    <s v="CAP-CERM 33pF,2%,50V,COG"/>
    <n v="1"/>
    <n v="1"/>
    <s v="        "/>
    <s v="        "/>
    <s v="        "/>
    <s v="        "/>
    <s v="        "/>
    <s v="        "/>
  </r>
  <r>
    <x v="250"/>
    <n v="0"/>
    <s v="N "/>
    <s v="CAP-CERM 1nF,5%,50V,C0G,"/>
    <n v="1"/>
    <n v="1"/>
    <s v="        "/>
    <s v="        "/>
    <s v="        "/>
    <s v="        "/>
    <s v="        "/>
    <s v="        "/>
  </r>
  <r>
    <x v="250"/>
    <n v="0"/>
    <s v="N "/>
    <s v="CAP-CERM 1nF,5%,50V,C0G,"/>
    <n v="1"/>
    <n v="1"/>
    <s v="        "/>
    <s v="        "/>
    <s v="        "/>
    <s v="        "/>
    <s v="        "/>
    <s v="        "/>
  </r>
  <r>
    <x v="118"/>
    <n v="0"/>
    <s v="N "/>
    <s v="CAP-CERM 33pF,2%,50V,COG"/>
    <n v="1"/>
    <n v="1"/>
    <s v="        "/>
    <s v="        "/>
    <s v="        "/>
    <s v="        "/>
    <s v="        "/>
    <s v="        "/>
  </r>
  <r>
    <x v="251"/>
    <n v="0"/>
    <s v="N "/>
    <s v="CAP-CERM 1UF,10%,50V,X7R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78"/>
    <n v="0"/>
    <s v="N "/>
    <s v="CAP-CERM 10UF,20%,16V,X6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8"/>
    <n v="0"/>
    <s v="N "/>
    <s v="CAP-CERM 10UF,20%,16V,X6"/>
    <n v="1"/>
    <n v="1"/>
    <s v="        "/>
    <s v="        "/>
    <s v="        "/>
    <s v="        "/>
    <s v="        "/>
    <s v="        "/>
  </r>
  <r>
    <x v="103"/>
    <n v="0"/>
    <s v="N "/>
    <s v="CAP-CERM 22UF,20%,10V,X6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103"/>
    <n v="0"/>
    <s v="N "/>
    <s v="CAP-CERM 22UF,20%,10V,X6"/>
    <n v="1"/>
    <n v="1"/>
    <s v="        "/>
    <s v="        "/>
    <s v="        "/>
    <s v="        "/>
    <s v="        "/>
    <s v="        "/>
  </r>
  <r>
    <x v="252"/>
    <n v="0"/>
    <s v="N "/>
    <s v="CAP-CERM 100nF,20%,100V,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253"/>
    <n v="0"/>
    <s v="N "/>
    <s v="CAP-CERM 4.7nF,10%,50V,X"/>
    <n v="1"/>
    <n v="1"/>
    <s v="        "/>
    <s v="        "/>
    <s v="        "/>
    <s v="        "/>
    <s v="        "/>
    <s v="        "/>
  </r>
  <r>
    <x v="254"/>
    <n v="0"/>
    <s v="N "/>
    <s v="CAP-CERM 47pF,5%,50V,COG"/>
    <n v="1"/>
    <n v="1"/>
    <s v="        "/>
    <s v="        "/>
    <s v="        "/>
    <s v="        "/>
    <s v="        "/>
    <s v="        "/>
  </r>
  <r>
    <x v="255"/>
    <n v="0"/>
    <s v="N "/>
    <s v="CAP-CERM 10nF,10%,50V,X7"/>
    <n v="1"/>
    <n v="1"/>
    <s v="        "/>
    <s v="        "/>
    <s v="        "/>
    <s v="        "/>
    <s v="        "/>
    <s v="        "/>
  </r>
  <r>
    <x v="114"/>
    <n v="0"/>
    <s v="N "/>
    <s v="CAP-CERM 10UF,10%,50V,X7"/>
    <n v="1"/>
    <n v="1"/>
    <s v="        "/>
    <s v="        "/>
    <s v="        "/>
    <s v="        "/>
    <s v="        "/>
    <s v="        "/>
  </r>
  <r>
    <x v="114"/>
    <n v="0"/>
    <s v="N "/>
    <s v="CAP-CERM 10UF,10%,50V,X7"/>
    <n v="1"/>
    <n v="1"/>
    <s v="        "/>
    <s v="        "/>
    <s v="        "/>
    <s v="        "/>
    <s v="        "/>
    <s v="        "/>
  </r>
  <r>
    <x v="114"/>
    <n v="0"/>
    <s v="N "/>
    <s v="CAP-CERM 10UF,10%,50V,X7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256"/>
    <n v="0"/>
    <s v="N "/>
    <s v="CAP-CERM 10nF,10%,10V,X7"/>
    <n v="1"/>
    <n v="1"/>
    <n v="1"/>
    <n v="1"/>
    <n v="1"/>
    <n v="1"/>
    <n v="1"/>
    <n v="1"/>
  </r>
  <r>
    <x v="256"/>
    <n v="0"/>
    <s v="N "/>
    <s v="CAP-CERM 10nF,10%,10V,X7"/>
    <n v="1"/>
    <n v="1"/>
    <n v="1"/>
    <n v="1"/>
    <n v="1"/>
    <n v="1"/>
    <n v="1"/>
    <n v="1"/>
  </r>
  <r>
    <x v="256"/>
    <n v="0"/>
    <s v="N "/>
    <s v="CAP-CERM 10nF,10%,10V,X7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257"/>
    <n v="0"/>
    <s v="N "/>
    <s v="CAP-CERM 2.2UF,10%,16V,X"/>
    <s v="        "/>
    <s v="        "/>
    <s v="        "/>
    <s v="        "/>
    <s v="        "/>
    <s v="        "/>
    <n v="1"/>
    <n v="1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71"/>
    <n v="0"/>
    <s v="N "/>
    <s v="CAP-CERM 100nF,10%,16V,X"/>
    <s v="        "/>
    <s v="        "/>
    <s v="        "/>
    <s v="        "/>
    <s v="        "/>
    <s v="        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258"/>
    <n v="0"/>
    <s v="N "/>
    <s v="CAP-CERM 1.5nF,10%,50V,X"/>
    <s v="        "/>
    <s v="        "/>
    <s v="        "/>
    <s v="        "/>
    <s v="        "/>
    <s v="        "/>
    <n v="1"/>
    <n v="1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3"/>
    <n v="0"/>
    <s v="N "/>
    <s v="CAP-CERM 1UF,10%,16V,X6S"/>
    <s v="        "/>
    <s v="        "/>
    <s v="        "/>
    <s v="        "/>
    <s v="        "/>
    <s v="        "/>
    <n v="1"/>
    <n v="1"/>
  </r>
  <r>
    <x v="259"/>
    <n v="0"/>
    <s v="N "/>
    <s v="CAP-CERM 56pF,5%,25V,COG"/>
    <n v="1"/>
    <n v="1"/>
    <s v="        "/>
    <s v="        "/>
    <s v="        "/>
    <s v="        "/>
    <s v="        "/>
    <s v="        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260"/>
    <n v="0"/>
    <s v="N "/>
    <s v="CAP-CERM 100pF,5%,25V,CO"/>
    <s v="        "/>
    <s v="        "/>
    <s v="        "/>
    <s v="        "/>
    <s v="        "/>
    <s v="        "/>
    <n v="1"/>
    <n v="1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1"/>
    <n v="0"/>
    <s v="N "/>
    <s v="CAP-CERM 100nF,10%,16V,X"/>
    <s v="        "/>
    <s v="        "/>
    <s v="        "/>
    <s v="        "/>
    <s v="        "/>
    <s v="        "/>
    <n v="1"/>
    <n v="1"/>
  </r>
  <r>
    <x v="261"/>
    <n v="0"/>
    <s v="N "/>
    <s v="CAP-CERM 15pF,2%,50V,COG"/>
    <s v="        "/>
    <s v="        "/>
    <s v="        "/>
    <s v="        "/>
    <s v="        "/>
    <s v="        "/>
    <n v="1"/>
    <n v="1"/>
  </r>
  <r>
    <x v="261"/>
    <n v="0"/>
    <s v="N "/>
    <s v="CAP-CERM 15pF,2%,50V,COG"/>
    <s v="        "/>
    <s v="        "/>
    <s v="        "/>
    <s v="        "/>
    <s v="        "/>
    <s v="        "/>
    <n v="1"/>
    <n v="1"/>
  </r>
  <r>
    <x v="261"/>
    <n v="0"/>
    <s v="N "/>
    <s v="CAP-CERM 15pF,2%,50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88"/>
    <n v="0"/>
    <s v="N "/>
    <s v="CAP-CERM 4.7UF,10%,25V,X"/>
    <n v="1"/>
    <n v="1"/>
    <s v="        "/>
    <s v="        "/>
    <s v="        "/>
    <s v="        "/>
    <s v="        "/>
    <s v="        "/>
  </r>
  <r>
    <x v="262"/>
    <n v="0"/>
    <s v="N "/>
    <s v="CAP-CERM 10UF,20%,25V,X5"/>
    <n v="1"/>
    <n v="1"/>
    <s v="        "/>
    <s v="        "/>
    <s v="        "/>
    <s v="        "/>
    <s v="        "/>
    <s v="        "/>
  </r>
  <r>
    <x v="253"/>
    <n v="0"/>
    <s v="N "/>
    <s v="CAP-CERM 4.7nF,10%,50V,X"/>
    <n v="1"/>
    <n v="1"/>
    <s v="        "/>
    <s v="        "/>
    <s v="        "/>
    <s v="        "/>
    <s v="        "/>
    <s v="        "/>
  </r>
  <r>
    <x v="263"/>
    <n v="0"/>
    <s v="N "/>
    <s v="CAP-CERM 33nF,10%,50V,X7"/>
    <n v="1"/>
    <n v="1"/>
    <s v="        "/>
    <s v="        "/>
    <s v="        "/>
    <s v="        "/>
    <s v="        "/>
    <s v="        "/>
  </r>
  <r>
    <x v="263"/>
    <n v="0"/>
    <s v="N "/>
    <s v="CAP-CERM 33nF,10%,50V,X7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264"/>
    <n v="0"/>
    <s v="N "/>
    <s v="CAP-CERM 10UF,10%,16V,X5"/>
    <n v="1"/>
    <n v="1"/>
    <s v="        "/>
    <s v="        "/>
    <s v="        "/>
    <s v="        "/>
    <s v="        "/>
    <s v="        "/>
  </r>
  <r>
    <x v="265"/>
    <n v="0"/>
    <s v="N "/>
    <s v="CAP-CERM 100nF,10%,50V,X"/>
    <n v="1"/>
    <n v="1"/>
    <s v="        "/>
    <s v="        "/>
    <s v="        "/>
    <s v="        "/>
    <s v="        "/>
    <s v="        "/>
  </r>
  <r>
    <x v="77"/>
    <n v="0"/>
    <s v="N "/>
    <s v="CAP-CERM 1UF,10%,25V,X7R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264"/>
    <n v="0"/>
    <s v="N "/>
    <s v="CAP-CERM 10UF,10%,16V,X5"/>
    <n v="1"/>
    <n v="1"/>
    <s v="        "/>
    <s v="        "/>
    <s v="        "/>
    <s v="        "/>
    <s v="        "/>
    <s v="        "/>
  </r>
  <r>
    <x v="264"/>
    <n v="0"/>
    <s v="N "/>
    <s v="CAP-CERM 10UF,10%,16V,X5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265"/>
    <n v="0"/>
    <s v="N "/>
    <s v="CAP-CERM 100nF,10%,50V,X"/>
    <n v="1"/>
    <n v="1"/>
    <s v="        "/>
    <s v="        "/>
    <s v="        "/>
    <s v="        "/>
    <s v="        "/>
    <s v="        "/>
  </r>
  <r>
    <x v="265"/>
    <n v="0"/>
    <s v="N "/>
    <s v="CAP-CERM 100nF,10%,50V,X"/>
    <n v="1"/>
    <n v="1"/>
    <s v="        "/>
    <s v="        "/>
    <s v="        "/>
    <s v="        "/>
    <s v="        "/>
    <s v="        "/>
  </r>
  <r>
    <x v="88"/>
    <n v="0"/>
    <s v="N "/>
    <s v="CAP-CERM 4.7UF,10%,25V,X"/>
    <n v="1"/>
    <n v="1"/>
    <s v="        "/>
    <s v="        "/>
    <s v="        "/>
    <s v="        "/>
    <s v="        "/>
    <s v="        "/>
  </r>
  <r>
    <x v="265"/>
    <n v="0"/>
    <s v="N "/>
    <s v="CAP-CERM 100nF,10%,50V,X"/>
    <n v="1"/>
    <n v="1"/>
    <s v="        "/>
    <s v="        "/>
    <s v="        "/>
    <s v="        "/>
    <s v="        "/>
    <s v="        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7"/>
    <n v="0"/>
    <s v="N "/>
    <s v="CAP-CERM 1UF,10%,25V,X7R"/>
    <n v="1"/>
    <n v="1"/>
    <s v="        "/>
    <s v="        "/>
    <s v="        "/>
    <s v="        "/>
    <s v="        "/>
    <s v="        "/>
  </r>
  <r>
    <x v="265"/>
    <n v="0"/>
    <s v="N "/>
    <s v="CAP-CERM 100nF,10%,50V,X"/>
    <n v="1"/>
    <n v="1"/>
    <s v="        "/>
    <s v="        "/>
    <s v="        "/>
    <s v="        "/>
    <s v="        "/>
    <s v="        "/>
  </r>
  <r>
    <x v="260"/>
    <n v="0"/>
    <s v="N "/>
    <s v="CAP-CERM 100pF,5%,25V,CO"/>
    <n v="1"/>
    <n v="1"/>
    <s v="        "/>
    <s v="        "/>
    <s v="        "/>
    <s v="        "/>
    <s v="        "/>
    <s v="        "/>
  </r>
  <r>
    <x v="260"/>
    <n v="0"/>
    <s v="N "/>
    <s v="CAP-CERM 100pF,5%,25V,CO"/>
    <n v="1"/>
    <n v="1"/>
    <s v="        "/>
    <s v="        "/>
    <s v="        "/>
    <s v="        "/>
    <s v="        "/>
    <s v="        "/>
  </r>
  <r>
    <x v="266"/>
    <n v="0"/>
    <s v="N "/>
    <s v="CAP-CERM 1UF,10%,25V,X5R"/>
    <n v="1"/>
    <n v="1"/>
    <s v="        "/>
    <s v="        "/>
    <s v="        "/>
    <s v="        "/>
    <s v="        "/>
    <s v="        "/>
  </r>
  <r>
    <x v="264"/>
    <n v="0"/>
    <s v="N "/>
    <s v="CAP-CERM 10UF,10%,16V,X5"/>
    <n v="1"/>
    <n v="1"/>
    <s v="        "/>
    <s v="        "/>
    <s v="        "/>
    <s v="        "/>
    <s v="        "/>
    <s v="        "/>
  </r>
  <r>
    <x v="266"/>
    <n v="0"/>
    <s v="N "/>
    <s v="CAP-CERM 1UF,10%,25V,X5R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266"/>
    <n v="0"/>
    <s v="N "/>
    <s v="CAP-CERM 1UF,10%,25V,X5R"/>
    <n v="1"/>
    <n v="1"/>
    <s v="        "/>
    <s v="        "/>
    <s v="        "/>
    <s v="        "/>
    <s v="        "/>
    <s v="        "/>
  </r>
  <r>
    <x v="266"/>
    <n v="0"/>
    <s v="N "/>
    <s v="CAP-CERM 1UF,10%,25V,X5R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266"/>
    <n v="0"/>
    <s v="N "/>
    <s v="CAP-CERM 1UF,10%,25V,X5R"/>
    <n v="1"/>
    <n v="1"/>
    <s v="        "/>
    <s v="        "/>
    <s v="        "/>
    <s v="        "/>
    <s v="        "/>
    <s v="        "/>
  </r>
  <r>
    <x v="266"/>
    <n v="0"/>
    <s v="N "/>
    <s v="CAP-CERM 1UF,10%,25V,X5R"/>
    <n v="1"/>
    <n v="1"/>
    <s v="        "/>
    <s v="        "/>
    <s v="        "/>
    <s v="        "/>
    <s v="        "/>
    <s v="        "/>
  </r>
  <r>
    <x v="264"/>
    <n v="0"/>
    <s v="N "/>
    <s v="CAP-CERM 10UF,10%,16V,X5"/>
    <n v="1"/>
    <n v="1"/>
    <s v="        "/>
    <s v="        "/>
    <s v="        "/>
    <s v="        "/>
    <s v="        "/>
    <s v="        "/>
  </r>
  <r>
    <x v="264"/>
    <n v="0"/>
    <s v="N "/>
    <s v="CAP-CERM 10UF,10%,16V,X5"/>
    <n v="1"/>
    <n v="1"/>
    <s v="        "/>
    <s v="        "/>
    <s v="        "/>
    <s v="        "/>
    <s v="        "/>
    <s v="        "/>
  </r>
  <r>
    <x v="267"/>
    <n v="0"/>
    <s v="N "/>
    <s v="CAP-CERM 3.3nF,10%,16V,X"/>
    <n v="1"/>
    <n v="1"/>
    <s v="        "/>
    <s v="        "/>
    <s v="        "/>
    <s v="        "/>
    <s v="        "/>
    <s v="        "/>
  </r>
  <r>
    <x v="268"/>
    <n v="0"/>
    <s v="N "/>
    <s v="CAP-CERM 820pF,10%,25V,X"/>
    <n v="1"/>
    <n v="1"/>
    <s v="        "/>
    <s v="        "/>
    <s v="        "/>
    <s v="        "/>
    <s v="        "/>
    <s v="        "/>
  </r>
  <r>
    <x v="267"/>
    <n v="0"/>
    <s v="N "/>
    <s v="CAP-CERM 3.3nF,10%,16V,X"/>
    <n v="1"/>
    <n v="1"/>
    <s v="        "/>
    <s v="        "/>
    <s v="        "/>
    <s v="        "/>
    <s v="        "/>
    <s v="        "/>
  </r>
  <r>
    <x v="268"/>
    <n v="0"/>
    <s v="N "/>
    <s v="CAP-CERM 820pF,10%,25V,X"/>
    <n v="1"/>
    <n v="1"/>
    <s v="        "/>
    <s v="        "/>
    <s v="        "/>
    <s v="        "/>
    <s v="        "/>
    <s v="        "/>
  </r>
  <r>
    <x v="269"/>
    <n v="0"/>
    <s v="N "/>
    <s v="CAP-CERM 10UF,10%,16V,X5"/>
    <n v="1"/>
    <n v="1"/>
    <s v="        "/>
    <s v="        "/>
    <s v="        "/>
    <s v="        "/>
    <s v="        "/>
    <s v="        "/>
  </r>
  <r>
    <x v="269"/>
    <n v="0"/>
    <s v="N "/>
    <s v="CAP-CERM 10UF,10%,16V,X5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83"/>
    <n v="0"/>
    <s v="N "/>
    <s v="CAP-CERM 100pF,5%,25V,CO"/>
    <s v="        "/>
    <s v="        "/>
    <n v="1"/>
    <n v="1"/>
    <n v="1"/>
    <n v="1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94"/>
    <n v="0"/>
    <s v="N "/>
    <s v="CAP-CERM 18pF,5%,25V,COG"/>
    <n v="1"/>
    <n v="1"/>
    <s v="        "/>
    <s v="        "/>
    <s v="        "/>
    <s v="        "/>
    <s v="        "/>
    <s v="        "/>
  </r>
  <r>
    <x v="94"/>
    <n v="0"/>
    <s v="N "/>
    <s v="CAP-CERM 18pF,5%,25V,COG"/>
    <n v="1"/>
    <n v="1"/>
    <s v="        "/>
    <s v="        "/>
    <s v="        "/>
    <s v="        "/>
    <s v="        "/>
    <s v="        "/>
  </r>
  <r>
    <x v="83"/>
    <n v="0"/>
    <s v="N "/>
    <s v="CAP-CERM 100pF,5%,25V,CO"/>
    <s v="        "/>
    <s v="        "/>
    <n v="1"/>
    <n v="1"/>
    <n v="1"/>
    <n v="1"/>
    <n v="1"/>
    <n v="1"/>
  </r>
  <r>
    <x v="270"/>
    <n v="0"/>
    <s v="N "/>
    <s v="CAP-CERM 4.3pF,2.33%,25V"/>
    <n v="1"/>
    <n v="1"/>
    <s v="        "/>
    <s v="        "/>
    <s v="        "/>
    <s v="        "/>
    <s v="        "/>
    <s v="        "/>
  </r>
  <r>
    <x v="271"/>
    <n v="0"/>
    <s v="N "/>
    <s v="CAP-CERM 3.6pF,0.1%,25V,"/>
    <n v="1"/>
    <n v="1"/>
    <s v="        "/>
    <s v="        "/>
    <s v="        "/>
    <s v="        "/>
    <s v="        "/>
    <s v="        "/>
  </r>
  <r>
    <x v="94"/>
    <n v="0"/>
    <s v="N "/>
    <s v="CAP-CERM 18pF,5%,25V,COG"/>
    <n v="1"/>
    <n v="1"/>
    <s v="        "/>
    <s v="        "/>
    <s v="        "/>
    <s v="        "/>
    <s v="        "/>
    <s v="        "/>
  </r>
  <r>
    <x v="94"/>
    <n v="0"/>
    <s v="N "/>
    <s v="CAP-CERM 18pF,5%,25V,COG"/>
    <n v="1"/>
    <n v="1"/>
    <s v="        "/>
    <s v="        "/>
    <s v="        "/>
    <s v="        "/>
    <s v="        "/>
    <s v="        "/>
  </r>
  <r>
    <x v="121"/>
    <n v="0"/>
    <s v="N "/>
    <s v="CAP-CERM 3pF,0.1%,25V,CO"/>
    <n v="1"/>
    <n v="1"/>
    <s v="        "/>
    <s v="        "/>
    <s v="        "/>
    <s v="        "/>
    <s v="        "/>
    <s v="        "/>
  </r>
  <r>
    <x v="94"/>
    <n v="0"/>
    <s v="N "/>
    <s v="CAP-CERM 18pF,5%,25V,COG"/>
    <n v="1"/>
    <n v="1"/>
    <s v="        "/>
    <s v="        "/>
    <s v="        "/>
    <s v="        "/>
    <s v="        "/>
    <s v="        "/>
  </r>
  <r>
    <x v="86"/>
    <n v="0"/>
    <s v="N "/>
    <s v="CAP-CERM 100nF,10%,16V,X"/>
    <n v="1"/>
    <n v="1"/>
    <s v="        "/>
    <s v="        "/>
    <s v="        "/>
    <s v="        "/>
    <s v="        "/>
    <s v="        "/>
  </r>
  <r>
    <x v="272"/>
    <n v="0"/>
    <s v="N "/>
    <s v="CAP-CERM 470nF,10%,16V,X"/>
    <n v="1"/>
    <n v="1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9"/>
    <n v="0"/>
    <s v="N "/>
    <s v="CAP-CERM 1UF,10%,6.3V,X7"/>
    <s v="        "/>
    <s v="        "/>
    <n v="1"/>
    <n v="1"/>
    <n v="1"/>
    <n v="1"/>
    <n v="1"/>
    <n v="1"/>
  </r>
  <r>
    <x v="96"/>
    <n v="0"/>
    <s v="N "/>
    <s v="CAP-CERM 1pF,0.1%,25V,CO"/>
    <n v="1"/>
    <n v="1"/>
    <s v="        "/>
    <s v="        "/>
    <s v="        "/>
    <s v="        "/>
    <s v="        "/>
    <s v="        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9"/>
    <n v="0"/>
    <s v="N "/>
    <s v="CAP-CERM 1UF,10%,6.3V,X7"/>
    <s v="        "/>
    <s v="        "/>
    <n v="1"/>
    <n v="1"/>
    <n v="1"/>
    <n v="1"/>
    <n v="1"/>
    <n v="1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9"/>
    <n v="0"/>
    <s v="N "/>
    <s v="CAP-CERM 1UF,10%,6.3V,X7"/>
    <s v="        "/>
    <s v="        "/>
    <n v="1"/>
    <n v="1"/>
    <n v="1"/>
    <n v="1"/>
    <n v="1"/>
    <n v="1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9"/>
    <n v="0"/>
    <s v="N "/>
    <s v="CAP-CERM 1UF,10%,6.3V,X7"/>
    <s v="        "/>
    <s v="        "/>
    <n v="1"/>
    <n v="1"/>
    <n v="1"/>
    <n v="1"/>
    <n v="1"/>
    <n v="1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9"/>
    <n v="0"/>
    <s v="N "/>
    <s v="CAP-CERM 1UF,10%,6.3V,X7"/>
    <s v="        "/>
    <s v="        "/>
    <n v="1"/>
    <n v="1"/>
    <n v="1"/>
    <n v="1"/>
    <n v="1"/>
    <n v="1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9"/>
    <n v="0"/>
    <s v="N "/>
    <s v="CAP-CERM 1UF,10%,6.3V,X7"/>
    <s v="        "/>
    <s v="        "/>
    <n v="1"/>
    <n v="1"/>
    <n v="1"/>
    <n v="1"/>
    <n v="1"/>
    <n v="1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9"/>
    <n v="0"/>
    <s v="N "/>
    <s v="CAP-CERM 1UF,10%,6.3V,X7"/>
    <s v="        "/>
    <s v="        "/>
    <n v="1"/>
    <n v="1"/>
    <n v="1"/>
    <n v="1"/>
    <n v="1"/>
    <n v="1"/>
  </r>
  <r>
    <x v="273"/>
    <n v="0"/>
    <s v="N "/>
    <s v="CAP-CERM 22pF,5%,50V,COG"/>
    <n v="1"/>
    <n v="1"/>
    <n v="1"/>
    <n v="1"/>
    <n v="1"/>
    <n v="1"/>
    <n v="1"/>
    <n v="1"/>
  </r>
  <r>
    <x v="254"/>
    <n v="0"/>
    <s v="N "/>
    <s v="CAP-CERM 47pF,5%,50V,COG"/>
    <n v="1"/>
    <n v="1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274"/>
    <n v="0"/>
    <s v="N "/>
    <s v="CAP-CERM 4.7UF,10%,16V,X"/>
    <n v="1"/>
    <n v="1"/>
    <n v="1"/>
    <n v="1"/>
    <n v="1"/>
    <n v="1"/>
    <n v="1"/>
    <n v="1"/>
  </r>
  <r>
    <x v="274"/>
    <n v="0"/>
    <s v="N "/>
    <s v="CAP-CERM 4.7UF,10%,16V,X"/>
    <n v="1"/>
    <n v="1"/>
    <n v="1"/>
    <n v="1"/>
    <n v="1"/>
    <n v="1"/>
    <n v="1"/>
    <n v="1"/>
  </r>
  <r>
    <x v="274"/>
    <n v="0"/>
    <s v="N "/>
    <s v="CAP-CERM 4.7UF,10%,16V,X"/>
    <n v="1"/>
    <n v="1"/>
    <n v="1"/>
    <n v="1"/>
    <n v="1"/>
    <n v="1"/>
    <n v="1"/>
    <n v="1"/>
  </r>
  <r>
    <x v="274"/>
    <n v="0"/>
    <s v="N "/>
    <s v="CAP-CERM 4.7UF,10%,16V,X"/>
    <n v="1"/>
    <n v="1"/>
    <n v="1"/>
    <n v="1"/>
    <n v="1"/>
    <n v="1"/>
    <n v="1"/>
    <n v="1"/>
  </r>
  <r>
    <x v="274"/>
    <n v="0"/>
    <s v="N "/>
    <s v="CAP-CERM 4.7UF,10%,16V,X"/>
    <n v="1"/>
    <n v="1"/>
    <n v="1"/>
    <n v="1"/>
    <n v="1"/>
    <n v="1"/>
    <n v="1"/>
    <n v="1"/>
  </r>
  <r>
    <x v="274"/>
    <n v="0"/>
    <s v="N "/>
    <s v="CAP-CERM 4.7UF,10%,16V,X"/>
    <n v="1"/>
    <n v="1"/>
    <n v="1"/>
    <n v="1"/>
    <n v="1"/>
    <n v="1"/>
    <n v="1"/>
    <n v="1"/>
  </r>
  <r>
    <x v="274"/>
    <n v="0"/>
    <s v="N "/>
    <s v="CAP-CERM 4.7UF,10%,16V,X"/>
    <n v="1"/>
    <n v="1"/>
    <n v="1"/>
    <n v="1"/>
    <n v="1"/>
    <n v="1"/>
    <n v="1"/>
    <n v="1"/>
  </r>
  <r>
    <x v="274"/>
    <n v="0"/>
    <s v="N "/>
    <s v="CAP-CERM 4.7UF,10%,16V,X"/>
    <n v="1"/>
    <n v="1"/>
    <n v="1"/>
    <n v="1"/>
    <n v="1"/>
    <n v="1"/>
    <n v="1"/>
    <n v="1"/>
  </r>
  <r>
    <x v="274"/>
    <n v="0"/>
    <s v="N "/>
    <s v="CAP-CERM 4.7UF,10%,16V,X"/>
    <n v="1"/>
    <n v="1"/>
    <n v="1"/>
    <n v="1"/>
    <n v="1"/>
    <n v="1"/>
    <n v="1"/>
    <n v="1"/>
  </r>
  <r>
    <x v="274"/>
    <n v="0"/>
    <s v="N "/>
    <s v="CAP-CERM 4.7UF,10%,16V,X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102"/>
    <n v="0"/>
    <s v="N "/>
    <s v="CAP-CERM 470nF,10%,50V,X"/>
    <n v="1"/>
    <n v="1"/>
    <n v="1"/>
    <n v="1"/>
    <n v="1"/>
    <n v="1"/>
    <n v="1"/>
    <n v="1"/>
  </r>
  <r>
    <x v="102"/>
    <n v="0"/>
    <s v="N "/>
    <s v="CAP-CERM 470nF,10%,50V,X"/>
    <n v="1"/>
    <n v="1"/>
    <n v="1"/>
    <n v="1"/>
    <n v="1"/>
    <n v="1"/>
    <n v="1"/>
    <n v="1"/>
  </r>
  <r>
    <x v="103"/>
    <n v="0"/>
    <s v="N "/>
    <s v="CAP-CERM 22UF,20%,10V,X6"/>
    <n v="1"/>
    <n v="1"/>
    <n v="1"/>
    <n v="1"/>
    <n v="1"/>
    <n v="1"/>
    <n v="1"/>
    <n v="1"/>
  </r>
  <r>
    <x v="103"/>
    <n v="0"/>
    <s v="N "/>
    <s v="CAP-CERM 22UF,20%,10V,X6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87"/>
    <n v="0"/>
    <s v="N "/>
    <s v="CAP-CERM 1nF,10%,25V,X7R"/>
    <n v="1"/>
    <n v="1"/>
    <n v="1"/>
    <n v="1"/>
    <n v="1"/>
    <n v="1"/>
    <n v="1"/>
    <n v="1"/>
  </r>
  <r>
    <x v="87"/>
    <n v="0"/>
    <s v="N "/>
    <s v="CAP-CERM 1nF,10%,25V,X7R"/>
    <n v="1"/>
    <n v="1"/>
    <n v="1"/>
    <n v="1"/>
    <n v="1"/>
    <n v="1"/>
    <n v="1"/>
    <n v="1"/>
  </r>
  <r>
    <x v="87"/>
    <n v="0"/>
    <s v="N "/>
    <s v="CAP-CERM 1nF,10%,25V,X7R"/>
    <n v="1"/>
    <n v="1"/>
    <n v="1"/>
    <n v="1"/>
    <n v="1"/>
    <n v="1"/>
    <n v="1"/>
    <n v="1"/>
  </r>
  <r>
    <x v="87"/>
    <n v="0"/>
    <s v="N "/>
    <s v="CAP-CERM 1nF,10%,25V,X7R"/>
    <n v="1"/>
    <n v="1"/>
    <n v="1"/>
    <n v="1"/>
    <n v="1"/>
    <n v="1"/>
    <n v="1"/>
    <n v="1"/>
  </r>
  <r>
    <x v="87"/>
    <n v="0"/>
    <s v="N "/>
    <s v="CAP-CERM 1nF,10%,25V,X7R"/>
    <n v="1"/>
    <n v="1"/>
    <n v="1"/>
    <n v="1"/>
    <n v="1"/>
    <n v="1"/>
    <n v="1"/>
    <n v="1"/>
  </r>
  <r>
    <x v="87"/>
    <n v="0"/>
    <s v="N "/>
    <s v="CAP-CERM 1nF,10%,25V,X7R"/>
    <n v="1"/>
    <n v="1"/>
    <n v="1"/>
    <n v="1"/>
    <n v="1"/>
    <n v="1"/>
    <n v="1"/>
    <n v="1"/>
  </r>
  <r>
    <x v="275"/>
    <n v="0"/>
    <s v="N "/>
    <s v="CAP-CERM 220nF,10%,16V,X"/>
    <n v="1"/>
    <n v="1"/>
    <n v="1"/>
    <n v="1"/>
    <n v="1"/>
    <n v="1"/>
    <n v="1"/>
    <n v="1"/>
  </r>
  <r>
    <x v="108"/>
    <n v="0"/>
    <s v="N "/>
    <s v="CAP-CERM 330nF,10%,6.3V,"/>
    <n v="1"/>
    <n v="1"/>
    <n v="1"/>
    <n v="1"/>
    <n v="1"/>
    <n v="1"/>
    <n v="1"/>
    <n v="1"/>
  </r>
  <r>
    <x v="276"/>
    <n v="0"/>
    <s v="N "/>
    <s v="CAP-CERM 470nF,10%,6.3V,"/>
    <n v="1"/>
    <n v="1"/>
    <n v="1"/>
    <n v="1"/>
    <n v="1"/>
    <n v="1"/>
    <n v="1"/>
    <n v="1"/>
  </r>
  <r>
    <x v="276"/>
    <n v="0"/>
    <s v="N "/>
    <s v="CAP-CERM 470nF,10%,6.3V,"/>
    <n v="1"/>
    <n v="1"/>
    <n v="1"/>
    <n v="1"/>
    <n v="1"/>
    <n v="1"/>
    <n v="1"/>
    <n v="1"/>
  </r>
  <r>
    <x v="276"/>
    <n v="0"/>
    <s v="N "/>
    <s v="CAP-CERM 470nF,10%,6.3V,"/>
    <n v="1"/>
    <n v="1"/>
    <n v="1"/>
    <n v="1"/>
    <n v="1"/>
    <n v="1"/>
    <n v="1"/>
    <n v="1"/>
  </r>
  <r>
    <x v="276"/>
    <n v="0"/>
    <s v="N "/>
    <s v="CAP-CERM 470nF,10%,6.3V,"/>
    <n v="1"/>
    <n v="1"/>
    <n v="1"/>
    <n v="1"/>
    <n v="1"/>
    <n v="1"/>
    <n v="1"/>
    <n v="1"/>
  </r>
  <r>
    <x v="276"/>
    <n v="0"/>
    <s v="N "/>
    <s v="CAP-CERM 470nF,10%,6.3V,"/>
    <n v="1"/>
    <n v="1"/>
    <n v="1"/>
    <n v="1"/>
    <n v="1"/>
    <n v="1"/>
    <n v="1"/>
    <n v="1"/>
  </r>
  <r>
    <x v="109"/>
    <n v="0"/>
    <s v="N "/>
    <s v="CAP-CERM 1UF,10%,25V,X6S"/>
    <n v="1"/>
    <n v="1"/>
    <n v="1"/>
    <n v="1"/>
    <n v="1"/>
    <n v="1"/>
    <n v="1"/>
    <n v="1"/>
  </r>
  <r>
    <x v="277"/>
    <n v="0"/>
    <s v="N "/>
    <s v="CAP-CERM 4.7UF,20%,6.3V,"/>
    <n v="1"/>
    <n v="1"/>
    <n v="1"/>
    <n v="1"/>
    <n v="1"/>
    <n v="1"/>
    <n v="1"/>
    <n v="1"/>
  </r>
  <r>
    <x v="277"/>
    <n v="0"/>
    <s v="N "/>
    <s v="CAP-CERM 4.7UF,20%,6.3V,"/>
    <n v="1"/>
    <n v="1"/>
    <n v="1"/>
    <n v="1"/>
    <n v="1"/>
    <n v="1"/>
    <n v="1"/>
    <n v="1"/>
  </r>
  <r>
    <x v="277"/>
    <n v="0"/>
    <s v="N "/>
    <s v="CAP-CERM 4.7UF,20%,6.3V,"/>
    <n v="1"/>
    <n v="1"/>
    <n v="1"/>
    <n v="1"/>
    <n v="1"/>
    <n v="1"/>
    <n v="1"/>
    <n v="1"/>
  </r>
  <r>
    <x v="277"/>
    <n v="0"/>
    <s v="N "/>
    <s v="CAP-CERM 4.7UF,20%,6.3V,"/>
    <n v="1"/>
    <n v="1"/>
    <n v="1"/>
    <n v="1"/>
    <n v="1"/>
    <n v="1"/>
    <n v="1"/>
    <n v="1"/>
  </r>
  <r>
    <x v="277"/>
    <n v="0"/>
    <s v="N "/>
    <s v="CAP-CERM 4.7UF,20%,6.3V,"/>
    <n v="1"/>
    <n v="1"/>
    <n v="1"/>
    <n v="1"/>
    <n v="1"/>
    <n v="1"/>
    <n v="1"/>
    <n v="1"/>
  </r>
  <r>
    <x v="277"/>
    <n v="0"/>
    <s v="N "/>
    <s v="CAP-CERM 4.7UF,20%,6.3V,"/>
    <n v="1"/>
    <n v="1"/>
    <n v="1"/>
    <n v="1"/>
    <n v="1"/>
    <n v="1"/>
    <n v="1"/>
    <n v="1"/>
  </r>
  <r>
    <x v="277"/>
    <n v="0"/>
    <s v="N "/>
    <s v="CAP-CERM 4.7UF,20%,6.3V,"/>
    <n v="1"/>
    <n v="1"/>
    <n v="1"/>
    <n v="1"/>
    <n v="1"/>
    <n v="1"/>
    <n v="1"/>
    <n v="1"/>
  </r>
  <r>
    <x v="277"/>
    <n v="0"/>
    <s v="N "/>
    <s v="CAP-CERM 4.7UF,20%,6.3V,"/>
    <n v="1"/>
    <n v="1"/>
    <n v="1"/>
    <n v="1"/>
    <n v="1"/>
    <n v="1"/>
    <n v="1"/>
    <n v="1"/>
  </r>
  <r>
    <x v="277"/>
    <n v="0"/>
    <s v="N "/>
    <s v="CAP-CERM 4.7UF,20%,6.3V,"/>
    <n v="1"/>
    <n v="1"/>
    <n v="1"/>
    <n v="1"/>
    <n v="1"/>
    <n v="1"/>
    <n v="1"/>
    <n v="1"/>
  </r>
  <r>
    <x v="277"/>
    <n v="0"/>
    <s v="N "/>
    <s v="CAP-CERM 4.7UF,20%,6.3V,"/>
    <n v="1"/>
    <n v="1"/>
    <n v="1"/>
    <n v="1"/>
    <n v="1"/>
    <n v="1"/>
    <n v="1"/>
    <n v="1"/>
  </r>
  <r>
    <x v="277"/>
    <n v="0"/>
    <s v="N "/>
    <s v="CAP-CERM 4.7UF,20%,6.3V,"/>
    <n v="1"/>
    <n v="1"/>
    <n v="1"/>
    <n v="1"/>
    <n v="1"/>
    <n v="1"/>
    <n v="1"/>
    <n v="1"/>
  </r>
  <r>
    <x v="278"/>
    <n v="0"/>
    <s v="N "/>
    <s v="CAP-CERM 1UF,10%,25V,X6S"/>
    <n v="1"/>
    <n v="1"/>
    <n v="1"/>
    <n v="1"/>
    <n v="1"/>
    <n v="1"/>
    <n v="1"/>
    <n v="1"/>
  </r>
  <r>
    <x v="278"/>
    <n v="0"/>
    <s v="N "/>
    <s v="CAP-CERM 1UF,10%,25V,X6S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68"/>
    <n v="0"/>
    <s v="N "/>
    <s v="CAP-CERM 22nF,10%,100V,X"/>
    <n v="1"/>
    <n v="1"/>
    <n v="1"/>
    <n v="1"/>
    <n v="1"/>
    <n v="1"/>
    <n v="1"/>
    <n v="1"/>
  </r>
  <r>
    <x v="68"/>
    <n v="0"/>
    <s v="N "/>
    <s v="CAP-CERM 22nF,10%,100V,X"/>
    <n v="1"/>
    <n v="1"/>
    <n v="1"/>
    <n v="1"/>
    <n v="1"/>
    <n v="1"/>
    <n v="1"/>
    <n v="1"/>
  </r>
  <r>
    <x v="68"/>
    <n v="0"/>
    <s v="N "/>
    <s v="CAP-CERM 22nF,10%,100V,X"/>
    <n v="1"/>
    <n v="1"/>
    <n v="1"/>
    <n v="1"/>
    <n v="1"/>
    <n v="1"/>
    <n v="1"/>
    <n v="1"/>
  </r>
  <r>
    <x v="68"/>
    <n v="0"/>
    <s v="N "/>
    <s v="CAP-CERM 22nF,10%,100V,X"/>
    <n v="1"/>
    <n v="1"/>
    <n v="1"/>
    <n v="1"/>
    <n v="1"/>
    <n v="1"/>
    <n v="1"/>
    <n v="1"/>
  </r>
  <r>
    <x v="68"/>
    <n v="0"/>
    <s v="N "/>
    <s v="CAP-CERM 22nF,10%,100V,X"/>
    <n v="1"/>
    <n v="1"/>
    <n v="1"/>
    <n v="1"/>
    <n v="1"/>
    <n v="1"/>
    <n v="1"/>
    <n v="1"/>
  </r>
  <r>
    <x v="68"/>
    <n v="0"/>
    <s v="N "/>
    <s v="CAP-CERM 22nF,10%,100V,X"/>
    <n v="1"/>
    <n v="1"/>
    <n v="1"/>
    <n v="1"/>
    <n v="1"/>
    <n v="1"/>
    <n v="1"/>
    <n v="1"/>
  </r>
  <r>
    <x v="280"/>
    <n v="0"/>
    <s v="N "/>
    <s v="CAP-CERM 1nF,10%,50V,X7R"/>
    <n v="1"/>
    <n v="1"/>
    <n v="1"/>
    <n v="1"/>
    <n v="1"/>
    <n v="1"/>
    <n v="1"/>
    <n v="1"/>
  </r>
  <r>
    <x v="280"/>
    <n v="0"/>
    <s v="N "/>
    <s v="CAP-CERM 1nF,10%,50V,X7R"/>
    <n v="1"/>
    <n v="1"/>
    <n v="1"/>
    <n v="1"/>
    <n v="1"/>
    <n v="1"/>
    <n v="1"/>
    <n v="1"/>
  </r>
  <r>
    <x v="280"/>
    <n v="0"/>
    <s v="N "/>
    <s v="CAP-CERM 1nF,10%,50V,X7R"/>
    <n v="1"/>
    <n v="1"/>
    <n v="1"/>
    <n v="1"/>
    <n v="1"/>
    <n v="1"/>
    <n v="1"/>
    <n v="1"/>
  </r>
  <r>
    <x v="280"/>
    <n v="0"/>
    <s v="N "/>
    <s v="CAP-CERM 1nF,10%,50V,X7R"/>
    <n v="1"/>
    <n v="1"/>
    <n v="1"/>
    <n v="1"/>
    <n v="1"/>
    <n v="1"/>
    <n v="1"/>
    <n v="1"/>
  </r>
  <r>
    <x v="280"/>
    <n v="0"/>
    <s v="N "/>
    <s v="CAP-CERM 1nF,10%,50V,X7R"/>
    <n v="1"/>
    <n v="1"/>
    <n v="1"/>
    <n v="1"/>
    <n v="1"/>
    <n v="1"/>
    <n v="1"/>
    <n v="1"/>
  </r>
  <r>
    <x v="280"/>
    <n v="0"/>
    <s v="N "/>
    <s v="CAP-CERM 1nF,10%,50V,X7R"/>
    <n v="1"/>
    <n v="1"/>
    <n v="1"/>
    <n v="1"/>
    <n v="1"/>
    <n v="1"/>
    <n v="1"/>
    <n v="1"/>
  </r>
  <r>
    <x v="281"/>
    <n v="0"/>
    <s v="N "/>
    <s v="CAP-CERM 100nF,10%,100V,"/>
    <n v="1"/>
    <n v="1"/>
    <n v="1"/>
    <n v="1"/>
    <n v="1"/>
    <n v="1"/>
    <n v="1"/>
    <n v="1"/>
  </r>
  <r>
    <x v="281"/>
    <n v="0"/>
    <s v="N "/>
    <s v="CAP-CERM 100nF,10%,100V,"/>
    <n v="1"/>
    <n v="1"/>
    <n v="1"/>
    <n v="1"/>
    <n v="1"/>
    <n v="1"/>
    <n v="1"/>
    <n v="1"/>
  </r>
  <r>
    <x v="281"/>
    <n v="0"/>
    <s v="N "/>
    <s v="CAP-CERM 100nF,10%,100V,"/>
    <n v="1"/>
    <n v="1"/>
    <n v="1"/>
    <n v="1"/>
    <n v="1"/>
    <n v="1"/>
    <n v="1"/>
    <n v="1"/>
  </r>
  <r>
    <x v="281"/>
    <n v="0"/>
    <s v="N "/>
    <s v="CAP-CERM 100nF,10%,100V,"/>
    <n v="1"/>
    <n v="1"/>
    <n v="1"/>
    <n v="1"/>
    <n v="1"/>
    <n v="1"/>
    <n v="1"/>
    <n v="1"/>
  </r>
  <r>
    <x v="113"/>
    <n v="0"/>
    <s v="N "/>
    <s v="CAP-CERM 4.7nF,10%,100V,"/>
    <n v="1"/>
    <n v="1"/>
    <n v="1"/>
    <n v="1"/>
    <n v="1"/>
    <n v="1"/>
    <n v="1"/>
    <n v="1"/>
  </r>
  <r>
    <x v="251"/>
    <n v="0"/>
    <s v="N "/>
    <s v="CAP-CERM 1UF,10%,50V,X7R"/>
    <n v="1"/>
    <n v="1"/>
    <n v="1"/>
    <n v="1"/>
    <n v="1"/>
    <n v="1"/>
    <n v="1"/>
    <n v="1"/>
  </r>
  <r>
    <x v="282"/>
    <n v="0"/>
    <s v="N "/>
    <s v="CAP-CERM 4.7UF,10%,100V,"/>
    <n v="1"/>
    <n v="1"/>
    <n v="1"/>
    <n v="1"/>
    <n v="1"/>
    <n v="1"/>
    <n v="1"/>
    <n v="1"/>
  </r>
  <r>
    <x v="282"/>
    <n v="0"/>
    <s v="N "/>
    <s v="CAP-CERM 4.7UF,10%,100V,"/>
    <n v="1"/>
    <n v="1"/>
    <n v="1"/>
    <n v="1"/>
    <n v="1"/>
    <n v="1"/>
    <n v="1"/>
    <n v="1"/>
  </r>
  <r>
    <x v="282"/>
    <n v="0"/>
    <s v="N "/>
    <s v="CAP-CERM 4.7UF,10%,100V,"/>
    <n v="1"/>
    <n v="1"/>
    <n v="1"/>
    <n v="1"/>
    <n v="1"/>
    <n v="1"/>
    <n v="1"/>
    <n v="1"/>
  </r>
  <r>
    <x v="282"/>
    <n v="0"/>
    <s v="N "/>
    <s v="CAP-CERM 4.7UF,10%,100V,"/>
    <n v="1"/>
    <n v="1"/>
    <n v="1"/>
    <n v="1"/>
    <n v="1"/>
    <n v="1"/>
    <n v="1"/>
    <n v="1"/>
  </r>
  <r>
    <x v="114"/>
    <n v="0"/>
    <s v="N "/>
    <s v="CAP-CERM 10UF,10%,50V,X7"/>
    <n v="1"/>
    <n v="1"/>
    <n v="1"/>
    <n v="1"/>
    <n v="1"/>
    <n v="1"/>
    <n v="1"/>
    <n v="1"/>
  </r>
  <r>
    <x v="114"/>
    <n v="0"/>
    <s v="N "/>
    <s v="CAP-CERM 10UF,10%,50V,X7"/>
    <n v="1"/>
    <n v="1"/>
    <n v="1"/>
    <n v="1"/>
    <n v="1"/>
    <n v="1"/>
    <n v="1"/>
    <n v="1"/>
  </r>
  <r>
    <x v="114"/>
    <n v="0"/>
    <s v="N "/>
    <s v="CAP-CERM 10UF,10%,50V,X7"/>
    <n v="1"/>
    <n v="1"/>
    <n v="1"/>
    <n v="1"/>
    <n v="1"/>
    <n v="1"/>
    <n v="1"/>
    <n v="1"/>
  </r>
  <r>
    <x v="114"/>
    <n v="0"/>
    <s v="N "/>
    <s v="CAP-CERM 10UF,10%,50V,X7"/>
    <n v="1"/>
    <n v="1"/>
    <n v="1"/>
    <n v="1"/>
    <n v="1"/>
    <n v="1"/>
    <n v="1"/>
    <n v="1"/>
  </r>
  <r>
    <x v="114"/>
    <n v="0"/>
    <s v="N "/>
    <s v="CAP-CERM 10UF,10%,50V,X7"/>
    <n v="1"/>
    <n v="1"/>
    <n v="1"/>
    <n v="1"/>
    <n v="1"/>
    <n v="1"/>
    <n v="1"/>
    <n v="1"/>
  </r>
  <r>
    <x v="283"/>
    <n v="0"/>
    <s v="N "/>
    <s v="MAG-FER 1k,25%,250mA,040"/>
    <n v="1"/>
    <n v="1"/>
    <s v="        "/>
    <s v="        "/>
    <s v="        "/>
    <s v="        "/>
    <s v="        "/>
    <s v="        "/>
  </r>
  <r>
    <x v="283"/>
    <n v="0"/>
    <s v="N "/>
    <s v="MAG-FER 1k,25%,250mA,040"/>
    <n v="1"/>
    <n v="1"/>
    <s v="        "/>
    <s v="        "/>
    <s v="        "/>
    <s v="        "/>
    <s v="        "/>
    <s v="        "/>
  </r>
  <r>
    <x v="283"/>
    <n v="0"/>
    <s v="N "/>
    <s v="MAG-FER 1k,25%,250mA,040"/>
    <n v="1"/>
    <n v="1"/>
    <s v="        "/>
    <s v="        "/>
    <s v="        "/>
    <s v="        "/>
    <s v="        "/>
    <s v="        "/>
  </r>
  <r>
    <x v="283"/>
    <n v="0"/>
    <s v="N "/>
    <s v="MAG-FER 1k,25%,250mA,040"/>
    <n v="1"/>
    <n v="1"/>
    <s v="        "/>
    <s v="        "/>
    <s v="        "/>
    <s v="        "/>
    <s v="        "/>
    <s v="        "/>
  </r>
  <r>
    <x v="175"/>
    <n v="0"/>
    <s v="N "/>
    <s v="MAG-IND 56nH,3%,250mA,04"/>
    <n v="1"/>
    <n v="1"/>
    <s v="        "/>
    <s v="        "/>
    <s v="        "/>
    <s v="        "/>
    <s v="        "/>
    <s v="        "/>
  </r>
  <r>
    <x v="284"/>
    <n v="0"/>
    <s v="N "/>
    <s v="MAG-IND 1uH,20%,11A,SMD "/>
    <n v="1"/>
    <n v="1"/>
    <s v="        "/>
    <s v="        "/>
    <s v="        "/>
    <s v="        "/>
    <s v="        "/>
    <s v="        "/>
  </r>
  <r>
    <x v="285"/>
    <n v="0"/>
    <s v="N "/>
    <s v="MAG-IND 2.2uH,20%,400mA,"/>
    <s v="        "/>
    <s v="        "/>
    <s v="        "/>
    <s v="        "/>
    <s v="        "/>
    <s v="        "/>
    <n v="1"/>
    <n v="1"/>
  </r>
  <r>
    <x v="286"/>
    <n v="0"/>
    <s v="N "/>
    <s v="MAG-FER 120R,25%,900mA,0"/>
    <s v="        "/>
    <s v="        "/>
    <s v="        "/>
    <s v="        "/>
    <s v="        "/>
    <s v="        "/>
    <n v="1"/>
    <n v="1"/>
  </r>
  <r>
    <x v="287"/>
    <n v="0"/>
    <s v="N "/>
    <s v="MAG-IND 27nH,2%,680mA,04"/>
    <s v="        "/>
    <s v="        "/>
    <s v="        "/>
    <s v="        "/>
    <s v="        "/>
    <s v="        "/>
    <n v="1"/>
    <n v="1"/>
  </r>
  <r>
    <x v="288"/>
    <n v="0"/>
    <s v="N "/>
    <s v="MAG-IND 22uH,10%,300mA,S"/>
    <n v="1"/>
    <n v="1"/>
    <s v="        "/>
    <s v="        "/>
    <s v="        "/>
    <s v="        "/>
    <s v="        "/>
    <s v="        "/>
  </r>
  <r>
    <x v="96"/>
    <n v="0"/>
    <s v="N "/>
    <s v="CAP-CERM 1pF,0.1%,25V,CO"/>
    <n v="1"/>
    <n v="1"/>
    <n v="1"/>
    <n v="1"/>
    <n v="1"/>
    <n v="1"/>
    <n v="1"/>
    <n v="1"/>
  </r>
  <r>
    <x v="289"/>
    <n v="0"/>
    <s v="N "/>
    <s v="CAP-CERM 1.8pF,0.1%,25V,"/>
    <n v="1"/>
    <n v="1"/>
    <n v="1"/>
    <n v="1"/>
    <n v="1"/>
    <n v="1"/>
    <n v="1"/>
    <n v="1"/>
  </r>
  <r>
    <x v="290"/>
    <n v="0"/>
    <s v="N "/>
    <s v="CAP-CERM 2pF,0.1%,25V,CO"/>
    <n v="1"/>
    <n v="1"/>
    <n v="1"/>
    <n v="1"/>
    <n v="1"/>
    <n v="1"/>
    <n v="1"/>
    <n v="1"/>
  </r>
  <r>
    <x v="271"/>
    <n v="0"/>
    <s v="N "/>
    <s v="CAP-CERM 3.6pF,0.1%,25V,"/>
    <n v="1"/>
    <n v="1"/>
    <n v="1"/>
    <n v="1"/>
    <n v="1"/>
    <n v="1"/>
    <n v="1"/>
    <n v="1"/>
  </r>
  <r>
    <x v="271"/>
    <n v="0"/>
    <s v="N "/>
    <s v="CAP-CERM 3.6pF,0.1%,25V,"/>
    <n v="1"/>
    <n v="1"/>
    <n v="1"/>
    <n v="1"/>
    <n v="1"/>
    <n v="1"/>
    <n v="1"/>
    <n v="1"/>
  </r>
  <r>
    <x v="271"/>
    <n v="0"/>
    <s v="N "/>
    <s v="CAP-CERM 3.6pF,0.1%,25V,"/>
    <n v="1"/>
    <n v="1"/>
    <n v="1"/>
    <n v="1"/>
    <n v="1"/>
    <n v="1"/>
    <n v="1"/>
    <n v="1"/>
  </r>
  <r>
    <x v="271"/>
    <n v="0"/>
    <s v="N "/>
    <s v="CAP-CERM 3.6pF,0.1%,25V,"/>
    <n v="1"/>
    <n v="1"/>
    <n v="1"/>
    <n v="1"/>
    <n v="1"/>
    <n v="1"/>
    <n v="1"/>
    <n v="1"/>
  </r>
  <r>
    <x v="271"/>
    <n v="0"/>
    <s v="N "/>
    <s v="CAP-CERM 3.6pF,0.1%,25V,"/>
    <n v="1"/>
    <n v="1"/>
    <n v="1"/>
    <n v="1"/>
    <n v="1"/>
    <n v="1"/>
    <n v="1"/>
    <n v="1"/>
  </r>
  <r>
    <x v="271"/>
    <n v="0"/>
    <s v="N "/>
    <s v="CAP-CERM 3.6pF,0.1%,25V,"/>
    <n v="1"/>
    <n v="1"/>
    <n v="1"/>
    <n v="1"/>
    <n v="1"/>
    <n v="1"/>
    <n v="1"/>
    <n v="1"/>
  </r>
  <r>
    <x v="271"/>
    <n v="0"/>
    <s v="N "/>
    <s v="CAP-CERM 3.6pF,0.1%,25V,"/>
    <n v="1"/>
    <n v="1"/>
    <n v="1"/>
    <n v="1"/>
    <n v="1"/>
    <n v="1"/>
    <n v="1"/>
    <n v="1"/>
  </r>
  <r>
    <x v="271"/>
    <n v="0"/>
    <s v="N "/>
    <s v="CAP-CERM 3.6pF,0.1%,25V,"/>
    <n v="1"/>
    <n v="1"/>
    <n v="1"/>
    <n v="1"/>
    <n v="1"/>
    <n v="1"/>
    <n v="1"/>
    <n v="1"/>
  </r>
  <r>
    <x v="82"/>
    <n v="0"/>
    <s v="N "/>
    <s v="CAP-CERM 6.8pF,1.47%,25V"/>
    <n v="1"/>
    <n v="1"/>
    <n v="1"/>
    <n v="1"/>
    <n v="1"/>
    <n v="1"/>
    <n v="1"/>
    <n v="1"/>
  </r>
  <r>
    <x v="94"/>
    <n v="0"/>
    <s v="N "/>
    <s v="CAP-CERM 18pF,5%,25V,COG"/>
    <n v="1"/>
    <n v="1"/>
    <n v="1"/>
    <n v="1"/>
    <n v="1"/>
    <n v="1"/>
    <n v="1"/>
    <n v="1"/>
  </r>
  <r>
    <x v="94"/>
    <n v="0"/>
    <s v="N "/>
    <s v="CAP-CERM 18pF,5%,25V,COG"/>
    <n v="1"/>
    <n v="1"/>
    <n v="1"/>
    <n v="1"/>
    <n v="1"/>
    <n v="1"/>
    <n v="1"/>
    <n v="1"/>
  </r>
  <r>
    <x v="94"/>
    <n v="0"/>
    <s v="N "/>
    <s v="CAP-CERM 18pF,5%,25V,COG"/>
    <n v="1"/>
    <n v="1"/>
    <n v="1"/>
    <n v="1"/>
    <n v="1"/>
    <n v="1"/>
    <n v="1"/>
    <n v="1"/>
  </r>
  <r>
    <x v="94"/>
    <n v="0"/>
    <s v="N "/>
    <s v="CAP-CERM 18pF,5%,25V,COG"/>
    <n v="1"/>
    <n v="1"/>
    <n v="1"/>
    <n v="1"/>
    <n v="1"/>
    <n v="1"/>
    <n v="1"/>
    <n v="1"/>
  </r>
  <r>
    <x v="94"/>
    <n v="0"/>
    <s v="N "/>
    <s v="CAP-CERM 18pF,5%,25V,COG"/>
    <n v="1"/>
    <n v="1"/>
    <n v="1"/>
    <n v="1"/>
    <n v="1"/>
    <n v="1"/>
    <n v="1"/>
    <n v="1"/>
  </r>
  <r>
    <x v="94"/>
    <n v="0"/>
    <s v="N "/>
    <s v="CAP-CERM 18pF,5%,25V,COG"/>
    <n v="1"/>
    <n v="1"/>
    <n v="1"/>
    <n v="1"/>
    <n v="1"/>
    <n v="1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118"/>
    <n v="0"/>
    <s v="N "/>
    <s v="CAP-CERM 33pF,2%,50V,COG"/>
    <n v="1"/>
    <n v="1"/>
    <s v="        "/>
    <s v="        "/>
    <s v="        "/>
    <s v="        "/>
    <s v="        "/>
    <s v="        "/>
  </r>
  <r>
    <x v="118"/>
    <n v="0"/>
    <s v="N "/>
    <s v="CAP-CERM 33pF,2%,50V,COG"/>
    <s v="        "/>
    <s v="        "/>
    <n v="1"/>
    <n v="1"/>
    <n v="1"/>
    <n v="1"/>
    <n v="1"/>
    <n v="1"/>
  </r>
  <r>
    <x v="118"/>
    <n v="0"/>
    <s v="N "/>
    <s v="CAP-CERM 33pF,2%,50V,COG"/>
    <n v="1"/>
    <n v="1"/>
    <s v="        "/>
    <s v="        "/>
    <s v="        "/>
    <s v="        "/>
    <s v="        "/>
    <s v="        "/>
  </r>
  <r>
    <x v="118"/>
    <n v="0"/>
    <s v="N "/>
    <s v="CAP-CERM 33pF,2%,50V,COG"/>
    <s v="        "/>
    <s v="        "/>
    <n v="1"/>
    <n v="1"/>
    <n v="1"/>
    <n v="1"/>
    <n v="1"/>
    <n v="1"/>
  </r>
  <r>
    <x v="119"/>
    <n v="0"/>
    <s v="N "/>
    <s v="CAP-CERM 0.5PF,10%,50V,C"/>
    <n v="1"/>
    <n v="1"/>
    <n v="1"/>
    <n v="1"/>
    <n v="1"/>
    <n v="1"/>
    <n v="1"/>
    <n v="1"/>
  </r>
  <r>
    <x v="291"/>
    <n v="0"/>
    <s v="N "/>
    <s v="CAP-CERM 0.8PF,6.25%,50V"/>
    <n v="1"/>
    <n v="1"/>
    <n v="1"/>
    <n v="1"/>
    <n v="1"/>
    <n v="1"/>
    <n v="1"/>
    <n v="1"/>
  </r>
  <r>
    <x v="292"/>
    <n v="0"/>
    <s v="N "/>
    <s v="MAG-IND 5.6nH,3%,350mA,0"/>
    <n v="1"/>
    <n v="1"/>
    <s v="        "/>
    <s v="        "/>
    <s v="        "/>
    <s v="        "/>
    <s v="        "/>
    <s v="        "/>
  </r>
  <r>
    <x v="291"/>
    <n v="0"/>
    <s v="N "/>
    <s v="CAP-CERM 0.8PF,6.25%,50V"/>
    <n v="1"/>
    <n v="1"/>
    <n v="1"/>
    <n v="1"/>
    <n v="1"/>
    <n v="1"/>
    <n v="1"/>
    <n v="1"/>
  </r>
  <r>
    <x v="293"/>
    <n v="0"/>
    <s v="N "/>
    <s v="CAP-CERM 10pF,1%,50V,COG"/>
    <n v="1"/>
    <n v="1"/>
    <n v="1"/>
    <n v="1"/>
    <n v="1"/>
    <n v="1"/>
    <n v="1"/>
    <n v="1"/>
  </r>
  <r>
    <x v="92"/>
    <n v="0"/>
    <s v="N "/>
    <s v="CAP-CERM 10pF,2%,50V,COG"/>
    <n v="1"/>
    <n v="1"/>
    <n v="1"/>
    <n v="1"/>
    <n v="1"/>
    <n v="1"/>
    <n v="1"/>
    <n v="1"/>
  </r>
  <r>
    <x v="92"/>
    <n v="0"/>
    <s v="N "/>
    <s v="CAP-CERM 10pF,2%,50V,COG"/>
    <n v="1"/>
    <n v="1"/>
    <n v="1"/>
    <n v="1"/>
    <n v="1"/>
    <n v="1"/>
    <n v="1"/>
    <n v="1"/>
  </r>
  <r>
    <x v="294"/>
    <n v="0"/>
    <s v="N "/>
    <s v="CAP-CERM 13pF,1%,50V,COG"/>
    <n v="1"/>
    <n v="1"/>
    <n v="1"/>
    <n v="1"/>
    <n v="1"/>
    <n v="1"/>
    <n v="1"/>
    <n v="1"/>
  </r>
  <r>
    <x v="294"/>
    <n v="0"/>
    <s v="N "/>
    <s v="CAP-CERM 13pF,1%,50V,COG"/>
    <n v="1"/>
    <n v="1"/>
    <n v="1"/>
    <n v="1"/>
    <n v="1"/>
    <n v="1"/>
    <n v="1"/>
    <n v="1"/>
  </r>
  <r>
    <x v="84"/>
    <n v="0"/>
    <s v="N "/>
    <s v="CAP-CERM 15pF,1%,50V,COG"/>
    <n v="1"/>
    <n v="1"/>
    <n v="1"/>
    <n v="1"/>
    <n v="1"/>
    <n v="1"/>
    <n v="1"/>
    <n v="1"/>
  </r>
  <r>
    <x v="295"/>
    <n v="0"/>
    <s v="N "/>
    <s v="CAP-CERM 0.3PF,16.66%,50"/>
    <n v="1"/>
    <n v="1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296"/>
    <n v="0"/>
    <s v="N "/>
    <s v="RES-TF 1k,1%,750.0mW,100"/>
    <n v="1"/>
    <n v="1"/>
    <s v="        "/>
    <s v="        "/>
    <s v="        "/>
    <s v="        "/>
    <s v="        "/>
    <s v="        "/>
  </r>
  <r>
    <x v="297"/>
    <n v="0"/>
    <s v="N "/>
    <s v="RES-TF 15k,1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298"/>
    <n v="0"/>
    <s v="N "/>
    <s v="RES-TF 2.8k,1%,100.0mW,1"/>
    <n v="1"/>
    <n v="1"/>
    <s v="        "/>
    <s v="        "/>
    <s v="        "/>
    <s v="        "/>
    <s v="        "/>
    <s v="        "/>
  </r>
  <r>
    <x v="299"/>
    <n v="0"/>
    <s v="N "/>
    <s v="RES-TF 5.49k,1%,100.0mW,"/>
    <n v="1"/>
    <n v="1"/>
    <s v="        "/>
    <s v="        "/>
    <s v="        "/>
    <s v="        "/>
    <s v="        "/>
    <s v="        "/>
  </r>
  <r>
    <x v="300"/>
    <n v="0"/>
    <s v="N "/>
    <s v="REC-MF 160k,0.1%,125.0mW"/>
    <n v="1"/>
    <n v="1"/>
    <s v="        "/>
    <s v="        "/>
    <s v="        "/>
    <s v="        "/>
    <s v="        "/>
    <s v="        "/>
  </r>
  <r>
    <x v="301"/>
    <n v="0"/>
    <s v="N "/>
    <s v="REC-MF 28k,0.1%,125.0mW,"/>
    <n v="1"/>
    <n v="1"/>
    <s v="        "/>
    <s v="        "/>
    <s v="        "/>
    <s v="        "/>
    <s v="        "/>
    <s v="        "/>
  </r>
  <r>
    <x v="302"/>
    <n v="0"/>
    <s v="N "/>
    <s v="RES-TF 13.7k,1%,100.0mW,"/>
    <n v="1"/>
    <n v="1"/>
    <s v="        "/>
    <s v="        "/>
    <s v="        "/>
    <s v="        "/>
    <s v="        "/>
    <s v="        "/>
  </r>
  <r>
    <x v="303"/>
    <n v="0"/>
    <s v="N "/>
    <s v="RES-TF 100k,1%,100.0mW,1"/>
    <n v="1"/>
    <n v="1"/>
    <s v="        "/>
    <s v="        "/>
    <s v="        "/>
    <s v="        "/>
    <s v="        "/>
    <s v="        "/>
  </r>
  <r>
    <x v="304"/>
    <n v="0"/>
    <s v="N "/>
    <s v="RES-TF 200k,1%,100.0mW,1"/>
    <n v="1"/>
    <n v="1"/>
    <s v="        "/>
    <s v="        "/>
    <s v="        "/>
    <s v="        "/>
    <s v="        "/>
    <s v="        "/>
  </r>
  <r>
    <x v="304"/>
    <n v="0"/>
    <s v="N "/>
    <s v="RES-TF 200k,1%,100.0mW,1"/>
    <n v="1"/>
    <n v="1"/>
    <s v="        "/>
    <s v="        "/>
    <s v="        "/>
    <s v="        "/>
    <s v="        "/>
    <s v="        "/>
  </r>
  <r>
    <x v="199"/>
    <n v="0"/>
    <s v="N "/>
    <s v="RES-TF 0R,0%,,0ppm/C,155"/>
    <n v="1"/>
    <n v="1"/>
    <s v="        "/>
    <s v="        "/>
    <s v="        "/>
    <s v="        "/>
    <s v="        "/>
    <s v="        "/>
  </r>
  <r>
    <x v="305"/>
    <n v="0"/>
    <s v="N "/>
    <s v="RES-TF 1M,5%,63.0mW,200p"/>
    <n v="1"/>
    <n v="1"/>
    <s v="        "/>
    <s v="        "/>
    <s v="        "/>
    <s v="        "/>
    <s v="        "/>
    <s v="        "/>
  </r>
  <r>
    <x v="306"/>
    <n v="0"/>
    <s v="N "/>
    <s v="RES-TF 45.3k,1%,100.0mW,"/>
    <n v="1"/>
    <n v="1"/>
    <s v="        "/>
    <s v="        "/>
    <s v="        "/>
    <s v="        "/>
    <s v="        "/>
    <s v="        "/>
  </r>
  <r>
    <x v="305"/>
    <n v="0"/>
    <s v="N "/>
    <s v="RES-TF 1M,5%,63.0mW,200p"/>
    <n v="1"/>
    <n v="1"/>
    <s v="        "/>
    <s v="        "/>
    <s v="        "/>
    <s v="        "/>
    <s v="        "/>
    <s v="        "/>
  </r>
  <r>
    <x v="307"/>
    <n v="0"/>
    <s v="N "/>
    <s v="RES-TF 17.4k,1%,100.0mW,"/>
    <n v="1"/>
    <n v="1"/>
    <s v="        "/>
    <s v="        "/>
    <s v="        "/>
    <s v="        "/>
    <s v="        "/>
    <s v="        "/>
  </r>
  <r>
    <x v="211"/>
    <n v="0"/>
    <s v="N "/>
    <s v="REC-MF 33k,0.5%,63.0mW,2"/>
    <n v="1"/>
    <n v="1"/>
    <s v="        "/>
    <s v="        "/>
    <s v="        "/>
    <s v="        "/>
    <s v="        "/>
    <s v="        "/>
  </r>
  <r>
    <x v="181"/>
    <n v="0"/>
    <s v="N "/>
    <s v="RES-TF 210k,1%,100.0mW,1"/>
    <n v="1"/>
    <n v="1"/>
    <s v="        "/>
    <s v="        "/>
    <s v="        "/>
    <s v="        "/>
    <s v="        "/>
    <s v="        "/>
  </r>
  <r>
    <x v="308"/>
    <n v="0"/>
    <s v="N "/>
    <s v="RES-TF 47k,1%,100.0mW,20"/>
    <n v="1"/>
    <n v="1"/>
    <s v="        "/>
    <s v="        "/>
    <s v="        "/>
    <s v="        "/>
    <s v="        "/>
    <s v="        "/>
  </r>
  <r>
    <x v="309"/>
    <n v="0"/>
    <s v="N "/>
    <s v="RES-TF 680k,1%,100.0mW,1"/>
    <n v="1"/>
    <n v="1"/>
    <s v="        "/>
    <s v="        "/>
    <s v="        "/>
    <s v="        "/>
    <s v="        "/>
    <s v="        "/>
  </r>
  <r>
    <x v="310"/>
    <n v="0"/>
    <s v="N "/>
    <s v="RES-TF 90.9k,1%,100.0mW,"/>
    <n v="1"/>
    <n v="1"/>
    <s v="        "/>
    <s v="        "/>
    <s v="        "/>
    <s v="        "/>
    <s v="        "/>
    <s v="        "/>
  </r>
  <r>
    <x v="311"/>
    <n v="0"/>
    <s v="N "/>
    <s v="RES-TF 100k,5%,63.0mW,20"/>
    <n v="1"/>
    <n v="1"/>
    <s v="        "/>
    <s v="        "/>
    <s v="        "/>
    <s v="        "/>
    <s v="        "/>
    <s v="        "/>
  </r>
  <r>
    <x v="312"/>
    <n v="0"/>
    <s v="N "/>
    <s v="RES-TF 1.5R,5%,750.0mW,2"/>
    <n v="1"/>
    <n v="1"/>
    <s v="        "/>
    <s v="        "/>
    <s v="        "/>
    <s v="        "/>
    <s v="        "/>
    <s v="        "/>
  </r>
  <r>
    <x v="312"/>
    <n v="0"/>
    <s v="N "/>
    <s v="RES-TF 1.5R,5%,750.0mW,2"/>
    <n v="1"/>
    <n v="1"/>
    <s v="        "/>
    <s v="        "/>
    <s v="        "/>
    <s v="        "/>
    <s v="        "/>
    <s v="        "/>
  </r>
  <r>
    <x v="313"/>
    <n v="0"/>
    <s v="N "/>
    <s v="RES-TF 62k,1%,100.0mW,10"/>
    <n v="1"/>
    <n v="1"/>
    <s v="        "/>
    <s v="        "/>
    <s v="        "/>
    <s v="        "/>
    <s v="        "/>
    <s v="        "/>
  </r>
  <r>
    <x v="312"/>
    <n v="0"/>
    <s v="N "/>
    <s v="RES-TF 1.5R,5%,750.0mW,2"/>
    <n v="1"/>
    <n v="1"/>
    <s v="        "/>
    <s v="        "/>
    <s v="        "/>
    <s v="        "/>
    <s v="        "/>
    <s v="        "/>
  </r>
  <r>
    <x v="312"/>
    <n v="0"/>
    <s v="N "/>
    <s v="RES-TF 1.5R,5%,750.0mW,2"/>
    <n v="1"/>
    <n v="1"/>
    <s v="        "/>
    <s v="        "/>
    <s v="        "/>
    <s v="        "/>
    <s v="        "/>
    <s v="        "/>
  </r>
  <r>
    <x v="295"/>
    <n v="0"/>
    <s v="N "/>
    <s v="CAP-CERM 0.3PF,16.66%,50"/>
    <n v="1"/>
    <n v="1"/>
    <n v="1"/>
    <n v="1"/>
    <n v="1"/>
    <n v="1"/>
    <n v="1"/>
    <n v="1"/>
  </r>
  <r>
    <x v="314"/>
    <n v="0"/>
    <s v="N "/>
    <s v="CAP-CERM 0.5PF,20%,50V,C"/>
    <n v="1"/>
    <n v="1"/>
    <n v="1"/>
    <n v="1"/>
    <n v="1"/>
    <n v="1"/>
    <n v="1"/>
    <n v="1"/>
  </r>
  <r>
    <x v="314"/>
    <n v="0"/>
    <s v="N "/>
    <s v="CAP-CERM 0.5PF,20%,50V,C"/>
    <n v="1"/>
    <n v="1"/>
    <n v="1"/>
    <n v="1"/>
    <n v="1"/>
    <n v="1"/>
    <n v="1"/>
    <n v="1"/>
  </r>
  <r>
    <x v="314"/>
    <n v="0"/>
    <s v="N "/>
    <s v="CAP-CERM 0.5PF,20%,50V,C"/>
    <n v="1"/>
    <n v="1"/>
    <n v="1"/>
    <n v="1"/>
    <n v="1"/>
    <n v="1"/>
    <n v="1"/>
    <n v="1"/>
  </r>
  <r>
    <x v="315"/>
    <n v="0"/>
    <s v="N "/>
    <s v="CAP-CERM 100nF,10%,25V,X"/>
    <n v="1"/>
    <n v="1"/>
    <n v="1"/>
    <n v="1"/>
    <n v="1"/>
    <n v="1"/>
    <n v="1"/>
    <n v="1"/>
  </r>
  <r>
    <x v="315"/>
    <n v="0"/>
    <s v="N "/>
    <s v="CAP-CERM 100nF,10%,25V,X"/>
    <n v="1"/>
    <n v="1"/>
    <n v="1"/>
    <n v="1"/>
    <n v="1"/>
    <n v="1"/>
    <n v="1"/>
    <n v="1"/>
  </r>
  <r>
    <x v="315"/>
    <n v="0"/>
    <s v="N "/>
    <s v="CAP-CERM 100nF,10%,25V,X"/>
    <n v="1"/>
    <n v="1"/>
    <n v="1"/>
    <n v="1"/>
    <n v="1"/>
    <n v="1"/>
    <n v="1"/>
    <n v="1"/>
  </r>
  <r>
    <x v="316"/>
    <n v="0"/>
    <s v="N "/>
    <s v="CAP-CERM 22UF,20%,6.3V,X"/>
    <n v="1"/>
    <n v="1"/>
    <n v="1"/>
    <n v="1"/>
    <n v="1"/>
    <n v="1"/>
    <n v="1"/>
    <n v="1"/>
  </r>
  <r>
    <x v="264"/>
    <n v="0"/>
    <s v="N "/>
    <s v="CAP-CERM 10UF,10%,16V,X5"/>
    <n v="1"/>
    <n v="1"/>
    <n v="1"/>
    <n v="1"/>
    <n v="1"/>
    <n v="1"/>
    <n v="1"/>
    <n v="1"/>
  </r>
  <r>
    <x v="264"/>
    <n v="0"/>
    <s v="N "/>
    <s v="CAP-CERM 10UF,10%,16V,X5"/>
    <n v="1"/>
    <n v="1"/>
    <n v="1"/>
    <n v="1"/>
    <n v="1"/>
    <n v="1"/>
    <n v="1"/>
    <n v="1"/>
  </r>
  <r>
    <x v="264"/>
    <n v="0"/>
    <s v="N "/>
    <s v="CAP-CERM 10UF,10%,16V,X5"/>
    <n v="1"/>
    <n v="1"/>
    <n v="1"/>
    <n v="1"/>
    <n v="1"/>
    <n v="1"/>
    <n v="1"/>
    <n v="1"/>
  </r>
  <r>
    <x v="264"/>
    <n v="0"/>
    <s v="N "/>
    <s v="CAP-CERM 10UF,10%,16V,X5"/>
    <n v="1"/>
    <n v="1"/>
    <n v="1"/>
    <n v="1"/>
    <n v="1"/>
    <n v="1"/>
    <n v="1"/>
    <n v="1"/>
  </r>
  <r>
    <x v="129"/>
    <n v="0"/>
    <s v="N "/>
    <s v="CAP-CERM 22UF,20%,16V,X5"/>
    <n v="1"/>
    <n v="1"/>
    <n v="1"/>
    <n v="1"/>
    <n v="1"/>
    <n v="1"/>
    <n v="1"/>
    <n v="1"/>
  </r>
  <r>
    <x v="129"/>
    <n v="0"/>
    <s v="N "/>
    <s v="CAP-CERM 22UF,20%,16V,X5"/>
    <n v="1"/>
    <n v="1"/>
    <n v="1"/>
    <n v="1"/>
    <n v="1"/>
    <n v="1"/>
    <n v="1"/>
    <n v="1"/>
  </r>
  <r>
    <x v="317"/>
    <n v="0"/>
    <s v="N "/>
    <s v="CAP-CERM 1UF,20%,6.3V,X5"/>
    <n v="1"/>
    <n v="1"/>
    <n v="1"/>
    <n v="1"/>
    <n v="1"/>
    <n v="1"/>
    <n v="1"/>
    <n v="1"/>
  </r>
  <r>
    <x v="317"/>
    <n v="0"/>
    <s v="N "/>
    <s v="CAP-CERM 1UF,20%,6.3V,X5"/>
    <n v="1"/>
    <n v="1"/>
    <n v="1"/>
    <n v="1"/>
    <n v="1"/>
    <n v="1"/>
    <n v="1"/>
    <n v="1"/>
  </r>
  <r>
    <x v="317"/>
    <n v="0"/>
    <s v="N "/>
    <s v="CAP-CERM 1UF,20%,6.3V,X5"/>
    <n v="1"/>
    <n v="1"/>
    <n v="1"/>
    <n v="1"/>
    <n v="1"/>
    <n v="1"/>
    <n v="1"/>
    <n v="1"/>
  </r>
  <r>
    <x v="317"/>
    <n v="0"/>
    <s v="N "/>
    <s v="CAP-CERM 1UF,20%,6.3V,X5"/>
    <n v="1"/>
    <n v="1"/>
    <n v="1"/>
    <n v="1"/>
    <n v="1"/>
    <n v="1"/>
    <n v="1"/>
    <n v="1"/>
  </r>
  <r>
    <x v="317"/>
    <n v="0"/>
    <s v="N "/>
    <s v="CAP-CERM 1UF,20%,6.3V,X5"/>
    <n v="1"/>
    <n v="1"/>
    <n v="1"/>
    <n v="1"/>
    <n v="1"/>
    <n v="1"/>
    <n v="1"/>
    <n v="1"/>
  </r>
  <r>
    <x v="317"/>
    <n v="0"/>
    <s v="N "/>
    <s v="CAP-CERM 1UF,20%,6.3V,X5"/>
    <n v="1"/>
    <n v="1"/>
    <n v="1"/>
    <n v="1"/>
    <n v="1"/>
    <n v="1"/>
    <n v="1"/>
    <n v="1"/>
  </r>
  <r>
    <x v="317"/>
    <n v="0"/>
    <s v="N "/>
    <s v="CAP-CERM 1UF,20%,6.3V,X5"/>
    <n v="1"/>
    <n v="1"/>
    <n v="1"/>
    <n v="1"/>
    <n v="1"/>
    <n v="1"/>
    <n v="1"/>
    <n v="1"/>
  </r>
  <r>
    <x v="317"/>
    <n v="0"/>
    <s v="N "/>
    <s v="CAP-CERM 1UF,20%,6.3V,X5"/>
    <n v="1"/>
    <n v="1"/>
    <n v="1"/>
    <n v="1"/>
    <n v="1"/>
    <n v="1"/>
    <n v="1"/>
    <n v="1"/>
  </r>
  <r>
    <x v="318"/>
    <n v="0"/>
    <s v="N "/>
    <s v="CAP-CERM 100pF,5%,50V,X7"/>
    <n v="1"/>
    <n v="1"/>
    <n v="1"/>
    <n v="1"/>
    <n v="1"/>
    <n v="1"/>
    <n v="1"/>
    <n v="1"/>
  </r>
  <r>
    <x v="318"/>
    <n v="0"/>
    <s v="N "/>
    <s v="CAP-CERM 100pF,5%,50V,X7"/>
    <n v="1"/>
    <n v="1"/>
    <n v="1"/>
    <n v="1"/>
    <n v="1"/>
    <n v="1"/>
    <n v="1"/>
    <n v="1"/>
  </r>
  <r>
    <x v="319"/>
    <n v="0"/>
    <s v="N "/>
    <s v="CAP-CERM 3.3UF,10%,25V,X"/>
    <n v="1"/>
    <n v="1"/>
    <n v="1"/>
    <n v="1"/>
    <n v="1"/>
    <n v="1"/>
    <n v="1"/>
    <n v="1"/>
  </r>
  <r>
    <x v="319"/>
    <n v="0"/>
    <s v="N "/>
    <s v="CAP-CERM 3.3UF,10%,25V,X"/>
    <n v="1"/>
    <n v="1"/>
    <n v="1"/>
    <n v="1"/>
    <n v="1"/>
    <n v="1"/>
    <n v="1"/>
    <n v="1"/>
  </r>
  <r>
    <x v="319"/>
    <n v="0"/>
    <s v="N "/>
    <s v="CAP-CERM 3.3UF,10%,25V,X"/>
    <n v="1"/>
    <n v="1"/>
    <n v="1"/>
    <n v="1"/>
    <n v="1"/>
    <n v="1"/>
    <n v="1"/>
    <n v="1"/>
  </r>
  <r>
    <x v="320"/>
    <n v="0"/>
    <s v="N "/>
    <s v="IC-INTRF Ethernet,FORD,P"/>
    <n v="1"/>
    <n v="1"/>
    <n v="1"/>
    <n v="1"/>
    <n v="1"/>
    <n v="1"/>
    <n v="1"/>
    <n v="1"/>
  </r>
  <r>
    <x v="321"/>
    <n v="0"/>
    <s v="N "/>
    <s v="IC-PROC TELEMATICS,FORD,"/>
    <n v="1"/>
    <n v="1"/>
    <n v="1"/>
    <n v="1"/>
    <n v="1"/>
    <n v="1"/>
    <n v="1"/>
    <n v="1"/>
  </r>
  <r>
    <x v="322"/>
    <n v="0"/>
    <s v="P "/>
    <s v="IC-LOGMISC TRANS,VQFN   "/>
    <n v="1"/>
    <n v="1"/>
    <n v="1"/>
    <n v="1"/>
    <n v="1"/>
    <n v="1"/>
    <n v="1"/>
    <n v="1"/>
  </r>
  <r>
    <x v="322"/>
    <n v="0"/>
    <s v="P "/>
    <s v="IC-LOGMISC TRANS,VQFN   "/>
    <n v="1"/>
    <n v="1"/>
    <n v="1"/>
    <n v="1"/>
    <n v="1"/>
    <n v="1"/>
    <n v="1"/>
    <n v="1"/>
  </r>
  <r>
    <x v="323"/>
    <n v="0"/>
    <s v="P "/>
    <s v="IC-MUX Switch,WSON      "/>
    <n v="1"/>
    <n v="1"/>
    <n v="1"/>
    <n v="1"/>
    <n v="1"/>
    <n v="1"/>
    <n v="1"/>
    <n v="1"/>
  </r>
  <r>
    <x v="323"/>
    <n v="0"/>
    <s v="P "/>
    <s v="IC-MUX Switch,WSON      "/>
    <n v="1"/>
    <n v="1"/>
    <n v="1"/>
    <n v="1"/>
    <n v="1"/>
    <n v="1"/>
    <n v="1"/>
    <n v="1"/>
  </r>
  <r>
    <x v="324"/>
    <n v="0"/>
    <s v="N "/>
    <s v="IC-LOGMISC Config Logic,"/>
    <n v="1"/>
    <n v="1"/>
    <n v="1"/>
    <n v="1"/>
    <n v="1"/>
    <n v="1"/>
    <n v="1"/>
    <n v="1"/>
  </r>
  <r>
    <x v="325"/>
    <n v="1"/>
    <s v="R "/>
    <s v="FLASHEDIC               "/>
    <s v="        "/>
    <s v="        "/>
    <n v="1"/>
    <n v="1"/>
    <n v="1"/>
    <n v="1"/>
    <n v="1"/>
    <n v="1"/>
  </r>
  <r>
    <x v="326"/>
    <n v="1"/>
    <s v="R "/>
    <s v="FLASHED IC ROW          "/>
    <n v="1"/>
    <n v="1"/>
    <s v="        "/>
    <s v="        "/>
    <s v="        "/>
    <s v="        "/>
    <s v="        "/>
    <s v="        "/>
  </r>
  <r>
    <x v="327"/>
    <n v="0"/>
    <s v="N "/>
    <s v="IC-MEM Flash-LPDDR2,FORD"/>
    <n v="1"/>
    <n v="1"/>
    <n v="1"/>
    <n v="1"/>
    <n v="1"/>
    <n v="1"/>
    <n v="1"/>
    <n v="1"/>
  </r>
  <r>
    <x v="328"/>
    <n v="0"/>
    <s v="  "/>
    <s v="MDM_NA_94 (FNV2.0.4.6)  "/>
    <s v="        "/>
    <s v="        "/>
    <n v="0"/>
    <n v="0"/>
    <n v="0"/>
    <n v="0"/>
    <n v="0"/>
    <n v="0"/>
  </r>
  <r>
    <x v="329"/>
    <n v="0"/>
    <s v="  "/>
    <s v="MDM_ROW_94 (FNV2.0.4.6) "/>
    <n v="0"/>
    <n v="0"/>
    <s v="        "/>
    <s v="        "/>
    <s v="        "/>
    <s v="        "/>
    <s v="        "/>
    <s v="        "/>
  </r>
  <r>
    <x v="330"/>
    <n v="0"/>
    <s v="N "/>
    <s v="IC-INTRF Ethernet,FORD,V"/>
    <n v="1"/>
    <n v="1"/>
    <n v="1"/>
    <n v="1"/>
    <n v="1"/>
    <n v="1"/>
    <n v="1"/>
    <n v="1"/>
  </r>
  <r>
    <x v="143"/>
    <n v="0"/>
    <s v="N "/>
    <s v="DIOD-RECT 75V,300mA,4ns,"/>
    <n v="1"/>
    <n v="1"/>
    <n v="1"/>
    <n v="1"/>
    <n v="1"/>
    <n v="1"/>
    <n v="1"/>
    <n v="1"/>
  </r>
  <r>
    <x v="143"/>
    <n v="0"/>
    <s v="N "/>
    <s v="DIOD-RECT 75V,300mA,4ns,"/>
    <n v="1"/>
    <n v="1"/>
    <n v="1"/>
    <n v="1"/>
    <n v="1"/>
    <n v="1"/>
    <n v="1"/>
    <n v="1"/>
  </r>
  <r>
    <x v="143"/>
    <n v="0"/>
    <s v="N "/>
    <s v="DIOD-RECT 75V,300mA,4ns,"/>
    <n v="1"/>
    <n v="1"/>
    <n v="1"/>
    <n v="1"/>
    <n v="1"/>
    <n v="1"/>
    <n v="1"/>
    <n v="1"/>
  </r>
  <r>
    <x v="143"/>
    <n v="0"/>
    <s v="N "/>
    <s v="DIOD-RECT 75V,300mA,4ns,"/>
    <n v="1"/>
    <n v="1"/>
    <s v="        "/>
    <s v="        "/>
    <s v="        "/>
    <s v="        "/>
    <s v="        "/>
    <s v="        "/>
  </r>
  <r>
    <x v="143"/>
    <n v="0"/>
    <s v="N "/>
    <s v="DIOD-RECT 75V,300mA,4ns,"/>
    <n v="1"/>
    <n v="1"/>
    <n v="1"/>
    <n v="1"/>
    <n v="1"/>
    <n v="1"/>
    <n v="1"/>
    <n v="1"/>
  </r>
  <r>
    <x v="143"/>
    <n v="0"/>
    <s v="N "/>
    <s v="DIOD-RECT 75V,300mA,4ns,"/>
    <n v="1"/>
    <n v="1"/>
    <n v="1"/>
    <n v="1"/>
    <n v="1"/>
    <n v="1"/>
    <n v="1"/>
    <n v="1"/>
  </r>
  <r>
    <x v="143"/>
    <n v="0"/>
    <s v="N "/>
    <s v="DIOD-RECT 75V,300mA,4ns,"/>
    <n v="1"/>
    <n v="1"/>
    <n v="1"/>
    <n v="1"/>
    <n v="1"/>
    <n v="1"/>
    <n v="1"/>
    <n v="1"/>
  </r>
  <r>
    <x v="143"/>
    <n v="0"/>
    <s v="N "/>
    <s v="DIOD-RECT 75V,300mA,4ns,"/>
    <n v="1"/>
    <n v="1"/>
    <s v="        "/>
    <s v="        "/>
    <s v="        "/>
    <s v="        "/>
    <s v="        "/>
    <s v="        "/>
  </r>
  <r>
    <x v="143"/>
    <n v="0"/>
    <s v="N "/>
    <s v="DIOD-RECT 75V,300mA,4ns,"/>
    <n v="1"/>
    <n v="1"/>
    <n v="1"/>
    <n v="1"/>
    <n v="1"/>
    <n v="1"/>
    <n v="1"/>
    <n v="1"/>
  </r>
  <r>
    <x v="331"/>
    <n v="0"/>
    <s v="  "/>
    <s v="XSTR-MFET ,,,           "/>
    <n v="1"/>
    <n v="1"/>
    <s v="        "/>
    <s v="        "/>
    <s v="        "/>
    <s v="        "/>
    <s v="        "/>
    <s v="        "/>
  </r>
  <r>
    <x v="332"/>
    <n v="0"/>
    <s v="N "/>
    <s v="DIOD-SCHOT 100V,5A,Power"/>
    <n v="1"/>
    <n v="1"/>
    <s v="        "/>
    <s v="        "/>
    <s v="        "/>
    <s v="        "/>
    <s v="        "/>
    <s v="        "/>
  </r>
  <r>
    <x v="333"/>
    <n v="0"/>
    <s v="N "/>
    <s v="DIOD-PIN 50V,,SOD882    "/>
    <n v="1"/>
    <n v="1"/>
    <n v="1"/>
    <n v="1"/>
    <n v="1"/>
    <n v="1"/>
    <n v="1"/>
    <n v="1"/>
  </r>
  <r>
    <x v="139"/>
    <n v="0"/>
    <s v="N "/>
    <s v="DIOD-ZENER 15.0,,SOD123 "/>
    <n v="1"/>
    <n v="1"/>
    <n v="1"/>
    <n v="1"/>
    <n v="1"/>
    <n v="1"/>
    <n v="1"/>
    <n v="1"/>
  </r>
  <r>
    <x v="334"/>
    <n v="0"/>
    <s v="N "/>
    <s v="DIOD-TVS ,SMC           "/>
    <n v="1"/>
    <n v="1"/>
    <n v="1"/>
    <n v="1"/>
    <n v="1"/>
    <n v="1"/>
    <n v="1"/>
    <n v="1"/>
  </r>
  <r>
    <x v="335"/>
    <n v="0"/>
    <s v="N "/>
    <s v="DIOD-ZENER 11.0,,       "/>
    <n v="1"/>
    <n v="1"/>
    <s v="        "/>
    <s v="        "/>
    <s v="        "/>
    <s v="        "/>
    <s v="        "/>
    <s v="        "/>
  </r>
  <r>
    <x v="336"/>
    <n v="0"/>
    <s v="N "/>
    <s v="DIOD-ZENER 3.9,,        "/>
    <n v="1"/>
    <n v="1"/>
    <s v="        "/>
    <s v="        "/>
    <s v="        "/>
    <s v="        "/>
    <s v="        "/>
    <s v="        "/>
  </r>
  <r>
    <x v="166"/>
    <n v="0"/>
    <s v="N "/>
    <s v="MAG-IND 5.1nH,5%,350mA,0"/>
    <n v="1"/>
    <n v="1"/>
    <s v="        "/>
    <s v="        "/>
    <s v="        "/>
    <s v="        "/>
    <s v="        "/>
    <s v="        "/>
  </r>
  <r>
    <x v="81"/>
    <n v="0"/>
    <s v="N "/>
    <s v="MAG-IND 4.7nH,3%,350mA,0"/>
    <n v="1"/>
    <n v="1"/>
    <s v="        "/>
    <s v="        "/>
    <s v="        "/>
    <s v="        "/>
    <s v="        "/>
    <s v="        "/>
  </r>
  <r>
    <x v="164"/>
    <n v="0"/>
    <s v="N "/>
    <s v="MAG-IND 3nH,3.33%,450mA,"/>
    <n v="1"/>
    <n v="1"/>
    <s v="        "/>
    <s v="        "/>
    <s v="        "/>
    <s v="        "/>
    <s v="        "/>
    <s v="        "/>
  </r>
  <r>
    <x v="337"/>
    <n v="0"/>
    <s v="N "/>
    <s v="MAG-IND 2nH,5%,600mA,020"/>
    <n v="1"/>
    <n v="1"/>
    <s v="        "/>
    <s v="        "/>
    <s v="        "/>
    <s v="        "/>
    <s v="        "/>
    <s v="        "/>
  </r>
  <r>
    <x v="164"/>
    <n v="0"/>
    <s v="N "/>
    <s v="MAG-IND 3nH,3.33%,450mA,"/>
    <n v="1"/>
    <n v="1"/>
    <s v="        "/>
    <s v="        "/>
    <s v="        "/>
    <s v="        "/>
    <s v="        "/>
    <s v="        "/>
  </r>
  <r>
    <x v="119"/>
    <n v="0"/>
    <s v="N "/>
    <s v="CAP-CERM 0.5PF,10%,50V,C"/>
    <n v="1"/>
    <n v="1"/>
    <s v="        "/>
    <s v="        "/>
    <s v="        "/>
    <s v="        "/>
    <s v="        "/>
    <s v="        "/>
  </r>
  <r>
    <x v="338"/>
    <n v="0"/>
    <s v="N "/>
    <s v="MAG-FER 220R,25%,1A,0603"/>
    <n v="1"/>
    <n v="1"/>
    <n v="1"/>
    <n v="1"/>
    <n v="1"/>
    <n v="1"/>
    <n v="1"/>
    <n v="1"/>
  </r>
  <r>
    <x v="339"/>
    <n v="0"/>
    <s v="N "/>
    <s v="OTSF band-pass,,2.535GHz"/>
    <n v="1"/>
    <n v="1"/>
    <n v="1"/>
    <n v="1"/>
    <n v="1"/>
    <n v="1"/>
    <n v="1"/>
    <n v="1"/>
  </r>
  <r>
    <x v="340"/>
    <n v="0"/>
    <s v="N "/>
    <s v="MAG-FER 120R,25%,3A,0603"/>
    <n v="1"/>
    <n v="1"/>
    <n v="1"/>
    <n v="1"/>
    <n v="1"/>
    <n v="1"/>
    <n v="1"/>
    <n v="1"/>
  </r>
  <r>
    <x v="340"/>
    <n v="0"/>
    <s v="N "/>
    <s v="MAG-FER 120R,25%,3A,0603"/>
    <n v="1"/>
    <n v="1"/>
    <n v="1"/>
    <n v="1"/>
    <n v="1"/>
    <n v="1"/>
    <n v="1"/>
    <n v="1"/>
  </r>
  <r>
    <x v="340"/>
    <n v="0"/>
    <s v="N "/>
    <s v="MAG-FER 120R,25%,3A,0603"/>
    <n v="1"/>
    <n v="1"/>
    <n v="1"/>
    <n v="1"/>
    <n v="1"/>
    <n v="1"/>
    <n v="1"/>
    <n v="1"/>
  </r>
  <r>
    <x v="340"/>
    <n v="0"/>
    <s v="N "/>
    <s v="MAG-FER 120R,25%,3A,0603"/>
    <n v="1"/>
    <n v="1"/>
    <n v="1"/>
    <n v="1"/>
    <n v="1"/>
    <n v="1"/>
    <n v="1"/>
    <n v="1"/>
  </r>
  <r>
    <x v="340"/>
    <n v="0"/>
    <s v="N "/>
    <s v="MAG-FER 120R,25%,3A,0603"/>
    <n v="1"/>
    <n v="1"/>
    <n v="1"/>
    <n v="1"/>
    <n v="1"/>
    <n v="1"/>
    <n v="1"/>
    <n v="1"/>
  </r>
  <r>
    <x v="340"/>
    <n v="0"/>
    <s v="N "/>
    <s v="MAG-FER 120R,25%,3A,0603"/>
    <n v="1"/>
    <n v="1"/>
    <n v="1"/>
    <n v="1"/>
    <n v="1"/>
    <n v="1"/>
    <n v="1"/>
    <n v="1"/>
  </r>
  <r>
    <x v="340"/>
    <n v="0"/>
    <s v="N "/>
    <s v="MAG-FER 120R,25%,3A,0603"/>
    <n v="1"/>
    <n v="1"/>
    <n v="1"/>
    <n v="1"/>
    <n v="1"/>
    <n v="1"/>
    <n v="1"/>
    <n v="1"/>
  </r>
  <r>
    <x v="340"/>
    <n v="0"/>
    <s v="N "/>
    <s v="MAG-FER 120R,25%,3A,0603"/>
    <n v="1"/>
    <n v="1"/>
    <n v="1"/>
    <n v="1"/>
    <n v="1"/>
    <n v="1"/>
    <n v="1"/>
    <n v="1"/>
  </r>
  <r>
    <x v="340"/>
    <n v="0"/>
    <s v="N "/>
    <s v="MAG-FER 120R,25%,3A,0603"/>
    <n v="1"/>
    <n v="1"/>
    <n v="1"/>
    <n v="1"/>
    <n v="1"/>
    <n v="1"/>
    <n v="1"/>
    <n v="1"/>
  </r>
  <r>
    <x v="341"/>
    <n v="0"/>
    <s v="  "/>
    <s v="OTSF band-pass,Multilaye"/>
    <n v="1"/>
    <n v="1"/>
    <n v="1"/>
    <n v="1"/>
    <n v="1"/>
    <n v="1"/>
    <n v="1"/>
    <n v="1"/>
  </r>
  <r>
    <x v="341"/>
    <n v="0"/>
    <s v="  "/>
    <s v="OTSF band-pass,Multilaye"/>
    <n v="1"/>
    <n v="1"/>
    <n v="1"/>
    <n v="1"/>
    <n v="1"/>
    <n v="1"/>
    <n v="1"/>
    <n v="1"/>
  </r>
  <r>
    <x v="342"/>
    <n v="0"/>
    <s v="N "/>
    <s v="MAG-FER 120R,25%,500mA,0"/>
    <n v="1"/>
    <n v="1"/>
    <n v="1"/>
    <n v="1"/>
    <n v="1"/>
    <n v="1"/>
    <n v="1"/>
    <n v="1"/>
  </r>
  <r>
    <x v="343"/>
    <n v="0"/>
    <s v="N "/>
    <s v="OTSF band-pass,,2.412GHz"/>
    <n v="1"/>
    <n v="1"/>
    <n v="1"/>
    <n v="1"/>
    <n v="1"/>
    <n v="1"/>
    <n v="1"/>
    <n v="1"/>
  </r>
  <r>
    <x v="149"/>
    <n v="0"/>
    <s v="N "/>
    <s v="OTSF band-pass,,2.545GHz"/>
    <n v="1"/>
    <n v="1"/>
    <s v="        "/>
    <s v="        "/>
    <s v="        "/>
    <s v="        "/>
    <s v="        "/>
    <s v="        "/>
  </r>
  <r>
    <x v="344"/>
    <n v="0"/>
    <s v="N "/>
    <s v="OTSF band-pass,SAW,2.442"/>
    <n v="1"/>
    <n v="1"/>
    <n v="1"/>
    <n v="1"/>
    <n v="1"/>
    <n v="1"/>
    <n v="1"/>
    <n v="1"/>
  </r>
  <r>
    <x v="126"/>
    <n v="0"/>
    <s v="X "/>
    <s v="MAG-FER 22R,,1A,SMD     "/>
    <n v="1"/>
    <n v="1"/>
    <n v="1"/>
    <n v="1"/>
    <n v="1"/>
    <n v="1"/>
    <n v="1"/>
    <n v="1"/>
  </r>
  <r>
    <x v="126"/>
    <n v="0"/>
    <s v="X "/>
    <s v="MAG-FER 22R,,1A,SMD     "/>
    <n v="1"/>
    <n v="1"/>
    <n v="1"/>
    <n v="1"/>
    <n v="1"/>
    <n v="1"/>
    <n v="1"/>
    <n v="1"/>
  </r>
  <r>
    <x v="126"/>
    <n v="0"/>
    <s v="X "/>
    <s v="MAG-FER 22R,,1A,SMD     "/>
    <n v="1"/>
    <n v="1"/>
    <n v="1"/>
    <n v="1"/>
    <n v="1"/>
    <n v="1"/>
    <n v="1"/>
    <n v="1"/>
  </r>
  <r>
    <x v="126"/>
    <n v="0"/>
    <s v="X "/>
    <s v="MAG-FER 22R,,1A,SMD     "/>
    <n v="1"/>
    <n v="1"/>
    <n v="1"/>
    <n v="1"/>
    <n v="1"/>
    <n v="1"/>
    <n v="1"/>
    <n v="1"/>
  </r>
  <r>
    <x v="345"/>
    <n v="0"/>
    <s v="  "/>
    <s v="Shield, Processor, Fence"/>
    <n v="1"/>
    <n v="1"/>
    <n v="1"/>
    <n v="1"/>
    <n v="1"/>
    <n v="1"/>
    <n v="1"/>
    <n v="1"/>
  </r>
  <r>
    <x v="346"/>
    <n v="0"/>
    <s v="  "/>
    <s v="Shield, RF2, Fence, Meta"/>
    <n v="1"/>
    <n v="1"/>
    <n v="1"/>
    <n v="1"/>
    <n v="1"/>
    <n v="1"/>
    <n v="1"/>
    <n v="1"/>
  </r>
  <r>
    <x v="347"/>
    <n v="0"/>
    <s v="  "/>
    <s v="Shield, WiFi, Fence, Met"/>
    <n v="1"/>
    <n v="1"/>
    <n v="1"/>
    <n v="1"/>
    <n v="1"/>
    <n v="1"/>
    <n v="1"/>
    <n v="1"/>
  </r>
  <r>
    <x v="348"/>
    <n v="0"/>
    <s v="N "/>
    <s v="MAG-IND 1.5uH,20%,3.3A,S"/>
    <n v="1"/>
    <n v="1"/>
    <n v="1"/>
    <n v="1"/>
    <n v="1"/>
    <n v="1"/>
    <n v="1"/>
    <n v="1"/>
  </r>
  <r>
    <x v="124"/>
    <n v="0"/>
    <s v="N "/>
    <s v="MAG-IND 12nH,3%,250mA,02"/>
    <n v="1"/>
    <n v="1"/>
    <n v="1"/>
    <n v="1"/>
    <n v="1"/>
    <n v="1"/>
    <n v="1"/>
    <n v="1"/>
  </r>
  <r>
    <x v="124"/>
    <n v="0"/>
    <s v="N "/>
    <s v="MAG-IND 12nH,3%,250mA,02"/>
    <n v="1"/>
    <n v="1"/>
    <n v="1"/>
    <n v="1"/>
    <n v="1"/>
    <n v="1"/>
    <n v="1"/>
    <n v="1"/>
  </r>
  <r>
    <x v="124"/>
    <n v="0"/>
    <s v="N "/>
    <s v="MAG-IND 12nH,3%,250mA,02"/>
    <n v="1"/>
    <n v="1"/>
    <n v="1"/>
    <n v="1"/>
    <n v="1"/>
    <n v="1"/>
    <n v="1"/>
    <n v="1"/>
  </r>
  <r>
    <x v="165"/>
    <n v="0"/>
    <s v="N "/>
    <s v="MAG-IND 5.6nH,5%,350mA,0"/>
    <n v="1"/>
    <n v="1"/>
    <s v="        "/>
    <s v="        "/>
    <s v="        "/>
    <s v="        "/>
    <s v="        "/>
    <s v="        "/>
  </r>
  <r>
    <x v="166"/>
    <n v="0"/>
    <s v="N "/>
    <s v="MAG-IND 5.1nH,5%,350mA,0"/>
    <n v="1"/>
    <n v="1"/>
    <s v="        "/>
    <s v="        "/>
    <s v="        "/>
    <s v="        "/>
    <s v="        "/>
    <s v="        "/>
  </r>
  <r>
    <x v="163"/>
    <n v="0"/>
    <s v="N "/>
    <s v="MAG-IND 12nH,5%,250mA,02"/>
    <n v="1"/>
    <n v="1"/>
    <n v="1"/>
    <n v="1"/>
    <n v="1"/>
    <n v="1"/>
    <n v="1"/>
    <n v="1"/>
  </r>
  <r>
    <x v="197"/>
    <n v="0"/>
    <s v="N "/>
    <s v="RES-TF 0R,,,,155.0C,0201"/>
    <n v="1"/>
    <n v="1"/>
    <s v="        "/>
    <s v="        "/>
    <s v="        "/>
    <s v="        "/>
    <n v="1"/>
    <n v="1"/>
  </r>
  <r>
    <x v="199"/>
    <n v="0"/>
    <s v="N "/>
    <s v="RES-TF 0R,0%,,0ppm/C,155"/>
    <n v="1"/>
    <n v="1"/>
    <s v="        "/>
    <s v="        "/>
    <s v="        "/>
    <s v="        "/>
    <s v="        "/>
    <s v="        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97"/>
    <n v="0"/>
    <s v="N "/>
    <s v="RES-TF 0R,,,,155.0C,0201"/>
    <s v="        "/>
    <s v="        "/>
    <s v="        "/>
    <s v="        "/>
    <s v="        "/>
    <s v="        "/>
    <n v="1"/>
    <n v="1"/>
  </r>
  <r>
    <x v="349"/>
    <n v="0"/>
    <s v="N "/>
    <s v="RES-TF 150k,1%,50.0mW,20"/>
    <s v="        "/>
    <s v="        "/>
    <s v="        "/>
    <s v="        "/>
    <s v="        "/>
    <s v="        "/>
    <n v="1"/>
    <n v="1"/>
  </r>
  <r>
    <x v="350"/>
    <n v="0"/>
    <s v="N "/>
    <s v="RES-TF 60.4k,1%,50.0mW,2"/>
    <s v="        "/>
    <s v="        "/>
    <s v="        "/>
    <s v="        "/>
    <s v="        "/>
    <s v="        "/>
    <n v="1"/>
    <n v="1"/>
  </r>
  <r>
    <x v="205"/>
    <n v="0"/>
    <s v="N "/>
    <s v="RES-TF 100k,1%,50.0mW,20"/>
    <s v="        "/>
    <s v="        "/>
    <s v="        "/>
    <s v="        "/>
    <s v="        "/>
    <s v="        "/>
    <n v="1"/>
    <n v="1"/>
  </r>
  <r>
    <x v="205"/>
    <n v="0"/>
    <s v="N "/>
    <s v="RES-TF 100k,1%,50.0mW,20"/>
    <s v="        "/>
    <s v="        "/>
    <s v="        "/>
    <s v="        "/>
    <s v="        "/>
    <s v="        "/>
    <n v="1"/>
    <n v="1"/>
  </r>
  <r>
    <x v="199"/>
    <n v="0"/>
    <s v="N "/>
    <s v="RES-TF 0R,0%,,0ppm/C,155"/>
    <n v="1"/>
    <n v="1"/>
    <s v="        "/>
    <s v="        "/>
    <s v="        "/>
    <s v="        "/>
    <s v="        "/>
    <s v="        "/>
  </r>
  <r>
    <x v="351"/>
    <n v="0"/>
    <s v="N "/>
    <s v="REC-MF 200m,1%,125.0mW,7"/>
    <s v="        "/>
    <s v="        "/>
    <s v="        "/>
    <s v="        "/>
    <s v="        "/>
    <s v="        "/>
    <n v="1"/>
    <n v="1"/>
  </r>
  <r>
    <x v="197"/>
    <n v="0"/>
    <s v="N "/>
    <s v="RES-TF 0R,,,,155.0C,0201"/>
    <s v="        "/>
    <s v="        "/>
    <s v="        "/>
    <s v="        "/>
    <s v="        "/>
    <s v="        "/>
    <n v="1"/>
    <n v="1"/>
  </r>
  <r>
    <x v="183"/>
    <n v="0"/>
    <s v="N "/>
    <s v="RES-TF 10k,5%,50.0mW,200"/>
    <s v="        "/>
    <s v="        "/>
    <s v="        "/>
    <s v="        "/>
    <s v="        "/>
    <s v="        "/>
    <n v="1"/>
    <n v="1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s v="        "/>
    <s v="        "/>
    <s v="        "/>
    <s v="        "/>
    <n v="1"/>
    <n v="1"/>
  </r>
  <r>
    <x v="183"/>
    <n v="0"/>
    <s v="N "/>
    <s v="RES-TF 10k,5%,50.0mW,200"/>
    <s v="        "/>
    <s v="        "/>
    <s v="        "/>
    <s v="        "/>
    <s v="        "/>
    <s v="        "/>
    <n v="1"/>
    <n v="1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352"/>
    <n v="0"/>
    <s v="N "/>
    <s v="RES-TF 160k,1%,50.0mW,20"/>
    <s v="        "/>
    <s v="        "/>
    <s v="        "/>
    <s v="        "/>
    <s v="        "/>
    <s v="        "/>
    <n v="1"/>
    <n v="1"/>
  </r>
  <r>
    <x v="352"/>
    <n v="0"/>
    <s v="N "/>
    <s v="RES-TF 160k,1%,50.0mW,20"/>
    <s v="        "/>
    <s v="        "/>
    <s v="        "/>
    <s v="        "/>
    <s v="        "/>
    <s v="        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353"/>
    <n v="0"/>
    <s v="N "/>
    <s v="RES-TF 330R,5%,,200ppm/C"/>
    <n v="1"/>
    <n v="1"/>
    <s v="        "/>
    <s v="        "/>
    <s v="        "/>
    <s v="        "/>
    <s v="        "/>
    <s v="        "/>
  </r>
  <r>
    <x v="354"/>
    <n v="0"/>
    <s v="N "/>
    <s v="RES-TF 10R,1%,50.0mW,200"/>
    <n v="1"/>
    <n v="1"/>
    <s v="        "/>
    <s v="        "/>
    <s v="        "/>
    <s v="        "/>
    <s v="        "/>
    <s v="        "/>
  </r>
  <r>
    <x v="296"/>
    <n v="0"/>
    <s v="N "/>
    <s v="RES-TF 1k,1%,750.0mW,100"/>
    <n v="1"/>
    <n v="1"/>
    <s v="        "/>
    <s v="        "/>
    <s v="        "/>
    <s v="        "/>
    <s v="        "/>
    <s v="        "/>
  </r>
  <r>
    <x v="355"/>
    <n v="0"/>
    <s v="N "/>
    <s v="RES-TF 330R,1%,1.0W,100p"/>
    <n v="1"/>
    <n v="1"/>
    <s v="        "/>
    <s v="        "/>
    <s v="        "/>
    <s v="        "/>
    <s v="        "/>
    <s v="        "/>
  </r>
  <r>
    <x v="356"/>
    <n v="0"/>
    <s v="N "/>
    <s v="RES-TF 16k,1%,50.0mW,200"/>
    <n v="1"/>
    <n v="1"/>
    <s v="        "/>
    <s v="        "/>
    <s v="        "/>
    <s v="        "/>
    <s v="        "/>
    <s v="        "/>
  </r>
  <r>
    <x v="205"/>
    <n v="0"/>
    <s v="N "/>
    <s v="RES-TF 100k,1%,50.0mW,20"/>
    <n v="1"/>
    <n v="1"/>
    <s v="        "/>
    <s v="        "/>
    <s v="        "/>
    <s v="        "/>
    <s v="        "/>
    <s v="        "/>
  </r>
  <r>
    <x v="205"/>
    <n v="0"/>
    <s v="N "/>
    <s v="RES-TF 100k,1%,50.0mW,20"/>
    <n v="1"/>
    <n v="1"/>
    <s v="        "/>
    <s v="        "/>
    <s v="        "/>
    <s v="        "/>
    <s v="        "/>
    <s v="        "/>
  </r>
  <r>
    <x v="356"/>
    <n v="0"/>
    <s v="N "/>
    <s v="RES-TF 16k,1%,50.0mW,200"/>
    <n v="1"/>
    <n v="1"/>
    <s v="        "/>
    <s v="        "/>
    <s v="        "/>
    <s v="        "/>
    <s v="        "/>
    <s v="        "/>
  </r>
  <r>
    <x v="357"/>
    <n v="0"/>
    <s v="N "/>
    <s v="RES-TF 750R,1%,100.0mW,1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354"/>
    <n v="0"/>
    <s v="N "/>
    <s v="RES-TF 10R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358"/>
    <n v="0"/>
    <s v="N "/>
    <s v="RES-TF 200R,1%,63.0mW,10"/>
    <n v="1"/>
    <n v="1"/>
    <s v="        "/>
    <s v="        "/>
    <s v="        "/>
    <s v="        "/>
    <s v="        "/>
    <s v="        "/>
  </r>
  <r>
    <x v="358"/>
    <n v="0"/>
    <s v="N "/>
    <s v="RES-TF 200R,1%,63.0mW,10"/>
    <n v="1"/>
    <n v="1"/>
    <s v="        "/>
    <s v="        "/>
    <s v="        "/>
    <s v="        "/>
    <s v="        "/>
    <s v="        "/>
  </r>
  <r>
    <x v="163"/>
    <n v="0"/>
    <s v="N "/>
    <s v="MAG-IND 12nH,5%,250mA,02"/>
    <n v="1"/>
    <n v="1"/>
    <n v="1"/>
    <n v="1"/>
    <n v="1"/>
    <n v="1"/>
    <n v="1"/>
    <n v="1"/>
  </r>
  <r>
    <x v="120"/>
    <n v="0"/>
    <s v="N "/>
    <s v="MAG-IND 15nH,3%,250mA,02"/>
    <n v="1"/>
    <n v="1"/>
    <n v="1"/>
    <n v="1"/>
    <n v="1"/>
    <n v="1"/>
    <n v="1"/>
    <n v="1"/>
  </r>
  <r>
    <x v="359"/>
    <n v="0"/>
    <s v="N "/>
    <s v="MAG-IND 1nH,10%,750mA,02"/>
    <n v="1"/>
    <n v="1"/>
    <n v="1"/>
    <n v="1"/>
    <n v="1"/>
    <n v="1"/>
    <n v="1"/>
    <n v="1"/>
  </r>
  <r>
    <x v="167"/>
    <n v="0"/>
    <s v="N "/>
    <s v="MAG-IND 1.2nH,8.33%,750m"/>
    <n v="1"/>
    <n v="1"/>
    <n v="1"/>
    <n v="1"/>
    <n v="1"/>
    <n v="1"/>
    <n v="1"/>
    <n v="1"/>
  </r>
  <r>
    <x v="360"/>
    <n v="0"/>
    <s v="N "/>
    <s v="MAG-IND 1.5nH,6.66%,600m"/>
    <n v="1"/>
    <n v="1"/>
    <n v="1"/>
    <n v="1"/>
    <n v="1"/>
    <n v="1"/>
    <n v="1"/>
    <n v="1"/>
  </r>
  <r>
    <x v="360"/>
    <n v="0"/>
    <s v="N "/>
    <s v="MAG-IND 1.5nH,6.66%,600m"/>
    <n v="1"/>
    <n v="1"/>
    <n v="1"/>
    <n v="1"/>
    <n v="1"/>
    <n v="1"/>
    <n v="1"/>
    <n v="1"/>
  </r>
  <r>
    <x v="360"/>
    <n v="0"/>
    <s v="N "/>
    <s v="MAG-IND 1.5nH,6.66%,600m"/>
    <n v="1"/>
    <n v="1"/>
    <n v="1"/>
    <n v="1"/>
    <n v="1"/>
    <n v="1"/>
    <n v="1"/>
    <n v="1"/>
  </r>
  <r>
    <x v="361"/>
    <n v="0"/>
    <s v="N "/>
    <s v="MAG-IND 2.7nH,3.7%,500mA"/>
    <n v="1"/>
    <n v="1"/>
    <n v="1"/>
    <n v="1"/>
    <n v="1"/>
    <n v="1"/>
    <n v="1"/>
    <n v="1"/>
  </r>
  <r>
    <x v="362"/>
    <n v="0"/>
    <s v="N "/>
    <s v="MAG-IND 3.2nH,3.1%,450mA"/>
    <n v="1"/>
    <n v="1"/>
    <n v="1"/>
    <n v="1"/>
    <n v="1"/>
    <n v="1"/>
    <n v="1"/>
    <n v="1"/>
  </r>
  <r>
    <x v="89"/>
    <n v="0"/>
    <s v="N "/>
    <s v="MAG-IND 3.3nH,3.03%,450m"/>
    <n v="1"/>
    <n v="1"/>
    <n v="1"/>
    <n v="1"/>
    <n v="1"/>
    <n v="1"/>
    <n v="1"/>
    <n v="1"/>
  </r>
  <r>
    <x v="172"/>
    <n v="0"/>
    <s v="N "/>
    <s v="MAG-IND 4nH,2.5%,350mA,0"/>
    <n v="1"/>
    <n v="1"/>
    <n v="1"/>
    <n v="1"/>
    <n v="1"/>
    <n v="1"/>
    <n v="1"/>
    <n v="1"/>
  </r>
  <r>
    <x v="363"/>
    <n v="0"/>
    <s v="N "/>
    <s v="MAG-IND 4.3nH,3%,350mA,0"/>
    <n v="1"/>
    <n v="1"/>
    <n v="1"/>
    <n v="1"/>
    <n v="1"/>
    <n v="1"/>
    <n v="1"/>
    <n v="1"/>
  </r>
  <r>
    <x v="81"/>
    <n v="0"/>
    <s v="N "/>
    <s v="MAG-IND 4.7nH,3%,350mA,0"/>
    <n v="1"/>
    <n v="1"/>
    <n v="1"/>
    <n v="1"/>
    <n v="1"/>
    <n v="1"/>
    <n v="1"/>
    <n v="1"/>
  </r>
  <r>
    <x v="125"/>
    <n v="0"/>
    <s v="N "/>
    <s v="MAG-IND 5.1nH,3%,350mA,0"/>
    <n v="1"/>
    <n v="1"/>
    <n v="1"/>
    <n v="1"/>
    <n v="1"/>
    <n v="1"/>
    <n v="1"/>
    <n v="1"/>
  </r>
  <r>
    <x v="165"/>
    <n v="0"/>
    <s v="N "/>
    <s v="MAG-IND 5.6nH,5%,350mA,0"/>
    <n v="1"/>
    <n v="1"/>
    <n v="1"/>
    <n v="1"/>
    <n v="1"/>
    <n v="1"/>
    <n v="1"/>
    <n v="1"/>
  </r>
  <r>
    <x v="173"/>
    <n v="0"/>
    <s v="N "/>
    <s v="MAG-IND 6.2nH,3%,300mA,0"/>
    <n v="1"/>
    <n v="1"/>
    <n v="1"/>
    <n v="1"/>
    <n v="1"/>
    <n v="1"/>
    <n v="1"/>
    <n v="1"/>
  </r>
  <r>
    <x v="173"/>
    <n v="0"/>
    <s v="N "/>
    <s v="MAG-IND 6.2nH,3%,300mA,0"/>
    <n v="1"/>
    <n v="1"/>
    <n v="1"/>
    <n v="1"/>
    <n v="1"/>
    <n v="1"/>
    <n v="1"/>
    <n v="1"/>
  </r>
  <r>
    <x v="173"/>
    <n v="0"/>
    <s v="N "/>
    <s v="MAG-IND 6.2nH,3%,300mA,0"/>
    <n v="1"/>
    <n v="1"/>
    <n v="1"/>
    <n v="1"/>
    <n v="1"/>
    <n v="1"/>
    <n v="1"/>
    <n v="1"/>
  </r>
  <r>
    <x v="93"/>
    <n v="0"/>
    <s v="N "/>
    <s v="MAG-IND 6.8nH,3%,300mA,0"/>
    <n v="1"/>
    <n v="1"/>
    <n v="1"/>
    <n v="1"/>
    <n v="1"/>
    <n v="1"/>
    <n v="1"/>
    <n v="1"/>
  </r>
  <r>
    <x v="93"/>
    <n v="0"/>
    <s v="N "/>
    <s v="MAG-IND 6.8nH,3%,300mA,0"/>
    <n v="1"/>
    <n v="1"/>
    <n v="1"/>
    <n v="1"/>
    <n v="1"/>
    <n v="1"/>
    <n v="1"/>
    <n v="1"/>
  </r>
  <r>
    <x v="175"/>
    <n v="0"/>
    <s v="N "/>
    <s v="MAG-IND 56nH,3%,250mA,04"/>
    <n v="1"/>
    <n v="1"/>
    <s v="        "/>
    <s v="        "/>
    <s v="        "/>
    <s v="        "/>
    <s v="        "/>
    <s v="        "/>
  </r>
  <r>
    <x v="175"/>
    <n v="0"/>
    <s v="N "/>
    <s v="MAG-IND 56nH,3%,250mA,04"/>
    <s v="        "/>
    <s v="        "/>
    <n v="1"/>
    <n v="1"/>
    <n v="1"/>
    <n v="1"/>
    <n v="1"/>
    <n v="1"/>
  </r>
  <r>
    <x v="364"/>
    <n v="0"/>
    <s v="N "/>
    <s v="MAG-IND 10nH,3%,500mA,04"/>
    <n v="1"/>
    <n v="1"/>
    <n v="1"/>
    <n v="1"/>
    <n v="1"/>
    <n v="1"/>
    <n v="1"/>
    <n v="1"/>
  </r>
  <r>
    <x v="173"/>
    <n v="0"/>
    <s v="N "/>
    <s v="MAG-IND 6.2nH,3%,300mA,0"/>
    <n v="1"/>
    <n v="1"/>
    <s v="        "/>
    <s v="        "/>
    <s v="        "/>
    <s v="        "/>
    <s v="        "/>
    <s v="        "/>
  </r>
  <r>
    <x v="365"/>
    <n v="0"/>
    <s v="N "/>
    <s v="MAG-IND 1uH,20%,3.2A,SMD"/>
    <n v="1"/>
    <n v="1"/>
    <n v="1"/>
    <n v="1"/>
    <n v="1"/>
    <n v="1"/>
    <n v="1"/>
    <n v="1"/>
  </r>
  <r>
    <x v="366"/>
    <n v="0"/>
    <s v="N "/>
    <s v="MAG-IND 2.2uH,20%,2.2A,2"/>
    <n v="1"/>
    <n v="1"/>
    <n v="1"/>
    <n v="1"/>
    <n v="1"/>
    <n v="1"/>
    <n v="1"/>
    <n v="1"/>
  </r>
  <r>
    <x v="366"/>
    <n v="0"/>
    <s v="N "/>
    <s v="MAG-IND 2.2uH,20%,2.2A,2"/>
    <n v="1"/>
    <n v="1"/>
    <n v="1"/>
    <n v="1"/>
    <n v="1"/>
    <n v="1"/>
    <n v="1"/>
    <n v="1"/>
  </r>
  <r>
    <x v="366"/>
    <n v="0"/>
    <s v="N "/>
    <s v="MAG-IND 2.2uH,20%,2.2A,2"/>
    <n v="1"/>
    <n v="1"/>
    <n v="1"/>
    <n v="1"/>
    <n v="1"/>
    <n v="1"/>
    <n v="1"/>
    <n v="1"/>
  </r>
  <r>
    <x v="366"/>
    <n v="0"/>
    <s v="N "/>
    <s v="MAG-IND 2.2uH,20%,2.2A,2"/>
    <n v="1"/>
    <n v="1"/>
    <n v="1"/>
    <n v="1"/>
    <n v="1"/>
    <n v="1"/>
    <n v="1"/>
    <n v="1"/>
  </r>
  <r>
    <x v="366"/>
    <n v="0"/>
    <s v="N "/>
    <s v="MAG-IND 2.2uH,20%,2.2A,2"/>
    <n v="1"/>
    <n v="1"/>
    <n v="1"/>
    <n v="1"/>
    <n v="1"/>
    <n v="1"/>
    <n v="1"/>
    <n v="1"/>
  </r>
  <r>
    <x v="367"/>
    <n v="0"/>
    <s v="N "/>
    <s v="MAG-IND 1.5uH,20%,900mA,"/>
    <n v="1"/>
    <n v="1"/>
    <n v="1"/>
    <n v="1"/>
    <n v="1"/>
    <n v="1"/>
    <n v="1"/>
    <n v="1"/>
  </r>
  <r>
    <x v="368"/>
    <n v="0"/>
    <s v="N "/>
    <s v="RES-TF 150k,1%,63.0mW,10"/>
    <n v="1"/>
    <n v="1"/>
    <n v="1"/>
    <n v="1"/>
    <n v="1"/>
    <n v="1"/>
    <n v="1"/>
    <n v="1"/>
  </r>
  <r>
    <x v="369"/>
    <n v="0"/>
    <s v="N "/>
    <s v="RES-TF 10k,1%,63.0mW,100"/>
    <n v="1"/>
    <n v="1"/>
    <n v="1"/>
    <n v="1"/>
    <n v="1"/>
    <n v="1"/>
    <n v="1"/>
    <n v="1"/>
  </r>
  <r>
    <x v="199"/>
    <n v="0"/>
    <s v="N "/>
    <s v="RES-TF 0R,0%,,0ppm/C,155"/>
    <n v="1"/>
    <n v="1"/>
    <s v="        "/>
    <s v="        "/>
    <s v="        "/>
    <s v="        "/>
    <s v="        "/>
    <s v="        "/>
  </r>
  <r>
    <x v="199"/>
    <n v="0"/>
    <s v="N "/>
    <s v="RES-TF 0R,0%,,0ppm/C,155"/>
    <s v="        "/>
    <s v="        "/>
    <n v="1"/>
    <n v="1"/>
    <n v="1"/>
    <n v="1"/>
    <n v="1"/>
    <n v="1"/>
  </r>
  <r>
    <x v="199"/>
    <n v="0"/>
    <s v="N "/>
    <s v="RES-TF 0R,0%,,0ppm/C,155"/>
    <n v="1"/>
    <n v="1"/>
    <s v="        "/>
    <s v="        "/>
    <s v="        "/>
    <s v="        "/>
    <s v="        "/>
    <s v="        "/>
  </r>
  <r>
    <x v="199"/>
    <n v="0"/>
    <s v="N "/>
    <s v="RES-TF 0R,0%,,0ppm/C,155"/>
    <s v="        "/>
    <s v="        "/>
    <n v="1"/>
    <n v="1"/>
    <n v="1"/>
    <n v="1"/>
    <n v="1"/>
    <n v="1"/>
  </r>
  <r>
    <x v="199"/>
    <n v="0"/>
    <s v="N "/>
    <s v="RES-TF 0R,0%,,0ppm/C,155"/>
    <n v="1"/>
    <n v="1"/>
    <s v="        "/>
    <s v="        "/>
    <s v="        "/>
    <s v="        "/>
    <s v="        "/>
    <s v="        "/>
  </r>
  <r>
    <x v="199"/>
    <n v="0"/>
    <s v="N "/>
    <s v="RES-TF 0R,0%,,0ppm/C,155"/>
    <s v="        "/>
    <s v="        "/>
    <n v="1"/>
    <n v="1"/>
    <n v="1"/>
    <n v="1"/>
    <n v="1"/>
    <n v="1"/>
  </r>
  <r>
    <x v="197"/>
    <n v="0"/>
    <s v="N "/>
    <s v="RES-TF 0R,,,,155.0C,0201"/>
    <s v="        "/>
    <s v="        "/>
    <n v="1"/>
    <n v="1"/>
    <n v="1"/>
    <n v="1"/>
    <n v="1"/>
    <n v="1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97"/>
    <n v="0"/>
    <s v="N "/>
    <s v="RES-TF 0R,,,,155.0C,0201"/>
    <s v="        "/>
    <s v="        "/>
    <n v="1"/>
    <n v="1"/>
    <n v="1"/>
    <n v="1"/>
    <n v="1"/>
    <n v="1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84"/>
    <n v="0"/>
    <s v="N "/>
    <s v="RES-TF 2.2k,5%,50.0mW,20"/>
    <n v="1"/>
    <n v="1"/>
    <s v="        "/>
    <s v="        "/>
    <s v="        "/>
    <s v="        "/>
    <s v="        "/>
    <s v="        "/>
  </r>
  <r>
    <x v="184"/>
    <n v="0"/>
    <s v="N "/>
    <s v="RES-TF 2.2k,5%,50.0mW,20"/>
    <n v="1"/>
    <n v="1"/>
    <s v="        "/>
    <s v="        "/>
    <s v="        "/>
    <s v="        "/>
    <s v="        "/>
    <s v="        "/>
  </r>
  <r>
    <x v="199"/>
    <n v="0"/>
    <s v="N "/>
    <s v="RES-TF 0R,0%,,0ppm/C,155"/>
    <n v="1"/>
    <n v="1"/>
    <s v="        "/>
    <s v="        "/>
    <s v="        "/>
    <s v="        "/>
    <s v="        "/>
    <s v="        "/>
  </r>
  <r>
    <x v="199"/>
    <n v="0"/>
    <s v="N "/>
    <s v="RES-TF 0R,0%,,0ppm/C,155"/>
    <s v="        "/>
    <s v="        "/>
    <n v="1"/>
    <n v="1"/>
    <n v="1"/>
    <n v="1"/>
    <n v="1"/>
    <n v="1"/>
  </r>
  <r>
    <x v="370"/>
    <n v="0"/>
    <s v="N "/>
    <s v="RES-TF 1.5R,5%,100.0mW,2"/>
    <n v="1"/>
    <n v="1"/>
    <n v="1"/>
    <n v="1"/>
    <n v="1"/>
    <n v="1"/>
    <n v="1"/>
    <n v="1"/>
  </r>
  <r>
    <x v="200"/>
    <n v="0"/>
    <s v="N "/>
    <s v="RES-TF 0R,0%,100.0mW,0pp"/>
    <n v="1"/>
    <n v="1"/>
    <n v="1"/>
    <n v="1"/>
    <n v="1"/>
    <n v="1"/>
    <n v="1"/>
    <n v="1"/>
  </r>
  <r>
    <x v="200"/>
    <n v="0"/>
    <s v="N "/>
    <s v="RES-TF 0R,0%,100.0mW,0pp"/>
    <n v="1"/>
    <n v="1"/>
    <n v="1"/>
    <n v="1"/>
    <n v="1"/>
    <n v="1"/>
    <n v="1"/>
    <n v="1"/>
  </r>
  <r>
    <x v="200"/>
    <n v="0"/>
    <s v="N "/>
    <s v="RES-TF 0R,0%,100.0mW,0pp"/>
    <n v="1"/>
    <n v="1"/>
    <n v="1"/>
    <n v="1"/>
    <n v="1"/>
    <n v="1"/>
    <n v="1"/>
    <n v="1"/>
  </r>
  <r>
    <x v="200"/>
    <n v="0"/>
    <s v="N "/>
    <s v="RES-TF 0R,0%,100.0mW,0pp"/>
    <n v="1"/>
    <n v="1"/>
    <n v="1"/>
    <n v="1"/>
    <n v="1"/>
    <n v="1"/>
    <n v="1"/>
    <n v="1"/>
  </r>
  <r>
    <x v="371"/>
    <n v="0"/>
    <s v="N "/>
    <s v="RES-TF 4.7k,5%,,200ppm/C"/>
    <n v="1"/>
    <n v="1"/>
    <n v="1"/>
    <n v="1"/>
    <n v="1"/>
    <n v="1"/>
    <n v="1"/>
    <n v="1"/>
  </r>
  <r>
    <x v="371"/>
    <n v="0"/>
    <s v="N "/>
    <s v="RES-TF 4.7k,5%,,200ppm/C"/>
    <n v="1"/>
    <n v="1"/>
    <n v="1"/>
    <n v="1"/>
    <n v="1"/>
    <n v="1"/>
    <n v="1"/>
    <n v="1"/>
  </r>
  <r>
    <x v="304"/>
    <n v="0"/>
    <s v="N "/>
    <s v="RES-TF 200k,1%,100.0mW,1"/>
    <n v="1"/>
    <n v="1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372"/>
    <n v="0"/>
    <s v="N "/>
    <s v="RES-TF 100k,1%,250.0mW,1"/>
    <n v="1"/>
    <n v="1"/>
    <n v="1"/>
    <n v="1"/>
    <n v="1"/>
    <n v="1"/>
    <n v="1"/>
    <n v="1"/>
  </r>
  <r>
    <x v="373"/>
    <n v="0"/>
    <s v="N "/>
    <s v="RES-TF 33R,1%,50.0mW,200"/>
    <n v="1"/>
    <n v="1"/>
    <n v="1"/>
    <n v="1"/>
    <n v="1"/>
    <n v="1"/>
    <n v="1"/>
    <n v="1"/>
  </r>
  <r>
    <x v="374"/>
    <n v="0"/>
    <s v="N "/>
    <s v="RES-TF 43R,1%,50.0W,200p"/>
    <n v="1"/>
    <n v="1"/>
    <n v="1"/>
    <n v="1"/>
    <n v="1"/>
    <n v="1"/>
    <n v="1"/>
    <n v="1"/>
  </r>
  <r>
    <x v="374"/>
    <n v="0"/>
    <s v="N "/>
    <s v="RES-TF 43R,1%,50.0W,200p"/>
    <n v="1"/>
    <n v="1"/>
    <n v="1"/>
    <n v="1"/>
    <n v="1"/>
    <n v="1"/>
    <n v="1"/>
    <n v="1"/>
  </r>
  <r>
    <x v="374"/>
    <n v="0"/>
    <s v="N "/>
    <s v="RES-TF 43R,1%,50.0W,200p"/>
    <n v="1"/>
    <n v="1"/>
    <n v="1"/>
    <n v="1"/>
    <n v="1"/>
    <n v="1"/>
    <n v="1"/>
    <n v="1"/>
  </r>
  <r>
    <x v="374"/>
    <n v="0"/>
    <s v="N "/>
    <s v="RES-TF 43R,1%,50.0W,200p"/>
    <n v="1"/>
    <n v="1"/>
    <n v="1"/>
    <n v="1"/>
    <n v="1"/>
    <n v="1"/>
    <n v="1"/>
    <n v="1"/>
  </r>
  <r>
    <x v="374"/>
    <n v="0"/>
    <s v="N "/>
    <s v="RES-TF 43R,1%,50.0W,200p"/>
    <n v="1"/>
    <n v="1"/>
    <n v="1"/>
    <n v="1"/>
    <n v="1"/>
    <n v="1"/>
    <n v="1"/>
    <n v="1"/>
  </r>
  <r>
    <x v="203"/>
    <n v="0"/>
    <s v="N "/>
    <s v="RES-TF 49.9R,1%,50.0mW,2"/>
    <n v="1"/>
    <n v="1"/>
    <n v="1"/>
    <n v="1"/>
    <n v="1"/>
    <n v="1"/>
    <n v="1"/>
    <n v="1"/>
  </r>
  <r>
    <x v="203"/>
    <n v="0"/>
    <s v="N "/>
    <s v="RES-TF 49.9R,1%,50.0mW,2"/>
    <n v="1"/>
    <n v="1"/>
    <n v="1"/>
    <n v="1"/>
    <n v="1"/>
    <n v="1"/>
    <n v="1"/>
    <n v="1"/>
  </r>
  <r>
    <x v="203"/>
    <n v="0"/>
    <s v="N "/>
    <s v="RES-TF 49.9R,1%,50.0mW,2"/>
    <n v="1"/>
    <n v="1"/>
    <n v="1"/>
    <n v="1"/>
    <n v="1"/>
    <n v="1"/>
    <n v="1"/>
    <n v="1"/>
  </r>
  <r>
    <x v="203"/>
    <n v="0"/>
    <s v="N "/>
    <s v="RES-TF 49.9R,1%,50.0mW,2"/>
    <n v="1"/>
    <n v="1"/>
    <n v="1"/>
    <n v="1"/>
    <n v="1"/>
    <n v="1"/>
    <n v="1"/>
    <n v="1"/>
  </r>
  <r>
    <x v="375"/>
    <n v="0"/>
    <s v="N "/>
    <s v="RES-TF 220R,1%,50.0mW,20"/>
    <n v="1"/>
    <n v="1"/>
    <n v="1"/>
    <n v="1"/>
    <n v="1"/>
    <n v="1"/>
    <n v="1"/>
    <n v="1"/>
  </r>
  <r>
    <x v="204"/>
    <n v="0"/>
    <s v="N "/>
    <s v="RES-TF 240R,1%,50.0mW,20"/>
    <n v="1"/>
    <n v="1"/>
    <n v="1"/>
    <n v="1"/>
    <n v="1"/>
    <n v="1"/>
    <n v="1"/>
    <n v="1"/>
  </r>
  <r>
    <x v="376"/>
    <n v="0"/>
    <s v="N "/>
    <s v="RES-TF 680R,1%,50.0mW,20"/>
    <n v="1"/>
    <n v="1"/>
    <n v="1"/>
    <n v="1"/>
    <n v="1"/>
    <n v="1"/>
    <n v="1"/>
    <n v="1"/>
  </r>
  <r>
    <x v="377"/>
    <n v="0"/>
    <s v="N "/>
    <s v="RES-TF 2k,1%,50.0mW,200p"/>
    <n v="1"/>
    <n v="1"/>
    <n v="1"/>
    <n v="1"/>
    <n v="1"/>
    <n v="1"/>
    <n v="1"/>
    <n v="1"/>
  </r>
  <r>
    <x v="378"/>
    <n v="0"/>
    <s v="N "/>
    <s v="RES-TF 2.49k,1%,50.0mW,2"/>
    <n v="1"/>
    <n v="1"/>
    <n v="1"/>
    <n v="1"/>
    <n v="1"/>
    <n v="1"/>
    <n v="1"/>
    <n v="1"/>
  </r>
  <r>
    <x v="378"/>
    <n v="0"/>
    <s v="N "/>
    <s v="RES-TF 2.49k,1%,50.0mW,2"/>
    <n v="1"/>
    <n v="1"/>
    <n v="1"/>
    <n v="1"/>
    <n v="1"/>
    <n v="1"/>
    <n v="1"/>
    <n v="1"/>
  </r>
  <r>
    <x v="379"/>
    <n v="0"/>
    <s v="N "/>
    <s v="RES-TF 4.02k,1%,50.0mW,2"/>
    <n v="1"/>
    <n v="1"/>
    <n v="1"/>
    <n v="1"/>
    <n v="1"/>
    <n v="1"/>
    <n v="1"/>
    <n v="1"/>
  </r>
  <r>
    <x v="297"/>
    <n v="0"/>
    <s v="N "/>
    <s v="RES-TF 15k,1%,50.0mW,200"/>
    <n v="1"/>
    <n v="1"/>
    <s v="        "/>
    <s v="        "/>
    <s v="        "/>
    <s v="        "/>
    <s v="        "/>
    <s v="        "/>
  </r>
  <r>
    <x v="297"/>
    <n v="0"/>
    <s v="N "/>
    <s v="RES-TF 15k,1%,50.0mW,200"/>
    <s v="        "/>
    <s v="        "/>
    <n v="1"/>
    <n v="1"/>
    <n v="1"/>
    <n v="1"/>
    <n v="1"/>
    <n v="1"/>
  </r>
  <r>
    <x v="380"/>
    <n v="0"/>
    <s v="N "/>
    <s v="RES-TF 90.9k,1%,50.0mW,2"/>
    <n v="1"/>
    <n v="1"/>
    <n v="1"/>
    <n v="1"/>
    <n v="1"/>
    <n v="1"/>
    <n v="1"/>
    <n v="1"/>
  </r>
  <r>
    <x v="205"/>
    <n v="0"/>
    <s v="N "/>
    <s v="RES-TF 100k,1%,50.0mW,20"/>
    <n v="1"/>
    <n v="1"/>
    <n v="1"/>
    <n v="1"/>
    <n v="1"/>
    <n v="1"/>
    <n v="1"/>
    <n v="1"/>
  </r>
  <r>
    <x v="187"/>
    <n v="0"/>
    <s v="N "/>
    <s v="RES-TF 120k,1%,50.0mW,20"/>
    <n v="1"/>
    <n v="1"/>
    <s v="        "/>
    <s v="        "/>
    <s v="        "/>
    <s v="        "/>
    <s v="        "/>
    <s v="        "/>
  </r>
  <r>
    <x v="187"/>
    <n v="0"/>
    <s v="N "/>
    <s v="RES-TF 120k,1%,50.0mW,20"/>
    <s v="        "/>
    <s v="        "/>
    <n v="1"/>
    <n v="1"/>
    <n v="1"/>
    <n v="1"/>
    <n v="1"/>
    <n v="1"/>
  </r>
  <r>
    <x v="187"/>
    <n v="0"/>
    <s v="N "/>
    <s v="RES-TF 120k,1%,50.0mW,20"/>
    <n v="1"/>
    <n v="1"/>
    <s v="        "/>
    <s v="        "/>
    <s v="        "/>
    <s v="        "/>
    <s v="        "/>
    <s v="        "/>
  </r>
  <r>
    <x v="187"/>
    <n v="0"/>
    <s v="N "/>
    <s v="RES-TF 120k,1%,50.0mW,20"/>
    <s v="        "/>
    <s v="        "/>
    <n v="1"/>
    <n v="1"/>
    <n v="1"/>
    <n v="1"/>
    <n v="1"/>
    <n v="1"/>
  </r>
  <r>
    <x v="381"/>
    <n v="0"/>
    <s v="N "/>
    <s v="RES-TF 100R,1%,100.0mW,1"/>
    <n v="1"/>
    <n v="1"/>
    <n v="1"/>
    <n v="1"/>
    <n v="1"/>
    <n v="1"/>
    <n v="1"/>
    <n v="1"/>
  </r>
  <r>
    <x v="382"/>
    <n v="0"/>
    <s v="N "/>
    <s v="RES-TF 2.49k,1%,100.0mW,"/>
    <n v="1"/>
    <n v="1"/>
    <n v="1"/>
    <n v="1"/>
    <n v="1"/>
    <n v="1"/>
    <n v="1"/>
    <n v="1"/>
  </r>
  <r>
    <x v="383"/>
    <n v="0"/>
    <s v="N "/>
    <s v="RES-TF 37.4k,1%,100.0mW,"/>
    <n v="1"/>
    <n v="1"/>
    <n v="1"/>
    <n v="1"/>
    <n v="1"/>
    <n v="1"/>
    <n v="1"/>
    <n v="1"/>
  </r>
  <r>
    <x v="383"/>
    <n v="0"/>
    <s v="N "/>
    <s v="RES-TF 37.4k,1%,100.0mW,"/>
    <n v="1"/>
    <n v="1"/>
    <n v="1"/>
    <n v="1"/>
    <n v="1"/>
    <n v="1"/>
    <n v="1"/>
    <n v="1"/>
  </r>
  <r>
    <x v="383"/>
    <n v="0"/>
    <s v="N "/>
    <s v="RES-TF 37.4k,1%,100.0mW,"/>
    <n v="1"/>
    <n v="1"/>
    <n v="1"/>
    <n v="1"/>
    <n v="1"/>
    <n v="1"/>
    <n v="1"/>
    <n v="1"/>
  </r>
  <r>
    <x v="384"/>
    <n v="0"/>
    <s v="N "/>
    <s v="RES-TF 56.2k,1%,100.0mW,"/>
    <n v="1"/>
    <n v="1"/>
    <n v="1"/>
    <n v="1"/>
    <n v="1"/>
    <n v="1"/>
    <n v="1"/>
    <n v="1"/>
  </r>
  <r>
    <x v="303"/>
    <n v="0"/>
    <s v="N "/>
    <s v="RES-TF 100k,1%,100.0mW,1"/>
    <n v="1"/>
    <n v="1"/>
    <n v="1"/>
    <n v="1"/>
    <n v="1"/>
    <n v="1"/>
    <n v="1"/>
    <n v="1"/>
  </r>
  <r>
    <x v="385"/>
    <n v="0"/>
    <s v="P "/>
    <s v="RES-TF 102k,1%,63.0mW,10"/>
    <n v="1"/>
    <n v="1"/>
    <n v="1"/>
    <n v="1"/>
    <n v="1"/>
    <n v="1"/>
    <n v="1"/>
    <n v="1"/>
  </r>
  <r>
    <x v="385"/>
    <n v="0"/>
    <s v="P "/>
    <s v="RES-TF 102k,1%,63.0mW,10"/>
    <n v="1"/>
    <n v="1"/>
    <n v="1"/>
    <n v="1"/>
    <n v="1"/>
    <n v="1"/>
    <n v="1"/>
    <n v="1"/>
  </r>
  <r>
    <x v="385"/>
    <n v="0"/>
    <s v="P "/>
    <s v="RES-TF 102k,1%,63.0mW,10"/>
    <n v="1"/>
    <n v="1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9"/>
    <n v="0"/>
    <s v="P "/>
    <s v="RES-THRM NTC,100k,,100.0"/>
    <n v="1"/>
    <n v="1"/>
    <n v="1"/>
    <n v="1"/>
    <n v="1"/>
    <n v="1"/>
    <n v="1"/>
    <n v="1"/>
  </r>
  <r>
    <x v="209"/>
    <n v="0"/>
    <s v="P "/>
    <s v="RES-THRM NTC,100k,,100.0"/>
    <n v="1"/>
    <n v="1"/>
    <n v="1"/>
    <n v="1"/>
    <n v="1"/>
    <n v="1"/>
    <n v="1"/>
    <n v="1"/>
  </r>
  <r>
    <x v="386"/>
    <n v="0"/>
    <s v="N "/>
    <s v="RES-TF 3.3R,1%,125.0mW,1"/>
    <n v="1"/>
    <n v="1"/>
    <n v="1"/>
    <n v="1"/>
    <n v="1"/>
    <n v="1"/>
    <n v="1"/>
    <n v="1"/>
  </r>
  <r>
    <x v="386"/>
    <n v="0"/>
    <s v="N "/>
    <s v="RES-TF 3.3R,1%,125.0mW,1"/>
    <n v="1"/>
    <n v="1"/>
    <n v="1"/>
    <n v="1"/>
    <n v="1"/>
    <n v="1"/>
    <n v="1"/>
    <n v="1"/>
  </r>
  <r>
    <x v="386"/>
    <n v="0"/>
    <s v="N "/>
    <s v="RES-TF 3.3R,1%,125.0mW,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210"/>
    <n v="0"/>
    <s v="N "/>
    <s v="RES-TF 0R,0%,,0ppm/C,155"/>
    <n v="1"/>
    <n v="1"/>
    <n v="1"/>
    <n v="1"/>
    <n v="1"/>
    <n v="1"/>
    <n v="1"/>
    <n v="1"/>
  </r>
  <r>
    <x v="387"/>
    <n v="0"/>
    <s v="N "/>
    <s v="RES-TF 0R,,,,155.0C,0603"/>
    <n v="1"/>
    <n v="1"/>
    <n v="1"/>
    <n v="1"/>
    <n v="1"/>
    <n v="1"/>
    <n v="1"/>
    <n v="1"/>
  </r>
  <r>
    <x v="387"/>
    <n v="0"/>
    <s v="N "/>
    <s v="RES-TF 0R,,,,155.0C,0603"/>
    <n v="1"/>
    <n v="1"/>
    <n v="1"/>
    <n v="1"/>
    <n v="1"/>
    <n v="1"/>
    <n v="1"/>
    <n v="1"/>
  </r>
  <r>
    <x v="387"/>
    <n v="0"/>
    <s v="N "/>
    <s v="RES-TF 0R,,,,155.0C,0603"/>
    <n v="1"/>
    <n v="1"/>
    <n v="1"/>
    <n v="1"/>
    <n v="1"/>
    <n v="1"/>
    <n v="1"/>
    <n v="1"/>
  </r>
  <r>
    <x v="388"/>
    <n v="0"/>
    <s v="N "/>
    <s v="RES-TF 1k,1%,400.0mW,100"/>
    <n v="1"/>
    <n v="1"/>
    <n v="1"/>
    <n v="1"/>
    <n v="1"/>
    <n v="1"/>
    <n v="1"/>
    <n v="1"/>
  </r>
  <r>
    <x v="388"/>
    <n v="0"/>
    <s v="N "/>
    <s v="RES-TF 1k,1%,400.0mW,100"/>
    <n v="1"/>
    <n v="1"/>
    <n v="1"/>
    <n v="1"/>
    <n v="1"/>
    <n v="1"/>
    <n v="1"/>
    <n v="1"/>
  </r>
  <r>
    <x v="389"/>
    <n v="0"/>
    <s v="N "/>
    <s v="REC-MF 4.7k,0.5%,63.0mW,"/>
    <n v="1"/>
    <n v="1"/>
    <n v="1"/>
    <n v="1"/>
    <n v="1"/>
    <n v="1"/>
    <n v="1"/>
    <n v="1"/>
  </r>
  <r>
    <x v="211"/>
    <n v="0"/>
    <s v="N "/>
    <s v="REC-MF 33k,0.5%,63.0mW,2"/>
    <n v="1"/>
    <n v="1"/>
    <n v="1"/>
    <n v="1"/>
    <n v="1"/>
    <n v="1"/>
    <n v="1"/>
    <n v="1"/>
  </r>
  <r>
    <x v="390"/>
    <n v="0"/>
    <s v="N "/>
    <s v="RES-VAR 200mJ,18V,40V,15"/>
    <n v="1"/>
    <n v="1"/>
    <n v="1"/>
    <n v="1"/>
    <n v="1"/>
    <n v="1"/>
    <n v="1"/>
    <n v="1"/>
  </r>
  <r>
    <x v="390"/>
    <n v="0"/>
    <s v="N "/>
    <s v="RES-VAR 200mJ,18V,40V,15"/>
    <n v="1"/>
    <n v="1"/>
    <n v="1"/>
    <n v="1"/>
    <n v="1"/>
    <n v="1"/>
    <n v="1"/>
    <n v="1"/>
  </r>
  <r>
    <x v="390"/>
    <n v="0"/>
    <s v="N "/>
    <s v="RES-VAR 200mJ,18V,40V,15"/>
    <n v="1"/>
    <n v="1"/>
    <n v="1"/>
    <n v="1"/>
    <n v="1"/>
    <n v="1"/>
    <n v="1"/>
    <n v="1"/>
  </r>
  <r>
    <x v="390"/>
    <n v="0"/>
    <s v="N "/>
    <s v="RES-VAR 200mJ,18V,40V,15"/>
    <n v="1"/>
    <n v="1"/>
    <n v="1"/>
    <n v="1"/>
    <n v="1"/>
    <n v="1"/>
    <n v="1"/>
    <n v="1"/>
  </r>
  <r>
    <x v="390"/>
    <n v="0"/>
    <s v="N "/>
    <s v="RES-VAR 200mJ,18V,40V,15"/>
    <n v="1"/>
    <n v="1"/>
    <n v="1"/>
    <n v="1"/>
    <n v="1"/>
    <n v="1"/>
    <n v="1"/>
    <n v="1"/>
  </r>
  <r>
    <x v="390"/>
    <n v="0"/>
    <s v="N "/>
    <s v="RES-VAR 200mJ,18V,40V,15"/>
    <n v="1"/>
    <n v="1"/>
    <n v="1"/>
    <n v="1"/>
    <n v="1"/>
    <n v="1"/>
    <n v="1"/>
    <n v="1"/>
  </r>
  <r>
    <x v="212"/>
    <n v="0"/>
    <s v="N "/>
    <s v="XSTR-MFET P-Channel,60V,"/>
    <n v="1"/>
    <n v="1"/>
    <n v="1"/>
    <n v="1"/>
    <n v="1"/>
    <n v="1"/>
    <n v="1"/>
    <n v="1"/>
  </r>
  <r>
    <x v="391"/>
    <n v="0"/>
    <s v="N "/>
    <s v="XSTR-MFET N-Channel,60V,"/>
    <n v="1"/>
    <n v="1"/>
    <n v="1"/>
    <n v="1"/>
    <n v="1"/>
    <n v="1"/>
    <n v="1"/>
    <n v="1"/>
  </r>
  <r>
    <x v="213"/>
    <n v="0"/>
    <s v="N "/>
    <s v="XSTR-BRES NPN,50V,100mA,"/>
    <n v="1"/>
    <n v="1"/>
    <n v="1"/>
    <n v="1"/>
    <n v="1"/>
    <n v="1"/>
    <n v="1"/>
    <n v="1"/>
  </r>
  <r>
    <x v="212"/>
    <n v="0"/>
    <s v="N "/>
    <s v="XSTR-MFET P-Channel,60V,"/>
    <n v="1"/>
    <n v="1"/>
    <s v="        "/>
    <s v="        "/>
    <s v="        "/>
    <s v="        "/>
    <s v="        "/>
    <s v="        "/>
  </r>
  <r>
    <x v="213"/>
    <n v="0"/>
    <s v="N "/>
    <s v="XSTR-BRES NPN,50V,100mA,"/>
    <n v="1"/>
    <n v="1"/>
    <s v="        "/>
    <s v="        "/>
    <s v="        "/>
    <s v="        "/>
    <s v="        "/>
    <s v="        "/>
  </r>
  <r>
    <x v="213"/>
    <n v="0"/>
    <s v="N "/>
    <s v="XSTR-BRES NPN,50V,100mA,"/>
    <n v="1"/>
    <n v="1"/>
    <s v="        "/>
    <s v="        "/>
    <s v="        "/>
    <s v="        "/>
    <s v="        "/>
    <s v="        "/>
  </r>
  <r>
    <x v="212"/>
    <n v="0"/>
    <s v="N "/>
    <s v="XSTR-MFET P-Channel,60V,"/>
    <n v="1"/>
    <n v="1"/>
    <s v="        "/>
    <s v="        "/>
    <s v="        "/>
    <s v="        "/>
    <s v="        "/>
    <s v="        "/>
  </r>
  <r>
    <x v="392"/>
    <n v="0"/>
    <s v="N "/>
    <s v="XSTR-MFET ,40V,16A,     "/>
    <n v="1"/>
    <n v="1"/>
    <s v="        "/>
    <s v="        "/>
    <s v="        "/>
    <s v="        "/>
    <s v="        "/>
    <s v="        "/>
  </r>
  <r>
    <x v="393"/>
    <n v="0"/>
    <s v="N "/>
    <s v="RES-XTAL 38.4MHz,10ppm,F"/>
    <n v="1"/>
    <n v="1"/>
    <n v="1"/>
    <n v="1"/>
    <n v="1"/>
    <n v="1"/>
    <n v="1"/>
    <n v="1"/>
  </r>
  <r>
    <x v="394"/>
    <n v="0"/>
    <s v="N "/>
    <s v="RES-XTAL 25MHz,15ppm,FU "/>
    <n v="1"/>
    <n v="1"/>
    <n v="1"/>
    <n v="1"/>
    <n v="1"/>
    <n v="1"/>
    <n v="1"/>
    <n v="1"/>
  </r>
  <r>
    <x v="395"/>
    <n v="0"/>
    <s v="X "/>
    <s v="RES-OSC 48MHz,,1.68V,201"/>
    <n v="1"/>
    <n v="1"/>
    <n v="1"/>
    <n v="1"/>
    <n v="1"/>
    <n v="1"/>
    <n v="1"/>
    <n v="1"/>
  </r>
  <r>
    <x v="396"/>
    <n v="0"/>
    <s v="P "/>
    <s v="OTSF band-pass,SAW,1.582"/>
    <n v="1"/>
    <n v="1"/>
    <s v="        "/>
    <s v="        "/>
    <s v="        "/>
    <s v="        "/>
    <n v="1"/>
    <n v="1"/>
  </r>
  <r>
    <x v="397"/>
    <n v="0"/>
    <s v="N "/>
    <s v="RES-XTAL 20MHz,15ppm,FU "/>
    <n v="1"/>
    <n v="1"/>
    <n v="1"/>
    <n v="1"/>
    <n v="1"/>
    <n v="1"/>
    <n v="1"/>
    <n v="1"/>
  </r>
  <r>
    <x v="398"/>
    <n v="0"/>
    <s v="  "/>
    <s v="PWB - Daughter          "/>
    <n v="1"/>
    <n v="1"/>
    <n v="1"/>
    <n v="1"/>
    <n v="1"/>
    <n v="1"/>
    <s v="        "/>
    <s v="        "/>
  </r>
  <r>
    <x v="399"/>
    <n v="0"/>
    <s v="  "/>
    <s v="PWB - Daughter          "/>
    <s v="        "/>
    <s v="        "/>
    <s v="        "/>
    <s v="        "/>
    <s v="        "/>
    <s v="        "/>
    <n v="1"/>
    <n v="1"/>
  </r>
  <r>
    <x v="400"/>
    <n v="0"/>
    <s v="  "/>
    <s v="PWB - Mother Panel      "/>
    <n v="0"/>
    <n v="0"/>
    <n v="0"/>
    <n v="0"/>
    <n v="0"/>
    <n v="0"/>
    <s v="        "/>
    <s v="        "/>
  </r>
  <r>
    <x v="401"/>
    <n v="0"/>
    <s v="  "/>
    <s v="PWB - Mother Panel      "/>
    <s v="        "/>
    <s v="        "/>
    <s v="        "/>
    <s v="        "/>
    <s v="        "/>
    <s v="        "/>
    <n v="0"/>
    <n v="0"/>
  </r>
  <r>
    <x v="402"/>
    <n v="0"/>
    <s v="N "/>
    <s v="OTSF band-pass,,2.47GHz,"/>
    <n v="1"/>
    <n v="1"/>
    <s v="        "/>
    <s v="        "/>
    <s v="        "/>
    <s v="        "/>
    <s v="        "/>
    <s v="        "/>
  </r>
  <r>
    <x v="157"/>
    <n v="0"/>
    <s v="N "/>
    <s v="OTSF band-pass,SAW,722.5"/>
    <s v="        "/>
    <s v="        "/>
    <n v="1"/>
    <n v="1"/>
    <n v="1"/>
    <n v="1"/>
    <n v="1"/>
    <n v="1"/>
  </r>
  <r>
    <x v="403"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83">
  <r>
    <x v="0"/>
    <n v="1"/>
    <s v="R "/>
    <s v="TCU ROW (eCall+SVNTI)   "/>
    <n v="1"/>
    <s v="        "/>
    <s v="        "/>
    <s v="        "/>
    <s v="        "/>
    <s v="        "/>
    <s v="        "/>
    <s v="        "/>
  </r>
  <r>
    <x v="1"/>
    <n v="1"/>
    <s v="R "/>
    <s v="TCU ROW (eCall+SVNTI)CX7"/>
    <s v="        "/>
    <n v="1"/>
    <s v="        "/>
    <s v="        "/>
    <s v="        "/>
    <s v="        "/>
    <s v="        "/>
    <s v="        "/>
  </r>
  <r>
    <x v="2"/>
    <n v="1"/>
    <s v="R "/>
    <s v="TCU NA (Base+ACCL)      "/>
    <s v="        "/>
    <s v="        "/>
    <n v="1"/>
    <s v="        "/>
    <s v="        "/>
    <s v="        "/>
    <s v="        "/>
    <s v="        "/>
  </r>
  <r>
    <x v="3"/>
    <n v="1"/>
    <s v="R "/>
    <s v="TCU NA (Base+ACCL)P702  "/>
    <s v="        "/>
    <s v="        "/>
    <s v="        "/>
    <n v="1"/>
    <s v="        "/>
    <s v="        "/>
    <s v="        "/>
    <s v="        "/>
  </r>
  <r>
    <x v="4"/>
    <n v="1"/>
    <s v="R "/>
    <s v="TCU NA (Base+ACCL)CX727 "/>
    <s v="        "/>
    <s v="        "/>
    <s v="        "/>
    <s v="        "/>
    <n v="1"/>
    <s v="        "/>
    <s v="        "/>
    <s v="        "/>
  </r>
  <r>
    <x v="5"/>
    <n v="1"/>
    <s v="R "/>
    <s v="TCU NA (Base+ACCL)U725  "/>
    <s v="        "/>
    <s v="        "/>
    <s v="        "/>
    <s v="        "/>
    <s v="        "/>
    <n v="1"/>
    <s v="        "/>
    <s v="        "/>
  </r>
  <r>
    <x v="6"/>
    <n v="1"/>
    <s v="R "/>
    <s v="TCU NA (Base+GNSS+ACCL) "/>
    <s v="        "/>
    <s v="        "/>
    <s v="        "/>
    <s v="        "/>
    <s v="        "/>
    <s v="        "/>
    <n v="1"/>
    <s v="        "/>
  </r>
  <r>
    <x v="7"/>
    <n v="1"/>
    <s v="R "/>
    <s v="TCU NA (Base+GNSS+ACCL)U"/>
    <s v="        "/>
    <s v="        "/>
    <s v="        "/>
    <s v="        "/>
    <s v="        "/>
    <s v="        "/>
    <s v="        "/>
    <n v="1"/>
  </r>
  <r>
    <x v="8"/>
    <n v="0"/>
    <s v="  "/>
    <s v="Ford PN - ROW (eCall+SVN"/>
    <n v="0"/>
    <s v="        "/>
    <s v="        "/>
    <s v="        "/>
    <s v="        "/>
    <s v="        "/>
    <s v="        "/>
    <s v="        "/>
  </r>
  <r>
    <x v="9"/>
    <n v="0"/>
    <s v="  "/>
    <s v="Ford PN - NA (Base+ACCL)"/>
    <s v="        "/>
    <s v="        "/>
    <n v="0"/>
    <s v="        "/>
    <s v="        "/>
    <s v="        "/>
    <s v="        "/>
    <s v="        "/>
  </r>
  <r>
    <x v="10"/>
    <n v="0"/>
    <s v="  "/>
    <s v="Ford PN - NA (Base+GNSS+"/>
    <s v="        "/>
    <s v="        "/>
    <s v="        "/>
    <s v="        "/>
    <s v="        "/>
    <s v="        "/>
    <n v="0"/>
    <s v="        "/>
  </r>
  <r>
    <x v="11"/>
    <n v="0"/>
    <s v="  "/>
    <s v="Enclosure, Front - Polyc"/>
    <s v="        "/>
    <s v="        "/>
    <n v="1"/>
    <n v="1"/>
    <n v="1"/>
    <n v="1"/>
    <n v="1"/>
    <n v="1"/>
  </r>
  <r>
    <x v="12"/>
    <n v="0"/>
    <s v="  "/>
    <s v="Enclosure, Front - Polyc"/>
    <n v="1"/>
    <n v="1"/>
    <s v="        "/>
    <s v="        "/>
    <s v="        "/>
    <s v="        "/>
    <s v="        "/>
    <s v="        "/>
  </r>
  <r>
    <x v="13"/>
    <n v="0"/>
    <s v="  "/>
    <s v="Enclosure, Back - 5052-H"/>
    <n v="1"/>
    <n v="1"/>
    <n v="1"/>
    <n v="1"/>
    <n v="1"/>
    <n v="1"/>
    <n v="1"/>
    <n v="1"/>
  </r>
  <r>
    <x v="14"/>
    <n v="0"/>
    <s v="  "/>
    <s v="FORD TCU Screw          "/>
    <n v="5"/>
    <n v="5"/>
    <n v="5"/>
    <n v="5"/>
    <n v="5"/>
    <n v="5"/>
    <n v="5"/>
    <n v="5"/>
  </r>
  <r>
    <x v="15"/>
    <n v="1"/>
    <s v="R "/>
    <s v="Main Label (Printed Loca"/>
    <n v="1"/>
    <n v="1"/>
    <n v="1"/>
    <n v="1"/>
    <n v="1"/>
    <n v="1"/>
    <n v="1"/>
    <n v="1"/>
  </r>
  <r>
    <x v="16"/>
    <n v="0"/>
    <s v="  "/>
    <s v="Main Blank Label        "/>
    <n v="1"/>
    <n v="1"/>
    <n v="1"/>
    <n v="1"/>
    <n v="1"/>
    <n v="1"/>
    <n v="1"/>
    <n v="1"/>
  </r>
  <r>
    <x v="17"/>
    <n v="0"/>
    <s v="  "/>
    <s v="pad, thermal, PCB - Fuji"/>
    <n v="5"/>
    <n v="5"/>
    <n v="5"/>
    <n v="5"/>
    <n v="5"/>
    <n v="5"/>
    <n v="5"/>
    <n v="5"/>
  </r>
  <r>
    <x v="18"/>
    <n v="0"/>
    <s v="  "/>
    <s v="WiFi pad                "/>
    <n v="4"/>
    <n v="4"/>
    <n v="4"/>
    <n v="4"/>
    <n v="4"/>
    <n v="4"/>
    <n v="4"/>
    <n v="4"/>
  </r>
  <r>
    <x v="19"/>
    <n v="0"/>
    <s v="  "/>
    <s v="FCA-0.1.57.0_GEM-1.0.36."/>
    <n v="0"/>
    <n v="0"/>
    <n v="0"/>
    <n v="0"/>
    <n v="0"/>
    <n v="0"/>
    <n v="0"/>
    <n v="0"/>
  </r>
  <r>
    <x v="20"/>
    <n v="0"/>
    <s v="  "/>
    <s v="Battery Pack Assembly   "/>
    <n v="1"/>
    <n v="1"/>
    <s v="        "/>
    <s v="        "/>
    <s v="        "/>
    <s v="        "/>
    <s v="        "/>
    <s v="        "/>
  </r>
  <r>
    <x v="21"/>
    <n v="0"/>
    <s v="  "/>
    <s v="Cover, battery - Polycar"/>
    <n v="1"/>
    <n v="1"/>
    <s v="        "/>
    <s v="        "/>
    <s v="        "/>
    <s v="        "/>
    <s v="        "/>
    <s v="        "/>
  </r>
  <r>
    <x v="22"/>
    <n v="0"/>
    <s v="  "/>
    <s v="Ford PN - ROW (eCall+SVN"/>
    <s v="        "/>
    <n v="0"/>
    <s v="        "/>
    <s v="        "/>
    <s v="        "/>
    <s v="        "/>
    <s v="        "/>
    <s v="        "/>
  </r>
  <r>
    <x v="23"/>
    <n v="0"/>
    <s v="  "/>
    <s v="Ford PN - NA (Base+ACCL)"/>
    <s v="        "/>
    <s v="        "/>
    <s v="        "/>
    <s v="        "/>
    <n v="0"/>
    <s v="        "/>
    <s v="        "/>
    <s v="        "/>
  </r>
  <r>
    <x v="24"/>
    <n v="0"/>
    <s v="  "/>
    <s v="Shield Unt Assy         "/>
    <s v="        "/>
    <n v="1"/>
    <s v="        "/>
    <s v="        "/>
    <s v="        "/>
    <s v="        "/>
    <s v="        "/>
    <s v="        "/>
  </r>
  <r>
    <x v="25"/>
    <n v="0"/>
    <s v="  "/>
    <s v="Bracket (CX727)         "/>
    <s v="        "/>
    <s v="        "/>
    <s v="        "/>
    <s v="        "/>
    <n v="1"/>
    <s v="        "/>
    <s v="        "/>
    <s v="        "/>
  </r>
  <r>
    <x v="26"/>
    <n v="0"/>
    <s v="  "/>
    <s v="Left Bracket            "/>
    <s v="        "/>
    <s v="        "/>
    <s v="        "/>
    <n v="1"/>
    <s v="        "/>
    <s v="        "/>
    <s v="        "/>
    <s v="        "/>
  </r>
  <r>
    <x v="27"/>
    <n v="0"/>
    <s v="  "/>
    <s v="Right Bracket           "/>
    <s v="        "/>
    <s v="        "/>
    <s v="        "/>
    <n v="1"/>
    <s v="        "/>
    <s v="        "/>
    <s v="        "/>
    <s v="        "/>
  </r>
  <r>
    <x v="28"/>
    <n v="0"/>
    <s v="  "/>
    <s v="M2DT-14H075-AAB U725 BRA"/>
    <s v="        "/>
    <s v="        "/>
    <s v="        "/>
    <s v="        "/>
    <s v="        "/>
    <n v="1"/>
    <s v="        "/>
    <n v="1"/>
  </r>
  <r>
    <x v="29"/>
    <n v="0"/>
    <s v="  "/>
    <s v="Bracket Unt Assy        "/>
    <s v="        "/>
    <n v="1"/>
    <s v="        "/>
    <s v="        "/>
    <s v="        "/>
    <s v="        "/>
    <s v="        "/>
    <s v="        "/>
  </r>
  <r>
    <x v="30"/>
    <n v="0"/>
    <s v="  "/>
    <s v="Bolt                    "/>
    <s v="        "/>
    <n v="1"/>
    <s v="        "/>
    <s v="        "/>
    <s v="        "/>
    <s v="        "/>
    <s v="        "/>
    <s v="        "/>
  </r>
  <r>
    <x v="31"/>
    <n v="0"/>
    <s v="  "/>
    <s v="Screw                   "/>
    <s v="        "/>
    <n v="3"/>
    <s v="        "/>
    <s v="        "/>
    <n v="3"/>
    <s v="        "/>
    <s v="        "/>
    <s v="        "/>
  </r>
  <r>
    <x v="32"/>
    <n v="0"/>
    <s v="  "/>
    <s v="Ford TCU - Screw        "/>
    <s v="        "/>
    <s v="        "/>
    <s v="        "/>
    <n v="4"/>
    <s v="        "/>
    <n v="4"/>
    <s v="        "/>
    <n v="4"/>
  </r>
  <r>
    <x v="33"/>
    <n v="0"/>
    <s v="  "/>
    <s v="Felt Pad - Large        "/>
    <s v="        "/>
    <n v="1"/>
    <s v="        "/>
    <s v="        "/>
    <n v="1"/>
    <s v="        "/>
    <s v="        "/>
    <s v="        "/>
  </r>
  <r>
    <x v="34"/>
    <n v="0"/>
    <s v="  "/>
    <s v="Felt Pad - Small        "/>
    <s v="        "/>
    <n v="3"/>
    <s v="        "/>
    <s v="        "/>
    <n v="3"/>
    <s v="        "/>
    <s v="        "/>
    <s v="        "/>
  </r>
  <r>
    <x v="35"/>
    <n v="0"/>
    <s v="  "/>
    <s v="Nut Washer              "/>
    <s v="        "/>
    <n v="4"/>
    <s v="        "/>
    <s v="        "/>
    <n v="4"/>
    <s v="        "/>
    <s v="        "/>
    <s v="        "/>
  </r>
  <r>
    <x v="36"/>
    <n v="0"/>
    <s v="  "/>
    <s v="Nut Clip                "/>
    <s v="        "/>
    <n v="3"/>
    <s v="        "/>
    <s v="        "/>
    <n v="3"/>
    <s v="        "/>
    <s v="        "/>
    <s v="        "/>
  </r>
  <r>
    <x v="37"/>
    <n v="0"/>
    <s v="  "/>
    <s v="Ford PN - NA (Base+ACCL)"/>
    <s v="        "/>
    <s v="        "/>
    <s v="        "/>
    <n v="0"/>
    <s v="        "/>
    <s v="        "/>
    <s v="        "/>
    <s v="        "/>
  </r>
  <r>
    <x v="38"/>
    <n v="0"/>
    <s v="  "/>
    <s v="Label, Secondary        "/>
    <s v="        "/>
    <s v="        "/>
    <s v="        "/>
    <s v="        "/>
    <s v="        "/>
    <n v="1"/>
    <s v="        "/>
    <n v="1"/>
  </r>
  <r>
    <x v="39"/>
    <n v="0"/>
    <s v="  "/>
    <s v="Ford PN - NA (Base+ACCL)"/>
    <s v="        "/>
    <s v="        "/>
    <s v="        "/>
    <s v="        "/>
    <s v="        "/>
    <n v="0"/>
    <s v="        "/>
    <s v="        "/>
  </r>
  <r>
    <x v="40"/>
    <n v="0"/>
    <s v="  "/>
    <s v="Ford PN - NA (Base+GNSS+"/>
    <s v="        "/>
    <s v="        "/>
    <s v="        "/>
    <s v="        "/>
    <s v="        "/>
    <s v="        "/>
    <s v="        "/>
    <n v="0"/>
  </r>
  <r>
    <x v="41"/>
    <n v="1"/>
    <s v="R "/>
    <s v="PCBA - TCU NA (base) EV "/>
    <s v="        "/>
    <s v="        "/>
    <n v="1"/>
    <n v="1"/>
    <n v="1"/>
    <n v="1"/>
    <s v="        "/>
    <s v="        "/>
  </r>
  <r>
    <x v="42"/>
    <n v="1"/>
    <s v="R "/>
    <s v="PCBA - TCU NA (base+GNSS"/>
    <s v="        "/>
    <s v="        "/>
    <s v="        "/>
    <s v="        "/>
    <s v="        "/>
    <s v="        "/>
    <n v="1"/>
    <n v="1"/>
  </r>
  <r>
    <x v="43"/>
    <n v="1"/>
    <s v="R "/>
    <s v="PCBA - TCU ROW (ecall + "/>
    <n v="1"/>
    <n v="1"/>
    <s v="        "/>
    <s v="        "/>
    <s v="        "/>
    <s v="        "/>
    <s v="        "/>
    <s v="        "/>
  </r>
  <r>
    <x v="44"/>
    <n v="0"/>
    <s v="  "/>
    <s v="Shield, RF2, Cover, Meta"/>
    <n v="1"/>
    <n v="1"/>
    <n v="1"/>
    <n v="1"/>
    <n v="1"/>
    <n v="1"/>
    <n v="1"/>
    <n v="1"/>
  </r>
  <r>
    <x v="45"/>
    <n v="0"/>
    <s v="  "/>
    <s v="Shield, WiFi, Cover, Met"/>
    <n v="1"/>
    <n v="1"/>
    <n v="1"/>
    <n v="1"/>
    <n v="1"/>
    <n v="1"/>
    <n v="1"/>
    <n v="1"/>
  </r>
  <r>
    <x v="46"/>
    <n v="0"/>
    <s v="  "/>
    <s v="Shield, Processor, Cover"/>
    <n v="1"/>
    <n v="1"/>
    <n v="1"/>
    <n v="1"/>
    <n v="1"/>
    <n v="1"/>
    <n v="1"/>
    <n v="1"/>
  </r>
  <r>
    <x v="47"/>
    <n v="0"/>
    <s v="  "/>
    <s v="WIFI Antenna board assem"/>
    <n v="1"/>
    <n v="1"/>
    <n v="1"/>
    <n v="1"/>
    <n v="1"/>
    <n v="1"/>
    <n v="1"/>
    <n v="1"/>
  </r>
  <r>
    <x v="48"/>
    <n v="0"/>
    <s v="  "/>
    <s v="WIFI Antenna board assem"/>
    <n v="1"/>
    <n v="1"/>
    <n v="1"/>
    <n v="1"/>
    <n v="1"/>
    <n v="1"/>
    <n v="1"/>
    <n v="1"/>
  </r>
  <r>
    <x v="49"/>
    <n v="1"/>
    <s v="R "/>
    <s v="PCB Assembly_TOP        "/>
    <s v="        "/>
    <s v="        "/>
    <n v="1"/>
    <n v="1"/>
    <n v="1"/>
    <n v="1"/>
    <s v="        "/>
    <s v="        "/>
  </r>
  <r>
    <x v="50"/>
    <n v="1"/>
    <s v="R "/>
    <s v="PCB Assembly_TOP        "/>
    <s v="        "/>
    <s v="        "/>
    <s v="        "/>
    <s v="        "/>
    <s v="        "/>
    <s v="        "/>
    <n v="1"/>
    <n v="1"/>
  </r>
  <r>
    <x v="51"/>
    <n v="1"/>
    <s v="R "/>
    <s v="PCB Assembly_TOP        "/>
    <n v="1"/>
    <n v="1"/>
    <s v="        "/>
    <s v="        "/>
    <s v="        "/>
    <s v="        "/>
    <s v="        "/>
    <s v="        "/>
  </r>
  <r>
    <x v="52"/>
    <n v="0"/>
    <s v="N "/>
    <s v="XSTR-BRES FORD TCU, NPN,"/>
    <n v="1"/>
    <n v="1"/>
    <s v="        "/>
    <s v="        "/>
    <s v="        "/>
    <s v="        "/>
    <s v="        "/>
    <s v="        "/>
  </r>
  <r>
    <x v="53"/>
    <n v="0"/>
    <s v="N "/>
    <s v="XSTR-BRES FORD TCU, PNP,"/>
    <n v="1"/>
    <n v="1"/>
    <s v="        "/>
    <s v="        "/>
    <s v="        "/>
    <s v="        "/>
    <s v="        "/>
    <s v="        "/>
  </r>
  <r>
    <x v="52"/>
    <n v="0"/>
    <s v="N "/>
    <s v="XSTR-BRES FORD TCU, NPN,"/>
    <n v="1"/>
    <n v="1"/>
    <s v="        "/>
    <s v="        "/>
    <s v="        "/>
    <s v="        "/>
    <s v="        "/>
    <s v="        "/>
  </r>
  <r>
    <x v="53"/>
    <n v="0"/>
    <s v="N "/>
    <s v="XSTR-BRES FORD TCU, PNP,"/>
    <n v="1"/>
    <n v="1"/>
    <s v="        "/>
    <s v="        "/>
    <s v="        "/>
    <s v="        "/>
    <s v="        "/>
    <s v="        "/>
  </r>
  <r>
    <x v="52"/>
    <n v="0"/>
    <s v="N "/>
    <s v="XSTR-BRES FORD TCU, NPN,"/>
    <n v="1"/>
    <n v="1"/>
    <s v="        "/>
    <s v="        "/>
    <s v="        "/>
    <s v="        "/>
    <s v="        "/>
    <s v="        "/>
  </r>
  <r>
    <x v="52"/>
    <n v="0"/>
    <s v="N "/>
    <s v="XSTR-BRES FORD TCU, NPN,"/>
    <n v="1"/>
    <n v="1"/>
    <s v="        "/>
    <s v="        "/>
    <s v="        "/>
    <s v="        "/>
    <s v="        "/>
    <s v="        "/>
  </r>
  <r>
    <x v="53"/>
    <n v="0"/>
    <s v="N "/>
    <s v="XSTR-BRES FORD TCU, PNP,"/>
    <n v="1"/>
    <n v="1"/>
    <s v="        "/>
    <s v="        "/>
    <s v="        "/>
    <s v="        "/>
    <s v="        "/>
    <s v="        "/>
  </r>
  <r>
    <x v="54"/>
    <n v="0"/>
    <s v="N "/>
    <s v="DIOD-SCHOT 40V,500mA,SOT"/>
    <n v="1"/>
    <n v="1"/>
    <s v="        "/>
    <s v="        "/>
    <s v="        "/>
    <s v="        "/>
    <s v="        "/>
    <s v="        "/>
  </r>
  <r>
    <x v="54"/>
    <n v="0"/>
    <s v="N "/>
    <s v="DIOD-SCHOT 40V,500mA,SOT"/>
    <n v="1"/>
    <n v="1"/>
    <s v="        "/>
    <s v="        "/>
    <s v="        "/>
    <s v="        "/>
    <s v="        "/>
    <s v="        "/>
  </r>
  <r>
    <x v="54"/>
    <n v="0"/>
    <s v="N "/>
    <s v="DIOD-SCHOT 40V,500mA,SOT"/>
    <n v="1"/>
    <n v="1"/>
    <s v="        "/>
    <s v="        "/>
    <s v="        "/>
    <s v="        "/>
    <s v="        "/>
    <s v="        "/>
  </r>
  <r>
    <x v="55"/>
    <n v="0"/>
    <s v="N "/>
    <s v="IC-LOGMISC Buffer,FORD,S"/>
    <n v="1"/>
    <n v="1"/>
    <s v="        "/>
    <s v="        "/>
    <s v="        "/>
    <s v="        "/>
    <s v="        "/>
    <s v="        "/>
  </r>
  <r>
    <x v="56"/>
    <n v="0"/>
    <s v="P "/>
    <s v="IC-MUX MUX,QFN          "/>
    <n v="1"/>
    <n v="1"/>
    <s v="        "/>
    <s v="        "/>
    <s v="        "/>
    <s v="        "/>
    <s v="        "/>
    <s v="        "/>
  </r>
  <r>
    <x v="56"/>
    <n v="0"/>
    <s v="P "/>
    <s v="IC-MUX MUX,QFN          "/>
    <n v="1"/>
    <n v="1"/>
    <s v="        "/>
    <s v="        "/>
    <s v="        "/>
    <s v="        "/>
    <s v="        "/>
    <s v="        "/>
  </r>
  <r>
    <x v="57"/>
    <n v="0"/>
    <s v="N "/>
    <s v="MAG-IND 10uH,20%,4.3A,  "/>
    <n v="1"/>
    <n v="1"/>
    <s v="        "/>
    <s v="        "/>
    <s v="        "/>
    <s v="        "/>
    <s v="        "/>
    <s v="        "/>
  </r>
  <r>
    <x v="58"/>
    <n v="0"/>
    <s v="N "/>
    <s v="IC-SENSOR Accelerometer,"/>
    <n v="1"/>
    <n v="1"/>
    <n v="1"/>
    <n v="1"/>
    <n v="1"/>
    <n v="1"/>
    <n v="1"/>
    <n v="1"/>
  </r>
  <r>
    <x v="59"/>
    <n v="0"/>
    <s v="N "/>
    <s v="IC-LINMISC Antenna Switc"/>
    <n v="1"/>
    <n v="1"/>
    <n v="1"/>
    <n v="1"/>
    <n v="1"/>
    <n v="1"/>
    <n v="1"/>
    <n v="1"/>
  </r>
  <r>
    <x v="60"/>
    <n v="0"/>
    <s v="N "/>
    <s v="IC-LINMISC Power Amplifi"/>
    <n v="1"/>
    <n v="1"/>
    <s v="        "/>
    <s v="        "/>
    <s v="        "/>
    <s v="        "/>
    <s v="        "/>
    <s v="        "/>
  </r>
  <r>
    <x v="61"/>
    <n v="0"/>
    <s v="N "/>
    <s v="IC-LINMISC Low Noise Amp"/>
    <n v="1"/>
    <n v="1"/>
    <n v="1"/>
    <n v="1"/>
    <n v="1"/>
    <n v="1"/>
    <n v="1"/>
    <n v="1"/>
  </r>
  <r>
    <x v="62"/>
    <n v="0"/>
    <s v="N "/>
    <s v="IC-LINMISC Low Noise Amp"/>
    <n v="1"/>
    <n v="1"/>
    <n v="1"/>
    <n v="1"/>
    <n v="1"/>
    <n v="1"/>
    <n v="1"/>
    <n v="1"/>
  </r>
  <r>
    <x v="63"/>
    <n v="0"/>
    <s v="N "/>
    <s v="IC-LINMISC Power Amp,FOR"/>
    <n v="1"/>
    <n v="1"/>
    <n v="1"/>
    <n v="1"/>
    <n v="1"/>
    <n v="1"/>
    <n v="1"/>
    <n v="1"/>
  </r>
  <r>
    <x v="64"/>
    <n v="0"/>
    <s v="N "/>
    <s v="IC-LINMISC Antenna Switc"/>
    <n v="1"/>
    <n v="1"/>
    <s v="        "/>
    <s v="        "/>
    <s v="        "/>
    <s v="        "/>
    <s v="        "/>
    <s v="        "/>
  </r>
  <r>
    <x v="65"/>
    <n v="0"/>
    <s v="N "/>
    <s v="IC-LINMISC Antenna Switc"/>
    <s v="        "/>
    <s v="        "/>
    <n v="1"/>
    <n v="1"/>
    <n v="1"/>
    <n v="1"/>
    <n v="1"/>
    <n v="1"/>
  </r>
  <r>
    <x v="66"/>
    <n v="0"/>
    <s v="N "/>
    <s v="IC-LINMISC ANT_Switch,FO"/>
    <n v="1"/>
    <n v="1"/>
    <n v="1"/>
    <n v="1"/>
    <n v="1"/>
    <n v="1"/>
    <n v="1"/>
    <n v="1"/>
  </r>
  <r>
    <x v="67"/>
    <n v="0"/>
    <s v="N "/>
    <s v="IC-LINMISC Antenna Switc"/>
    <n v="1"/>
    <n v="1"/>
    <n v="1"/>
    <n v="1"/>
    <n v="1"/>
    <n v="1"/>
    <n v="1"/>
    <n v="1"/>
  </r>
  <r>
    <x v="68"/>
    <n v="0"/>
    <s v="N "/>
    <s v="CAP-CERM 22nF,10%,100V,X"/>
    <n v="1"/>
    <n v="1"/>
    <s v="        "/>
    <s v="        "/>
    <s v="        "/>
    <s v="        "/>
    <s v="        "/>
    <s v="        "/>
  </r>
  <r>
    <x v="69"/>
    <n v="0"/>
    <s v="N "/>
    <s v="CAP - HALUM 270UF,20%,35"/>
    <n v="1"/>
    <n v="1"/>
    <n v="1"/>
    <n v="1"/>
    <n v="1"/>
    <n v="1"/>
    <n v="1"/>
    <n v="1"/>
  </r>
  <r>
    <x v="69"/>
    <n v="0"/>
    <s v="N "/>
    <s v="CAP - HALUM 270UF,20%,35"/>
    <n v="1"/>
    <n v="1"/>
    <n v="1"/>
    <n v="1"/>
    <n v="1"/>
    <n v="1"/>
    <n v="1"/>
    <n v="1"/>
  </r>
  <r>
    <x v="69"/>
    <n v="0"/>
    <s v="N "/>
    <s v="CAP - HALUM 270UF,20%,35"/>
    <n v="1"/>
    <n v="1"/>
    <n v="1"/>
    <n v="1"/>
    <n v="1"/>
    <n v="1"/>
    <n v="1"/>
    <n v="1"/>
  </r>
  <r>
    <x v="69"/>
    <n v="0"/>
    <s v="N "/>
    <s v="CAP - HALUM 270UF,20%,35"/>
    <n v="1"/>
    <n v="1"/>
    <n v="1"/>
    <n v="1"/>
    <n v="1"/>
    <n v="1"/>
    <n v="1"/>
    <n v="1"/>
  </r>
  <r>
    <x v="70"/>
    <n v="0"/>
    <s v="N "/>
    <s v="CAP - HALUM 100UF,20%,35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2"/>
    <n v="0"/>
    <s v="N "/>
    <s v="CAP-CERM 100nF,20%,25V,X"/>
    <n v="1"/>
    <n v="1"/>
    <s v="        "/>
    <s v="        "/>
    <s v="        "/>
    <s v="        "/>
    <s v="        "/>
    <s v="        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5"/>
    <n v="0"/>
    <s v="N "/>
    <s v="CAP-CERM 330pF,10%,50V,X"/>
    <n v="1"/>
    <n v="1"/>
    <s v="        "/>
    <s v="        "/>
    <s v="        "/>
    <s v="        "/>
    <s v="        "/>
    <s v="        "/>
  </r>
  <r>
    <x v="75"/>
    <n v="0"/>
    <s v="N "/>
    <s v="CAP-CERM 330pF,10%,50V,X"/>
    <n v="1"/>
    <n v="1"/>
    <s v="        "/>
    <s v="        "/>
    <s v="        "/>
    <s v="        "/>
    <s v="        "/>
    <s v="        "/>
  </r>
  <r>
    <x v="76"/>
    <n v="0"/>
    <s v="N "/>
    <s v="CAP-CERM 3.3UF,10%,50V,X"/>
    <n v="1"/>
    <n v="1"/>
    <s v="        "/>
    <s v="        "/>
    <s v="        "/>
    <s v="        "/>
    <s v="        "/>
    <s v="        "/>
  </r>
  <r>
    <x v="76"/>
    <n v="0"/>
    <s v="N "/>
    <s v="CAP-CERM 3.3UF,10%,50V,X"/>
    <n v="1"/>
    <n v="1"/>
    <s v="        "/>
    <s v="        "/>
    <s v="        "/>
    <s v="        "/>
    <s v="        "/>
    <s v="        "/>
  </r>
  <r>
    <x v="77"/>
    <n v="0"/>
    <s v="N "/>
    <s v="CAP-CERM 1UF,10%,25V,X7R"/>
    <n v="1"/>
    <n v="1"/>
    <s v="        "/>
    <s v="        "/>
    <s v="        "/>
    <s v="        "/>
    <s v="        "/>
    <s v="        "/>
  </r>
  <r>
    <x v="77"/>
    <n v="0"/>
    <s v="N "/>
    <s v="CAP-CERM 1UF,10%,25V,X7R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9"/>
    <n v="0"/>
    <s v="N "/>
    <s v="CAP-CERM 1UF,10%,6.3V,X7"/>
    <s v="        "/>
    <s v="        "/>
    <n v="1"/>
    <n v="1"/>
    <n v="1"/>
    <n v="1"/>
    <n v="1"/>
    <n v="1"/>
  </r>
  <r>
    <x v="80"/>
    <n v="0"/>
    <s v="N "/>
    <s v="CAP-CERM 8.2pF,1.22%,25V"/>
    <n v="1"/>
    <n v="1"/>
    <s v="        "/>
    <s v="        "/>
    <s v="        "/>
    <s v="        "/>
    <s v="        "/>
    <s v="        "/>
  </r>
  <r>
    <x v="81"/>
    <n v="0"/>
    <s v="N "/>
    <s v="MAG-IND 4.7nH,3%,350mA,0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82"/>
    <n v="0"/>
    <s v="N "/>
    <s v="CAP-CERM 6.8pF,1.47%,25V"/>
    <n v="1"/>
    <n v="1"/>
    <s v="        "/>
    <s v="        "/>
    <s v="        "/>
    <s v="        "/>
    <s v="        "/>
    <s v="        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84"/>
    <n v="0"/>
    <s v="N "/>
    <s v="CAP-CERM 15pF,1%,50V,COG"/>
    <n v="1"/>
    <n v="1"/>
    <s v="        "/>
    <s v="        "/>
    <s v="        "/>
    <s v="        "/>
    <s v="        "/>
    <s v="        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85"/>
    <n v="0"/>
    <s v="N "/>
    <s v="CAP-CERM 12pF,1%,50V,COG"/>
    <n v="1"/>
    <n v="1"/>
    <s v="        "/>
    <s v="        "/>
    <s v="        "/>
    <s v="        "/>
    <s v="        "/>
    <s v="        "/>
  </r>
  <r>
    <x v="83"/>
    <n v="0"/>
    <s v="N "/>
    <s v="CAP-CERM 100pF,5%,25V,CO"/>
    <s v="        "/>
    <s v="        "/>
    <n v="1"/>
    <n v="1"/>
    <n v="1"/>
    <n v="1"/>
    <n v="1"/>
    <n v="1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86"/>
    <n v="0"/>
    <s v="N "/>
    <s v="CAP-CERM 100nF,10%,16V,X"/>
    <n v="1"/>
    <n v="1"/>
    <s v="        "/>
    <s v="        "/>
    <s v="        "/>
    <s v="        "/>
    <s v="        "/>
    <s v="        "/>
  </r>
  <r>
    <x v="87"/>
    <n v="0"/>
    <s v="N "/>
    <s v="CAP-CERM 1nF,10%,25V,X7R"/>
    <n v="1"/>
    <n v="1"/>
    <s v="        "/>
    <s v="        "/>
    <s v="        "/>
    <s v="        "/>
    <s v="        "/>
    <s v="        "/>
  </r>
  <r>
    <x v="88"/>
    <n v="0"/>
    <s v="N "/>
    <s v="CAP-CERM 4.7UF,10%,25V,X"/>
    <n v="1"/>
    <n v="1"/>
    <s v="        "/>
    <s v="        "/>
    <s v="        "/>
    <s v="        "/>
    <s v="        "/>
    <s v="        "/>
  </r>
  <r>
    <x v="86"/>
    <n v="0"/>
    <s v="N "/>
    <s v="CAP-CERM 100nF,10%,16V,X"/>
    <n v="1"/>
    <n v="1"/>
    <s v="        "/>
    <s v="        "/>
    <s v="        "/>
    <s v="        "/>
    <s v="        "/>
    <s v="        "/>
  </r>
  <r>
    <x v="89"/>
    <n v="0"/>
    <s v="N "/>
    <s v="MAG-IND 3.3nH,3.03%,450m"/>
    <n v="1"/>
    <n v="1"/>
    <s v="        "/>
    <s v="        "/>
    <s v="        "/>
    <s v="        "/>
    <s v="        "/>
    <s v="        "/>
  </r>
  <r>
    <x v="90"/>
    <n v="0"/>
    <s v="N "/>
    <s v="CAP-CERM 6.2pF,1.61%,25V"/>
    <n v="1"/>
    <n v="1"/>
    <s v="        "/>
    <s v="        "/>
    <s v="        "/>
    <s v="        "/>
    <s v="        "/>
    <s v="        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83"/>
    <n v="0"/>
    <s v="N "/>
    <s v="CAP-CERM 100pF,5%,25V,CO"/>
    <s v="        "/>
    <s v="        "/>
    <n v="1"/>
    <n v="1"/>
    <n v="1"/>
    <n v="1"/>
    <n v="1"/>
    <n v="1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83"/>
    <n v="0"/>
    <s v="N "/>
    <s v="CAP-CERM 100pF,5%,25V,CO"/>
    <s v="        "/>
    <s v="        "/>
    <n v="1"/>
    <n v="1"/>
    <n v="1"/>
    <n v="1"/>
    <n v="1"/>
    <n v="1"/>
  </r>
  <r>
    <x v="91"/>
    <n v="0"/>
    <s v="N "/>
    <s v="MAG-IND 11nH,5%,250mA,02"/>
    <s v="        "/>
    <s v="        "/>
    <n v="1"/>
    <n v="1"/>
    <n v="1"/>
    <n v="1"/>
    <n v="1"/>
    <n v="1"/>
  </r>
  <r>
    <x v="92"/>
    <n v="0"/>
    <s v="N "/>
    <s v="CAP-CERM 10pF,2%,50V,COG"/>
    <n v="1"/>
    <n v="1"/>
    <s v="        "/>
    <s v="        "/>
    <s v="        "/>
    <s v="        "/>
    <s v="        "/>
    <s v="        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83"/>
    <n v="0"/>
    <s v="N "/>
    <s v="CAP-CERM 100pF,5%,25V,CO"/>
    <s v="        "/>
    <s v="        "/>
    <n v="1"/>
    <n v="1"/>
    <n v="1"/>
    <n v="1"/>
    <n v="1"/>
    <n v="1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93"/>
    <n v="0"/>
    <s v="N "/>
    <s v="MAG-IND 6.8nH,3%,300mA,0"/>
    <s v="        "/>
    <s v="        "/>
    <n v="1"/>
    <n v="1"/>
    <n v="1"/>
    <n v="1"/>
    <n v="1"/>
    <n v="1"/>
  </r>
  <r>
    <x v="83"/>
    <n v="0"/>
    <s v="N "/>
    <s v="CAP-CERM 100pF,5%,25V,CO"/>
    <n v="1"/>
    <n v="1"/>
    <s v="        "/>
    <s v="        "/>
    <s v="        "/>
    <s v="        "/>
    <s v="        "/>
    <s v="        "/>
  </r>
  <r>
    <x v="94"/>
    <n v="0"/>
    <s v="N "/>
    <s v="CAP-CERM 18pF,5%,25V,COG"/>
    <n v="1"/>
    <n v="1"/>
    <s v="        "/>
    <s v="        "/>
    <s v="        "/>
    <s v="        "/>
    <s v="        "/>
    <s v="        "/>
  </r>
  <r>
    <x v="94"/>
    <n v="0"/>
    <s v="N "/>
    <s v="CAP-CERM 18pF,5%,25V,COG"/>
    <n v="1"/>
    <n v="1"/>
    <s v="        "/>
    <s v="        "/>
    <s v="        "/>
    <s v="        "/>
    <s v="        "/>
    <s v="        "/>
  </r>
  <r>
    <x v="94"/>
    <n v="0"/>
    <s v="N "/>
    <s v="CAP-CERM 18pF,5%,25V,COG"/>
    <n v="1"/>
    <n v="1"/>
    <s v="        "/>
    <s v="        "/>
    <s v="        "/>
    <s v="        "/>
    <s v="        "/>
    <s v="        "/>
  </r>
  <r>
    <x v="95"/>
    <n v="0"/>
    <s v="N "/>
    <s v="MAG-IND 2.5nH,4%,500mA,0"/>
    <n v="1"/>
    <n v="1"/>
    <s v="        "/>
    <s v="        "/>
    <s v="        "/>
    <s v="        "/>
    <s v="        "/>
    <s v="        "/>
  </r>
  <r>
    <x v="94"/>
    <n v="0"/>
    <s v="N "/>
    <s v="CAP-CERM 18pF,5%,25V,COG"/>
    <n v="1"/>
    <n v="1"/>
    <s v="        "/>
    <s v="        "/>
    <s v="        "/>
    <s v="        "/>
    <s v="        "/>
    <s v="        "/>
  </r>
  <r>
    <x v="96"/>
    <n v="0"/>
    <s v="N "/>
    <s v="CAP-CERM 1pF,0.1%,25V,CO"/>
    <n v="1"/>
    <n v="1"/>
    <s v="        "/>
    <s v="        "/>
    <s v="        "/>
    <s v="        "/>
    <s v="        "/>
    <s v="        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9"/>
    <n v="0"/>
    <s v="N "/>
    <s v="CAP-CERM 1UF,10%,6.3V,X7"/>
    <s v="        "/>
    <s v="        "/>
    <n v="1"/>
    <n v="1"/>
    <n v="1"/>
    <n v="1"/>
    <n v="1"/>
    <n v="1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9"/>
    <n v="0"/>
    <s v="N "/>
    <s v="CAP-CERM 1UF,10%,6.3V,X7"/>
    <s v="        "/>
    <s v="        "/>
    <n v="1"/>
    <n v="1"/>
    <n v="1"/>
    <n v="1"/>
    <n v="1"/>
    <n v="1"/>
  </r>
  <r>
    <x v="97"/>
    <n v="0"/>
    <s v="N "/>
    <s v="CAP-CERM 2.2UF,10%,10V,X"/>
    <n v="1"/>
    <n v="1"/>
    <n v="1"/>
    <n v="1"/>
    <n v="1"/>
    <n v="1"/>
    <n v="1"/>
    <n v="1"/>
  </r>
  <r>
    <x v="97"/>
    <n v="0"/>
    <s v="N "/>
    <s v="CAP-CERM 2.2UF,10%,10V,X"/>
    <n v="1"/>
    <n v="1"/>
    <n v="1"/>
    <n v="1"/>
    <n v="1"/>
    <n v="1"/>
    <n v="1"/>
    <n v="1"/>
  </r>
  <r>
    <x v="97"/>
    <n v="0"/>
    <s v="N "/>
    <s v="CAP-CERM 2.2UF,10%,10V,X"/>
    <n v="1"/>
    <n v="1"/>
    <n v="1"/>
    <n v="1"/>
    <n v="1"/>
    <n v="1"/>
    <n v="1"/>
    <n v="1"/>
  </r>
  <r>
    <x v="97"/>
    <n v="0"/>
    <s v="N "/>
    <s v="CAP-CERM 2.2UF,10%,10V,X"/>
    <n v="1"/>
    <n v="1"/>
    <n v="1"/>
    <n v="1"/>
    <n v="1"/>
    <n v="1"/>
    <n v="1"/>
    <n v="1"/>
  </r>
  <r>
    <x v="97"/>
    <n v="0"/>
    <s v="N "/>
    <s v="CAP-CERM 2.2UF,10%,10V,X"/>
    <n v="1"/>
    <n v="1"/>
    <n v="1"/>
    <n v="1"/>
    <n v="1"/>
    <n v="1"/>
    <n v="1"/>
    <n v="1"/>
  </r>
  <r>
    <x v="97"/>
    <n v="0"/>
    <s v="N "/>
    <s v="CAP-CERM 2.2UF,10%,10V,X"/>
    <n v="1"/>
    <n v="1"/>
    <n v="1"/>
    <n v="1"/>
    <n v="1"/>
    <n v="1"/>
    <n v="1"/>
    <n v="1"/>
  </r>
  <r>
    <x v="97"/>
    <n v="0"/>
    <s v="N "/>
    <s v="CAP-CERM 2.2UF,10%,10V,X"/>
    <n v="1"/>
    <n v="1"/>
    <n v="1"/>
    <n v="1"/>
    <n v="1"/>
    <n v="1"/>
    <n v="1"/>
    <n v="1"/>
  </r>
  <r>
    <x v="97"/>
    <n v="0"/>
    <s v="N "/>
    <s v="CAP-CERM 2.2UF,10%,10V,X"/>
    <n v="1"/>
    <n v="1"/>
    <n v="1"/>
    <n v="1"/>
    <n v="1"/>
    <n v="1"/>
    <n v="1"/>
    <n v="1"/>
  </r>
  <r>
    <x v="97"/>
    <n v="0"/>
    <s v="N "/>
    <s v="CAP-CERM 2.2UF,10%,10V,X"/>
    <n v="1"/>
    <n v="1"/>
    <n v="1"/>
    <n v="1"/>
    <n v="1"/>
    <n v="1"/>
    <n v="1"/>
    <n v="1"/>
  </r>
  <r>
    <x v="97"/>
    <n v="0"/>
    <s v="N "/>
    <s v="CAP-CERM 2.2UF,10%,10V,X"/>
    <n v="1"/>
    <n v="1"/>
    <n v="1"/>
    <n v="1"/>
    <n v="1"/>
    <n v="1"/>
    <n v="1"/>
    <n v="1"/>
  </r>
  <r>
    <x v="98"/>
    <n v="0"/>
    <s v="N "/>
    <s v="CAP-CERM 470pF,5%,25V,CO"/>
    <n v="1"/>
    <n v="1"/>
    <n v="1"/>
    <n v="1"/>
    <n v="1"/>
    <n v="1"/>
    <n v="1"/>
    <n v="1"/>
  </r>
  <r>
    <x v="98"/>
    <n v="0"/>
    <s v="N "/>
    <s v="CAP-CERM 470pF,5%,25V,CO"/>
    <n v="1"/>
    <n v="1"/>
    <n v="1"/>
    <n v="1"/>
    <n v="1"/>
    <n v="1"/>
    <n v="1"/>
    <n v="1"/>
  </r>
  <r>
    <x v="98"/>
    <n v="0"/>
    <s v="N "/>
    <s v="CAP-CERM 470pF,5%,25V,CO"/>
    <n v="1"/>
    <n v="1"/>
    <n v="1"/>
    <n v="1"/>
    <n v="1"/>
    <n v="1"/>
    <n v="1"/>
    <n v="1"/>
  </r>
  <r>
    <x v="98"/>
    <n v="0"/>
    <s v="N "/>
    <s v="CAP-CERM 470pF,5%,25V,CO"/>
    <n v="1"/>
    <n v="1"/>
    <n v="1"/>
    <n v="1"/>
    <n v="1"/>
    <n v="1"/>
    <n v="1"/>
    <n v="1"/>
  </r>
  <r>
    <x v="98"/>
    <n v="0"/>
    <s v="N "/>
    <s v="CAP-CERM 470pF,5%,25V,CO"/>
    <n v="1"/>
    <n v="1"/>
    <n v="1"/>
    <n v="1"/>
    <n v="1"/>
    <n v="1"/>
    <n v="1"/>
    <n v="1"/>
  </r>
  <r>
    <x v="98"/>
    <n v="0"/>
    <s v="N "/>
    <s v="CAP-CERM 470pF,5%,25V,CO"/>
    <n v="1"/>
    <n v="1"/>
    <n v="1"/>
    <n v="1"/>
    <n v="1"/>
    <n v="1"/>
    <n v="1"/>
    <n v="1"/>
  </r>
  <r>
    <x v="98"/>
    <n v="0"/>
    <s v="N "/>
    <s v="CAP-CERM 470pF,5%,25V,CO"/>
    <n v="1"/>
    <n v="1"/>
    <n v="1"/>
    <n v="1"/>
    <n v="1"/>
    <n v="1"/>
    <n v="1"/>
    <n v="1"/>
  </r>
  <r>
    <x v="98"/>
    <n v="0"/>
    <s v="N "/>
    <s v="CAP-CERM 470pF,5%,25V,CO"/>
    <n v="1"/>
    <n v="1"/>
    <n v="1"/>
    <n v="1"/>
    <n v="1"/>
    <n v="1"/>
    <n v="1"/>
    <n v="1"/>
  </r>
  <r>
    <x v="98"/>
    <n v="0"/>
    <s v="N "/>
    <s v="CAP-CERM 470pF,5%,25V,CO"/>
    <n v="1"/>
    <n v="1"/>
    <n v="1"/>
    <n v="1"/>
    <n v="1"/>
    <n v="1"/>
    <n v="1"/>
    <n v="1"/>
  </r>
  <r>
    <x v="98"/>
    <n v="0"/>
    <s v="N "/>
    <s v="CAP-CERM 470pF,5%,25V,CO"/>
    <n v="1"/>
    <n v="1"/>
    <n v="1"/>
    <n v="1"/>
    <n v="1"/>
    <n v="1"/>
    <n v="1"/>
    <n v="1"/>
  </r>
  <r>
    <x v="99"/>
    <n v="0"/>
    <s v="N "/>
    <s v="CAP-CERM 1nF,10%,50V,X7R"/>
    <n v="1"/>
    <n v="1"/>
    <n v="1"/>
    <n v="1"/>
    <n v="1"/>
    <n v="1"/>
    <n v="1"/>
    <n v="1"/>
  </r>
  <r>
    <x v="99"/>
    <n v="0"/>
    <s v="N "/>
    <s v="CAP-CERM 1nF,10%,50V,X7R"/>
    <n v="1"/>
    <n v="1"/>
    <n v="1"/>
    <n v="1"/>
    <n v="1"/>
    <n v="1"/>
    <n v="1"/>
    <n v="1"/>
  </r>
  <r>
    <x v="99"/>
    <n v="0"/>
    <s v="N "/>
    <s v="CAP-CERM 1nF,10%,50V,X7R"/>
    <n v="1"/>
    <n v="1"/>
    <n v="1"/>
    <n v="1"/>
    <n v="1"/>
    <n v="1"/>
    <n v="1"/>
    <n v="1"/>
  </r>
  <r>
    <x v="100"/>
    <n v="0"/>
    <s v="N "/>
    <s v="CAP-CERM 3.3nF,10%,50V,X"/>
    <n v="1"/>
    <n v="1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102"/>
    <n v="0"/>
    <s v="N "/>
    <s v="CAP-CERM 470nF,10%,50V,X"/>
    <n v="1"/>
    <n v="1"/>
    <n v="1"/>
    <n v="1"/>
    <n v="1"/>
    <n v="1"/>
    <n v="1"/>
    <n v="1"/>
  </r>
  <r>
    <x v="103"/>
    <n v="0"/>
    <s v="N "/>
    <s v="CAP-CERM 22UF,20%,10V,X6"/>
    <n v="1"/>
    <n v="1"/>
    <n v="1"/>
    <n v="1"/>
    <n v="1"/>
    <n v="1"/>
    <n v="1"/>
    <n v="1"/>
  </r>
  <r>
    <x v="103"/>
    <n v="0"/>
    <s v="N "/>
    <s v="CAP-CERM 22UF,20%,10V,X6"/>
    <n v="1"/>
    <n v="1"/>
    <n v="1"/>
    <n v="1"/>
    <n v="1"/>
    <n v="1"/>
    <n v="1"/>
    <n v="1"/>
  </r>
  <r>
    <x v="103"/>
    <n v="0"/>
    <s v="N "/>
    <s v="CAP-CERM 22UF,20%,10V,X6"/>
    <n v="1"/>
    <n v="1"/>
    <n v="1"/>
    <n v="1"/>
    <n v="1"/>
    <n v="1"/>
    <n v="1"/>
    <n v="1"/>
  </r>
  <r>
    <x v="103"/>
    <n v="0"/>
    <s v="N "/>
    <s v="CAP-CERM 22UF,20%,10V,X6"/>
    <n v="1"/>
    <n v="1"/>
    <n v="1"/>
    <n v="1"/>
    <n v="1"/>
    <n v="1"/>
    <n v="1"/>
    <n v="1"/>
  </r>
  <r>
    <x v="103"/>
    <n v="0"/>
    <s v="N "/>
    <s v="CAP-CERM 22UF,20%,10V,X6"/>
    <n v="1"/>
    <n v="1"/>
    <n v="1"/>
    <n v="1"/>
    <n v="1"/>
    <n v="1"/>
    <n v="1"/>
    <n v="1"/>
  </r>
  <r>
    <x v="103"/>
    <n v="0"/>
    <s v="N "/>
    <s v="CAP-CERM 22UF,20%,10V,X6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5"/>
    <n v="0"/>
    <s v="N "/>
    <s v="CAP-CERM 100nF,10%,4V,X6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87"/>
    <n v="0"/>
    <s v="N "/>
    <s v="CAP-CERM 1nF,10%,25V,X7R"/>
    <n v="1"/>
    <n v="1"/>
    <n v="1"/>
    <n v="1"/>
    <n v="1"/>
    <n v="1"/>
    <n v="1"/>
    <n v="1"/>
  </r>
  <r>
    <x v="87"/>
    <n v="0"/>
    <s v="N "/>
    <s v="CAP-CERM 1nF,10%,25V,X7R"/>
    <n v="1"/>
    <n v="1"/>
    <n v="1"/>
    <n v="1"/>
    <n v="1"/>
    <n v="1"/>
    <n v="1"/>
    <n v="1"/>
  </r>
  <r>
    <x v="87"/>
    <n v="0"/>
    <s v="N "/>
    <s v="CAP-CERM 1nF,10%,25V,X7R"/>
    <n v="1"/>
    <n v="1"/>
    <n v="1"/>
    <n v="1"/>
    <n v="1"/>
    <n v="1"/>
    <n v="1"/>
    <n v="1"/>
  </r>
  <r>
    <x v="87"/>
    <n v="0"/>
    <s v="N "/>
    <s v="CAP-CERM 1nF,10%,25V,X7R"/>
    <n v="1"/>
    <n v="1"/>
    <n v="1"/>
    <n v="1"/>
    <n v="1"/>
    <n v="1"/>
    <n v="1"/>
    <n v="1"/>
  </r>
  <r>
    <x v="108"/>
    <n v="0"/>
    <s v="N "/>
    <s v="CAP-CERM 330nF,10%,6.3V,"/>
    <n v="1"/>
    <n v="1"/>
    <n v="1"/>
    <n v="1"/>
    <n v="1"/>
    <n v="1"/>
    <n v="1"/>
    <n v="1"/>
  </r>
  <r>
    <x v="109"/>
    <n v="0"/>
    <s v="N "/>
    <s v="CAP-CERM 1UF,10%,25V,X6S"/>
    <n v="1"/>
    <n v="1"/>
    <n v="1"/>
    <n v="1"/>
    <n v="1"/>
    <n v="1"/>
    <n v="1"/>
    <n v="1"/>
  </r>
  <r>
    <x v="110"/>
    <n v="0"/>
    <s v="N "/>
    <s v="CAP-CERM 2.2UF,10%,6.3V,"/>
    <n v="1"/>
    <n v="1"/>
    <n v="1"/>
    <n v="1"/>
    <n v="1"/>
    <n v="1"/>
    <n v="1"/>
    <n v="1"/>
  </r>
  <r>
    <x v="110"/>
    <n v="0"/>
    <s v="N "/>
    <s v="CAP-CERM 2.2UF,10%,6.3V,"/>
    <n v="1"/>
    <n v="1"/>
    <n v="1"/>
    <n v="1"/>
    <n v="1"/>
    <n v="1"/>
    <n v="1"/>
    <n v="1"/>
  </r>
  <r>
    <x v="110"/>
    <n v="0"/>
    <s v="N "/>
    <s v="CAP-CERM 2.2UF,10%,6.3V,"/>
    <n v="1"/>
    <n v="1"/>
    <n v="1"/>
    <n v="1"/>
    <n v="1"/>
    <n v="1"/>
    <n v="1"/>
    <n v="1"/>
  </r>
  <r>
    <x v="111"/>
    <n v="0"/>
    <s v="N "/>
    <s v="CAP-CERM 12pF,5%,25V,COG"/>
    <n v="1"/>
    <n v="1"/>
    <n v="1"/>
    <n v="1"/>
    <n v="1"/>
    <n v="1"/>
    <n v="1"/>
    <n v="1"/>
  </r>
  <r>
    <x v="111"/>
    <n v="0"/>
    <s v="N "/>
    <s v="CAP-CERM 12pF,5%,25V,COG"/>
    <n v="1"/>
    <n v="1"/>
    <n v="1"/>
    <n v="1"/>
    <n v="1"/>
    <n v="1"/>
    <n v="1"/>
    <n v="1"/>
  </r>
  <r>
    <x v="112"/>
    <n v="0"/>
    <s v="N "/>
    <s v="CAP-CERM 4.7UF,20%,25V,X"/>
    <n v="1"/>
    <n v="1"/>
    <n v="1"/>
    <n v="1"/>
    <n v="1"/>
    <n v="1"/>
    <n v="1"/>
    <n v="1"/>
  </r>
  <r>
    <x v="113"/>
    <n v="0"/>
    <s v="N "/>
    <s v="CAP-CERM 4.7nF,10%,100V,"/>
    <n v="1"/>
    <n v="1"/>
    <n v="1"/>
    <n v="1"/>
    <n v="1"/>
    <n v="1"/>
    <n v="1"/>
    <n v="1"/>
  </r>
  <r>
    <x v="114"/>
    <n v="0"/>
    <s v="N "/>
    <s v="CAP-CERM 10UF,10%,50V,X7"/>
    <n v="1"/>
    <n v="1"/>
    <n v="1"/>
    <n v="1"/>
    <n v="1"/>
    <n v="1"/>
    <n v="1"/>
    <n v="1"/>
  </r>
  <r>
    <x v="114"/>
    <n v="0"/>
    <s v="N "/>
    <s v="CAP-CERM 10UF,10%,50V,X7"/>
    <n v="1"/>
    <n v="1"/>
    <n v="1"/>
    <n v="1"/>
    <n v="1"/>
    <n v="1"/>
    <n v="1"/>
    <n v="1"/>
  </r>
  <r>
    <x v="115"/>
    <n v="0"/>
    <s v="N "/>
    <s v="CAP-CERM 7.5pF,1.33%,25V"/>
    <n v="1"/>
    <n v="1"/>
    <n v="1"/>
    <n v="1"/>
    <n v="1"/>
    <n v="1"/>
    <n v="1"/>
    <n v="1"/>
  </r>
  <r>
    <x v="94"/>
    <n v="0"/>
    <s v="N "/>
    <s v="CAP-CERM 18pF,5%,25V,COG"/>
    <n v="1"/>
    <n v="1"/>
    <n v="1"/>
    <n v="1"/>
    <n v="1"/>
    <n v="1"/>
    <n v="1"/>
    <n v="1"/>
  </r>
  <r>
    <x v="94"/>
    <n v="0"/>
    <s v="N "/>
    <s v="CAP-CERM 18pF,5%,25V,COG"/>
    <n v="1"/>
    <n v="1"/>
    <n v="1"/>
    <n v="1"/>
    <n v="1"/>
    <n v="1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116"/>
    <n v="0"/>
    <s v="N "/>
    <s v="CAP-CERM 0.91PF,11%,50V,"/>
    <n v="1"/>
    <n v="1"/>
    <n v="1"/>
    <n v="1"/>
    <n v="1"/>
    <n v="1"/>
    <n v="1"/>
    <n v="1"/>
  </r>
  <r>
    <x v="116"/>
    <n v="0"/>
    <s v="N "/>
    <s v="CAP-CERM 0.91PF,11%,50V,"/>
    <n v="1"/>
    <n v="1"/>
    <n v="1"/>
    <n v="1"/>
    <n v="1"/>
    <n v="1"/>
    <n v="1"/>
    <n v="1"/>
  </r>
  <r>
    <x v="117"/>
    <n v="0"/>
    <s v="N "/>
    <s v="CAP-CERM 8.2pF,1.21%,50V"/>
    <n v="1"/>
    <n v="1"/>
    <n v="1"/>
    <n v="1"/>
    <n v="1"/>
    <n v="1"/>
    <n v="1"/>
    <n v="1"/>
  </r>
  <r>
    <x v="117"/>
    <n v="0"/>
    <s v="N "/>
    <s v="CAP-CERM 8.2pF,1.21%,50V"/>
    <n v="1"/>
    <n v="1"/>
    <n v="1"/>
    <n v="1"/>
    <n v="1"/>
    <n v="1"/>
    <n v="1"/>
    <n v="1"/>
  </r>
  <r>
    <x v="118"/>
    <n v="0"/>
    <s v="N "/>
    <s v="CAP-CERM 33pF,2%,50V,COG"/>
    <n v="1"/>
    <n v="1"/>
    <s v="        "/>
    <s v="        "/>
    <s v="        "/>
    <s v="        "/>
    <s v="        "/>
    <s v="        "/>
  </r>
  <r>
    <x v="118"/>
    <n v="0"/>
    <s v="N "/>
    <s v="CAP-CERM 33pF,2%,50V,COG"/>
    <s v="        "/>
    <s v="        "/>
    <n v="1"/>
    <n v="1"/>
    <n v="1"/>
    <n v="1"/>
    <n v="1"/>
    <n v="1"/>
  </r>
  <r>
    <x v="118"/>
    <n v="0"/>
    <s v="N "/>
    <s v="CAP-CERM 33pF,2%,50V,COG"/>
    <n v="1"/>
    <n v="1"/>
    <s v="        "/>
    <s v="        "/>
    <s v="        "/>
    <s v="        "/>
    <s v="        "/>
    <s v="        "/>
  </r>
  <r>
    <x v="118"/>
    <n v="0"/>
    <s v="N "/>
    <s v="CAP-CERM 33pF,2%,50V,COG"/>
    <s v="        "/>
    <s v="        "/>
    <n v="1"/>
    <n v="1"/>
    <n v="1"/>
    <n v="1"/>
    <n v="1"/>
    <n v="1"/>
  </r>
  <r>
    <x v="118"/>
    <n v="0"/>
    <s v="N "/>
    <s v="CAP-CERM 33pF,2%,50V,COG"/>
    <n v="1"/>
    <n v="1"/>
    <s v="        "/>
    <s v="        "/>
    <s v="        "/>
    <s v="        "/>
    <s v="        "/>
    <s v="        "/>
  </r>
  <r>
    <x v="118"/>
    <n v="0"/>
    <s v="N "/>
    <s v="CAP-CERM 33pF,2%,50V,COG"/>
    <s v="        "/>
    <s v="        "/>
    <n v="1"/>
    <n v="1"/>
    <n v="1"/>
    <n v="1"/>
    <n v="1"/>
    <n v="1"/>
  </r>
  <r>
    <x v="118"/>
    <n v="0"/>
    <s v="N "/>
    <s v="CAP-CERM 33pF,2%,50V,COG"/>
    <n v="1"/>
    <n v="1"/>
    <s v="        "/>
    <s v="        "/>
    <s v="        "/>
    <s v="        "/>
    <s v="        "/>
    <s v="        "/>
  </r>
  <r>
    <x v="118"/>
    <n v="0"/>
    <s v="N "/>
    <s v="CAP-CERM 33pF,2%,50V,COG"/>
    <s v="        "/>
    <s v="        "/>
    <n v="1"/>
    <n v="1"/>
    <n v="1"/>
    <n v="1"/>
    <n v="1"/>
    <n v="1"/>
  </r>
  <r>
    <x v="119"/>
    <n v="0"/>
    <s v="N "/>
    <s v="CAP-CERM 0.5PF,10%,50V,C"/>
    <n v="1"/>
    <n v="1"/>
    <n v="1"/>
    <n v="1"/>
    <n v="1"/>
    <n v="1"/>
    <n v="1"/>
    <n v="1"/>
  </r>
  <r>
    <x v="120"/>
    <n v="0"/>
    <s v="N "/>
    <s v="MAG-IND 15nH,3%,250mA,02"/>
    <n v="1"/>
    <n v="1"/>
    <s v="        "/>
    <s v="        "/>
    <s v="        "/>
    <s v="        "/>
    <s v="        "/>
    <s v="        "/>
  </r>
  <r>
    <x v="121"/>
    <n v="0"/>
    <s v="N "/>
    <s v="CAP-CERM 3pF,0.1%,25V,CO"/>
    <n v="1"/>
    <n v="1"/>
    <s v="        "/>
    <s v="        "/>
    <s v="        "/>
    <s v="        "/>
    <s v="        "/>
    <s v="        "/>
  </r>
  <r>
    <x v="122"/>
    <n v="0"/>
    <s v="N "/>
    <s v="MAG-IND 56nH,3%,100mA,02"/>
    <s v="        "/>
    <s v="        "/>
    <n v="1"/>
    <n v="1"/>
    <n v="1"/>
    <n v="1"/>
    <n v="1"/>
    <n v="1"/>
  </r>
  <r>
    <x v="120"/>
    <n v="0"/>
    <s v="N "/>
    <s v="MAG-IND 15nH,3%,250mA,02"/>
    <n v="1"/>
    <n v="1"/>
    <s v="        "/>
    <s v="        "/>
    <s v="        "/>
    <s v="        "/>
    <s v="        "/>
    <s v="        "/>
  </r>
  <r>
    <x v="123"/>
    <n v="0"/>
    <s v="N "/>
    <s v="MAG-IND 39nH,3%,120mA,02"/>
    <n v="1"/>
    <n v="1"/>
    <s v="        "/>
    <s v="        "/>
    <s v="        "/>
    <s v="        "/>
    <s v="        "/>
    <s v="        "/>
  </r>
  <r>
    <x v="124"/>
    <n v="0"/>
    <s v="N "/>
    <s v="MAG-IND 12nH,3%,250mA,02"/>
    <n v="1"/>
    <n v="1"/>
    <s v="        "/>
    <s v="        "/>
    <s v="        "/>
    <s v="        "/>
    <s v="        "/>
    <s v="        "/>
  </r>
  <r>
    <x v="124"/>
    <n v="0"/>
    <s v="N "/>
    <s v="MAG-IND 12nH,3%,250mA,02"/>
    <n v="1"/>
    <n v="1"/>
    <s v="        "/>
    <s v="        "/>
    <s v="        "/>
    <s v="        "/>
    <s v="        "/>
    <s v="        "/>
  </r>
  <r>
    <x v="125"/>
    <n v="0"/>
    <s v="N "/>
    <s v="MAG-IND 5.1nH,3%,350mA,0"/>
    <n v="1"/>
    <n v="1"/>
    <s v="        "/>
    <s v="        "/>
    <s v="        "/>
    <s v="        "/>
    <s v="        "/>
    <s v="        "/>
  </r>
  <r>
    <x v="125"/>
    <n v="0"/>
    <s v="N "/>
    <s v="MAG-IND 5.1nH,3%,350mA,0"/>
    <n v="1"/>
    <n v="1"/>
    <s v="        "/>
    <s v="        "/>
    <s v="        "/>
    <s v="        "/>
    <s v="        "/>
    <s v="        "/>
  </r>
  <r>
    <x v="126"/>
    <n v="0"/>
    <s v="X "/>
    <s v="MAG-FER 22R,,1A,SMD     "/>
    <n v="1"/>
    <n v="1"/>
    <s v="        "/>
    <s v="        "/>
    <s v="        "/>
    <s v="        "/>
    <s v="        "/>
    <s v="        "/>
  </r>
  <r>
    <x v="126"/>
    <n v="0"/>
    <s v="X "/>
    <s v="MAG-FER 22R,,1A,SMD     "/>
    <n v="1"/>
    <n v="1"/>
    <s v="        "/>
    <s v="        "/>
    <s v="        "/>
    <s v="        "/>
    <s v="        "/>
    <s v="        "/>
  </r>
  <r>
    <x v="119"/>
    <n v="0"/>
    <s v="N "/>
    <s v="CAP-CERM 0.5PF,10%,50V,C"/>
    <n v="1"/>
    <n v="1"/>
    <s v="        "/>
    <s v="        "/>
    <s v="        "/>
    <s v="        "/>
    <s v="        "/>
    <s v="        "/>
  </r>
  <r>
    <x v="127"/>
    <n v="0"/>
    <s v="N "/>
    <s v="MAG-IND 22nH,3%,150mA,02"/>
    <n v="1"/>
    <n v="1"/>
    <s v="        "/>
    <s v="        "/>
    <s v="        "/>
    <s v="        "/>
    <s v="        "/>
    <s v="        "/>
  </r>
  <r>
    <x v="119"/>
    <n v="0"/>
    <s v="N "/>
    <s v="CAP-CERM 0.5PF,10%,50V,C"/>
    <n v="1"/>
    <n v="1"/>
    <n v="1"/>
    <n v="1"/>
    <n v="1"/>
    <n v="1"/>
    <n v="1"/>
    <n v="1"/>
  </r>
  <r>
    <x v="128"/>
    <n v="0"/>
    <s v="N "/>
    <s v="CAP-CERM 100nF,10%,16V,X"/>
    <n v="1"/>
    <n v="1"/>
    <n v="1"/>
    <n v="1"/>
    <n v="1"/>
    <n v="1"/>
    <n v="1"/>
    <n v="1"/>
  </r>
  <r>
    <x v="128"/>
    <n v="0"/>
    <s v="N "/>
    <s v="CAP-CERM 100nF,10%,16V,X"/>
    <n v="1"/>
    <n v="1"/>
    <n v="1"/>
    <n v="1"/>
    <n v="1"/>
    <n v="1"/>
    <n v="1"/>
    <n v="1"/>
  </r>
  <r>
    <x v="129"/>
    <n v="0"/>
    <s v="N "/>
    <s v="CAP-CERM 22UF,20%,16V,X5"/>
    <n v="1"/>
    <n v="1"/>
    <n v="1"/>
    <n v="1"/>
    <n v="1"/>
    <n v="1"/>
    <n v="1"/>
    <n v="1"/>
  </r>
  <r>
    <x v="129"/>
    <n v="0"/>
    <s v="N "/>
    <s v="CAP-CERM 22UF,20%,16V,X5"/>
    <n v="1"/>
    <n v="1"/>
    <n v="1"/>
    <n v="1"/>
    <n v="1"/>
    <n v="1"/>
    <n v="1"/>
    <n v="1"/>
  </r>
  <r>
    <x v="130"/>
    <n v="0"/>
    <s v="N "/>
    <s v="CONN HS - FAKRA,4.0,Bend"/>
    <n v="1"/>
    <n v="1"/>
    <n v="1"/>
    <n v="1"/>
    <n v="1"/>
    <n v="1"/>
    <n v="1"/>
    <n v="1"/>
  </r>
  <r>
    <x v="131"/>
    <n v="0"/>
    <s v="  "/>
    <s v="CONN HS - RF,1.0,Bended,"/>
    <n v="1"/>
    <n v="1"/>
    <n v="1"/>
    <n v="1"/>
    <n v="1"/>
    <n v="1"/>
    <n v="1"/>
    <n v="1"/>
  </r>
  <r>
    <x v="132"/>
    <n v="0"/>
    <s v="N "/>
    <s v="CONN I/O - PCM Headers,2"/>
    <n v="1"/>
    <n v="1"/>
    <n v="1"/>
    <n v="1"/>
    <n v="1"/>
    <n v="1"/>
    <n v="1"/>
    <n v="1"/>
  </r>
  <r>
    <x v="133"/>
    <n v="1"/>
    <s v="R "/>
    <s v="FLASHED IC              "/>
    <n v="1"/>
    <n v="1"/>
    <n v="1"/>
    <n v="1"/>
    <n v="1"/>
    <n v="1"/>
    <n v="1"/>
    <n v="1"/>
  </r>
  <r>
    <x v="134"/>
    <n v="0"/>
    <s v="N "/>
    <s v="IC-PROC Microcontroller,"/>
    <n v="1"/>
    <n v="1"/>
    <n v="1"/>
    <n v="1"/>
    <n v="1"/>
    <n v="1"/>
    <n v="1"/>
    <n v="1"/>
  </r>
  <r>
    <x v="135"/>
    <n v="0"/>
    <s v="  "/>
    <s v="VMCU-0.1.0.100(FNV2.0.5."/>
    <n v="0"/>
    <n v="0"/>
    <n v="0"/>
    <n v="0"/>
    <n v="0"/>
    <n v="0"/>
    <n v="0"/>
    <n v="0"/>
  </r>
  <r>
    <x v="136"/>
    <n v="0"/>
    <s v="N "/>
    <s v="IC-INTRF FORD,HVSON     "/>
    <n v="1"/>
    <n v="1"/>
    <n v="1"/>
    <n v="1"/>
    <n v="1"/>
    <n v="1"/>
    <n v="1"/>
    <n v="1"/>
  </r>
  <r>
    <x v="137"/>
    <n v="0"/>
    <s v="N "/>
    <s v="IC-LINMISC M2M MultiSIM "/>
    <s v="        "/>
    <s v="        "/>
    <n v="1"/>
    <n v="1"/>
    <n v="1"/>
    <n v="1"/>
    <n v="1"/>
    <n v="1"/>
  </r>
  <r>
    <x v="138"/>
    <n v="0"/>
    <s v="N "/>
    <s v="IC-LOGMISC SIM,FORD,    "/>
    <n v="1"/>
    <n v="1"/>
    <s v="        "/>
    <s v="        "/>
    <s v="        "/>
    <s v="        "/>
    <s v="        "/>
    <s v="        "/>
  </r>
  <r>
    <x v="139"/>
    <n v="0"/>
    <s v="N "/>
    <s v="DIOD-ZENER 15.0,,SOD123 "/>
    <n v="1"/>
    <n v="1"/>
    <s v="        "/>
    <s v="        "/>
    <s v="        "/>
    <s v="        "/>
    <s v="        "/>
    <s v="        "/>
  </r>
  <r>
    <x v="140"/>
    <n v="0"/>
    <s v="N "/>
    <s v="DIOD-SCHOT 40V,400mA,SOD"/>
    <n v="1"/>
    <n v="1"/>
    <s v="        "/>
    <s v="        "/>
    <s v="        "/>
    <s v="        "/>
    <s v="        "/>
    <s v="        "/>
  </r>
  <r>
    <x v="140"/>
    <n v="0"/>
    <s v="N "/>
    <s v="DIOD-SCHOT 40V,400mA,SOD"/>
    <n v="1"/>
    <n v="1"/>
    <s v="        "/>
    <s v="        "/>
    <s v="        "/>
    <s v="        "/>
    <s v="        "/>
    <s v="        "/>
  </r>
  <r>
    <x v="141"/>
    <n v="0"/>
    <s v="N "/>
    <s v="DIOD-ZENER 15.0,,SOD323 "/>
    <n v="1"/>
    <n v="1"/>
    <s v="        "/>
    <s v="        "/>
    <s v="        "/>
    <s v="        "/>
    <s v="        "/>
    <s v="        "/>
  </r>
  <r>
    <x v="142"/>
    <n v="0"/>
    <s v="N "/>
    <s v="DIOD-ZENER 5.6,2.0,SOT-2"/>
    <n v="1"/>
    <n v="1"/>
    <s v="        "/>
    <s v="        "/>
    <s v="        "/>
    <s v="        "/>
    <s v="        "/>
    <s v="        "/>
  </r>
  <r>
    <x v="143"/>
    <n v="0"/>
    <s v="N "/>
    <s v="DIOD-RECT 75V,300mA,4ns,"/>
    <n v="1"/>
    <n v="1"/>
    <n v="1"/>
    <n v="1"/>
    <n v="1"/>
    <n v="1"/>
    <n v="1"/>
    <n v="1"/>
  </r>
  <r>
    <x v="143"/>
    <n v="0"/>
    <s v="N "/>
    <s v="DIOD-RECT 75V,300mA,4ns,"/>
    <n v="1"/>
    <n v="1"/>
    <n v="1"/>
    <n v="1"/>
    <n v="1"/>
    <n v="1"/>
    <n v="1"/>
    <n v="1"/>
  </r>
  <r>
    <x v="144"/>
    <n v="0"/>
    <s v="N "/>
    <s v="DIOD-TVS ,              "/>
    <n v="1"/>
    <n v="1"/>
    <n v="1"/>
    <n v="1"/>
    <n v="1"/>
    <n v="1"/>
    <n v="1"/>
    <n v="1"/>
  </r>
  <r>
    <x v="145"/>
    <n v="0"/>
    <s v="N "/>
    <s v="OTSF band-pass,,876MHz,,"/>
    <n v="1"/>
    <n v="1"/>
    <n v="1"/>
    <n v="1"/>
    <n v="1"/>
    <n v="1"/>
    <n v="1"/>
    <n v="1"/>
  </r>
  <r>
    <x v="146"/>
    <n v="0"/>
    <s v="N "/>
    <s v="OTSF band-pass,,942.5MHz"/>
    <n v="1"/>
    <n v="1"/>
    <s v="        "/>
    <s v="        "/>
    <s v="        "/>
    <s v="        "/>
    <s v="        "/>
    <s v="        "/>
  </r>
  <r>
    <x v="147"/>
    <n v="0"/>
    <s v="N "/>
    <s v="OTSF band-pass,,806MHz,,"/>
    <n v="1"/>
    <n v="1"/>
    <s v="        "/>
    <s v="        "/>
    <s v="        "/>
    <s v="        "/>
    <s v="        "/>
    <s v="        "/>
  </r>
  <r>
    <x v="148"/>
    <n v="0"/>
    <s v="N "/>
    <s v="OTSF band-pass,,2.655GHz"/>
    <n v="1"/>
    <n v="1"/>
    <n v="1"/>
    <n v="1"/>
    <n v="1"/>
    <n v="1"/>
    <n v="1"/>
    <n v="1"/>
  </r>
  <r>
    <x v="149"/>
    <n v="0"/>
    <s v="N "/>
    <s v="OTSF band-pass,,2.545GHz"/>
    <n v="1"/>
    <n v="1"/>
    <s v="        "/>
    <s v="        "/>
    <s v="        "/>
    <s v="        "/>
    <s v="        "/>
    <s v="        "/>
  </r>
  <r>
    <x v="150"/>
    <n v="0"/>
    <s v="N "/>
    <s v="OTSF band-pass,,2.35GHz,"/>
    <n v="1"/>
    <n v="1"/>
    <s v="        "/>
    <s v="        "/>
    <s v="        "/>
    <s v="        "/>
    <s v="        "/>
    <s v="        "/>
  </r>
  <r>
    <x v="151"/>
    <n v="0"/>
    <s v="N "/>
    <s v="OTSF band-pass,LTCC+SAW,"/>
    <n v="1"/>
    <n v="1"/>
    <n v="1"/>
    <n v="1"/>
    <n v="1"/>
    <n v="1"/>
    <n v="1"/>
    <n v="1"/>
  </r>
  <r>
    <x v="151"/>
    <n v="0"/>
    <s v="N "/>
    <s v="OTSF band-pass,LTCC+SAW,"/>
    <n v="1"/>
    <n v="1"/>
    <n v="1"/>
    <n v="1"/>
    <n v="1"/>
    <n v="1"/>
    <n v="1"/>
    <n v="1"/>
  </r>
  <r>
    <x v="152"/>
    <n v="0"/>
    <s v="N "/>
    <s v="OTSF band-pass,Multilaye"/>
    <n v="1"/>
    <n v="1"/>
    <n v="1"/>
    <n v="1"/>
    <n v="1"/>
    <n v="1"/>
    <n v="1"/>
    <n v="1"/>
  </r>
  <r>
    <x v="153"/>
    <n v="0"/>
    <s v="N "/>
    <s v="OTSF band-pass,SAW,1.842"/>
    <n v="1"/>
    <n v="1"/>
    <n v="1"/>
    <n v="1"/>
    <n v="1"/>
    <n v="1"/>
    <n v="1"/>
    <n v="1"/>
  </r>
  <r>
    <x v="154"/>
    <n v="0"/>
    <s v="N "/>
    <s v="OTSF band-pass,SAW,1.962"/>
    <n v="1"/>
    <n v="1"/>
    <n v="1"/>
    <n v="1"/>
    <n v="1"/>
    <n v="1"/>
    <n v="1"/>
    <n v="1"/>
  </r>
  <r>
    <x v="126"/>
    <n v="0"/>
    <s v="X "/>
    <s v="MAG-FER 22R,,1A,SMD     "/>
    <n v="1"/>
    <n v="1"/>
    <n v="1"/>
    <n v="1"/>
    <n v="1"/>
    <n v="1"/>
    <n v="1"/>
    <n v="1"/>
  </r>
  <r>
    <x v="126"/>
    <n v="0"/>
    <s v="X "/>
    <s v="MAG-FER 22R,,1A,SMD     "/>
    <n v="1"/>
    <n v="1"/>
    <n v="1"/>
    <n v="1"/>
    <n v="1"/>
    <n v="1"/>
    <n v="1"/>
    <n v="1"/>
  </r>
  <r>
    <x v="126"/>
    <n v="0"/>
    <s v="X "/>
    <s v="MAG-FER 22R,,1A,SMD     "/>
    <n v="1"/>
    <n v="1"/>
    <n v="1"/>
    <n v="1"/>
    <n v="1"/>
    <n v="1"/>
    <n v="1"/>
    <n v="1"/>
  </r>
  <r>
    <x v="126"/>
    <n v="0"/>
    <s v="X "/>
    <s v="MAG-FER 22R,,1A,SMD     "/>
    <n v="1"/>
    <n v="1"/>
    <n v="1"/>
    <n v="1"/>
    <n v="1"/>
    <n v="1"/>
    <n v="1"/>
    <n v="1"/>
  </r>
  <r>
    <x v="126"/>
    <n v="0"/>
    <s v="X "/>
    <s v="MAG-FER 22R,,1A,SMD     "/>
    <n v="1"/>
    <n v="1"/>
    <n v="1"/>
    <n v="1"/>
    <n v="1"/>
    <n v="1"/>
    <n v="1"/>
    <n v="1"/>
  </r>
  <r>
    <x v="126"/>
    <n v="0"/>
    <s v="X "/>
    <s v="MAG-FER 22R,,1A,SMD     "/>
    <n v="1"/>
    <n v="1"/>
    <n v="1"/>
    <n v="1"/>
    <n v="1"/>
    <n v="1"/>
    <n v="1"/>
    <n v="1"/>
  </r>
  <r>
    <x v="155"/>
    <n v="0"/>
    <s v="N "/>
    <s v="OTSF band-pass,SAW,780.5"/>
    <n v="1"/>
    <n v="1"/>
    <s v="        "/>
    <s v="        "/>
    <s v="        "/>
    <s v="        "/>
    <s v="        "/>
    <s v="        "/>
  </r>
  <r>
    <x v="156"/>
    <n v="0"/>
    <s v="N "/>
    <s v="OTSF band-pass,SAW,742.5"/>
    <s v="        "/>
    <s v="        "/>
    <n v="1"/>
    <n v="1"/>
    <n v="1"/>
    <n v="1"/>
    <n v="1"/>
    <n v="1"/>
  </r>
  <r>
    <x v="157"/>
    <n v="0"/>
    <s v="N "/>
    <s v="OTSF band-pass,SAW,722.5"/>
    <s v="        "/>
    <s v="        "/>
    <n v="1"/>
    <n v="1"/>
    <n v="1"/>
    <n v="1"/>
    <n v="1"/>
    <n v="1"/>
  </r>
  <r>
    <x v="158"/>
    <n v="0"/>
    <s v="N "/>
    <s v="MAG-IND 200uH,,110mA,181"/>
    <n v="1"/>
    <n v="1"/>
    <n v="1"/>
    <n v="1"/>
    <n v="1"/>
    <n v="1"/>
    <n v="1"/>
    <n v="1"/>
  </r>
  <r>
    <x v="159"/>
    <n v="0"/>
    <s v="  "/>
    <s v="Shield, RF1, Metal stamp"/>
    <n v="1"/>
    <n v="1"/>
    <n v="1"/>
    <n v="1"/>
    <n v="1"/>
    <n v="1"/>
    <n v="1"/>
    <n v="1"/>
  </r>
  <r>
    <x v="160"/>
    <n v="0"/>
    <s v="  "/>
    <s v="Shield, VMCU, Metal stam"/>
    <n v="1"/>
    <n v="1"/>
    <n v="1"/>
    <n v="1"/>
    <n v="1"/>
    <n v="1"/>
    <n v="1"/>
    <n v="1"/>
  </r>
  <r>
    <x v="161"/>
    <n v="0"/>
    <s v="  "/>
    <s v="Shield, PDN, Metal stamp"/>
    <n v="1"/>
    <n v="1"/>
    <n v="1"/>
    <n v="1"/>
    <n v="1"/>
    <n v="1"/>
    <n v="1"/>
    <n v="1"/>
  </r>
  <r>
    <x v="162"/>
    <n v="0"/>
    <s v="N "/>
    <s v="MAG-IND 10uH,20%,5.5A,43"/>
    <n v="1"/>
    <n v="1"/>
    <n v="1"/>
    <n v="1"/>
    <n v="1"/>
    <n v="1"/>
    <n v="1"/>
    <n v="1"/>
  </r>
  <r>
    <x v="127"/>
    <n v="0"/>
    <s v="N "/>
    <s v="MAG-IND 22nH,3%,150mA,02"/>
    <n v="1"/>
    <n v="1"/>
    <s v="        "/>
    <s v="        "/>
    <s v="        "/>
    <s v="        "/>
    <s v="        "/>
    <s v="        "/>
  </r>
  <r>
    <x v="163"/>
    <n v="0"/>
    <s v="N "/>
    <s v="MAG-IND 12nH,5%,250mA,02"/>
    <n v="1"/>
    <n v="1"/>
    <s v="        "/>
    <s v="        "/>
    <s v="        "/>
    <s v="        "/>
    <s v="        "/>
    <s v="        "/>
  </r>
  <r>
    <x v="164"/>
    <n v="0"/>
    <s v="N "/>
    <s v="MAG-IND 3nH,3.33%,450mA,"/>
    <n v="1"/>
    <n v="1"/>
    <s v="        "/>
    <s v="        "/>
    <s v="        "/>
    <s v="        "/>
    <s v="        "/>
    <s v="        "/>
  </r>
  <r>
    <x v="81"/>
    <n v="0"/>
    <s v="N "/>
    <s v="MAG-IND 4.7nH,3%,350mA,0"/>
    <n v="1"/>
    <n v="1"/>
    <s v="        "/>
    <s v="        "/>
    <s v="        "/>
    <s v="        "/>
    <s v="        "/>
    <s v="        "/>
  </r>
  <r>
    <x v="165"/>
    <n v="0"/>
    <s v="N "/>
    <s v="MAG-IND 5.6nH,5%,350mA,0"/>
    <n v="1"/>
    <n v="1"/>
    <s v="        "/>
    <s v="        "/>
    <s v="        "/>
    <s v="        "/>
    <s v="        "/>
    <s v="        "/>
  </r>
  <r>
    <x v="164"/>
    <n v="0"/>
    <s v="N "/>
    <s v="MAG-IND 3nH,3.33%,450mA,"/>
    <n v="1"/>
    <n v="1"/>
    <s v="        "/>
    <s v="        "/>
    <s v="        "/>
    <s v="        "/>
    <s v="        "/>
    <s v="        "/>
  </r>
  <r>
    <x v="166"/>
    <n v="0"/>
    <s v="N "/>
    <s v="MAG-IND 5.1nH,5%,350mA,0"/>
    <n v="1"/>
    <n v="1"/>
    <s v="        "/>
    <s v="        "/>
    <s v="        "/>
    <s v="        "/>
    <s v="        "/>
    <s v="        "/>
  </r>
  <r>
    <x v="165"/>
    <n v="0"/>
    <s v="N "/>
    <s v="MAG-IND 5.6nH,5%,350mA,0"/>
    <n v="1"/>
    <n v="1"/>
    <s v="        "/>
    <s v="        "/>
    <s v="        "/>
    <s v="        "/>
    <s v="        "/>
    <s v="        "/>
  </r>
  <r>
    <x v="163"/>
    <n v="0"/>
    <s v="N "/>
    <s v="MAG-IND 12nH,5%,250mA,02"/>
    <n v="1"/>
    <n v="1"/>
    <n v="1"/>
    <n v="1"/>
    <n v="1"/>
    <n v="1"/>
    <n v="1"/>
    <n v="1"/>
  </r>
  <r>
    <x v="120"/>
    <n v="0"/>
    <s v="N "/>
    <s v="MAG-IND 15nH,3%,250mA,02"/>
    <n v="1"/>
    <n v="1"/>
    <n v="1"/>
    <n v="1"/>
    <n v="1"/>
    <n v="1"/>
    <n v="1"/>
    <n v="1"/>
  </r>
  <r>
    <x v="120"/>
    <n v="0"/>
    <s v="N "/>
    <s v="MAG-IND 15nH,3%,250mA,02"/>
    <n v="1"/>
    <n v="1"/>
    <n v="1"/>
    <n v="1"/>
    <n v="1"/>
    <n v="1"/>
    <n v="1"/>
    <n v="1"/>
  </r>
  <r>
    <x v="167"/>
    <n v="0"/>
    <s v="N "/>
    <s v="MAG-IND 1.2nH,8.33%,750m"/>
    <n v="1"/>
    <n v="1"/>
    <n v="1"/>
    <n v="1"/>
    <n v="1"/>
    <n v="1"/>
    <n v="1"/>
    <n v="1"/>
  </r>
  <r>
    <x v="167"/>
    <n v="0"/>
    <s v="N "/>
    <s v="MAG-IND 1.2nH,8.33%,750m"/>
    <n v="1"/>
    <n v="1"/>
    <n v="1"/>
    <n v="1"/>
    <n v="1"/>
    <n v="1"/>
    <n v="1"/>
    <n v="1"/>
  </r>
  <r>
    <x v="127"/>
    <n v="0"/>
    <s v="N "/>
    <s v="MAG-IND 22nH,3%,150mA,02"/>
    <n v="1"/>
    <n v="1"/>
    <n v="1"/>
    <n v="1"/>
    <n v="1"/>
    <n v="1"/>
    <n v="1"/>
    <n v="1"/>
  </r>
  <r>
    <x v="168"/>
    <n v="0"/>
    <s v="N "/>
    <s v="MAG-IND 24nH,3%,140mA,02"/>
    <n v="1"/>
    <n v="1"/>
    <n v="1"/>
    <n v="1"/>
    <n v="1"/>
    <n v="1"/>
    <n v="1"/>
    <n v="1"/>
  </r>
  <r>
    <x v="169"/>
    <n v="0"/>
    <s v="N "/>
    <s v="MAG-IND 2.3nH,4.3%,500mA"/>
    <n v="1"/>
    <n v="1"/>
    <n v="1"/>
    <n v="1"/>
    <n v="1"/>
    <n v="1"/>
    <n v="1"/>
    <n v="1"/>
  </r>
  <r>
    <x v="95"/>
    <n v="0"/>
    <s v="N "/>
    <s v="MAG-IND 2.5nH,4%,500mA,0"/>
    <n v="1"/>
    <n v="1"/>
    <n v="1"/>
    <n v="1"/>
    <n v="1"/>
    <n v="1"/>
    <n v="1"/>
    <n v="1"/>
  </r>
  <r>
    <x v="170"/>
    <n v="0"/>
    <s v="N "/>
    <s v="MAG-IND 2.6nH,3.8%,500mA"/>
    <n v="1"/>
    <n v="1"/>
    <n v="1"/>
    <n v="1"/>
    <n v="1"/>
    <n v="1"/>
    <n v="1"/>
    <n v="1"/>
  </r>
  <r>
    <x v="171"/>
    <n v="0"/>
    <s v="N "/>
    <s v="MAG-IND 2.7nH,7.4%,500mA"/>
    <n v="1"/>
    <n v="1"/>
    <n v="1"/>
    <n v="1"/>
    <n v="1"/>
    <n v="1"/>
    <n v="1"/>
    <n v="1"/>
  </r>
  <r>
    <x v="172"/>
    <n v="0"/>
    <s v="N "/>
    <s v="MAG-IND 4nH,2.5%,350mA,0"/>
    <n v="1"/>
    <n v="1"/>
    <n v="1"/>
    <n v="1"/>
    <n v="1"/>
    <n v="1"/>
    <n v="1"/>
    <n v="1"/>
  </r>
  <r>
    <x v="166"/>
    <n v="0"/>
    <s v="N "/>
    <s v="MAG-IND 5.1nH,5%,350mA,0"/>
    <n v="1"/>
    <n v="1"/>
    <n v="1"/>
    <n v="1"/>
    <n v="1"/>
    <n v="1"/>
    <n v="1"/>
    <n v="1"/>
  </r>
  <r>
    <x v="166"/>
    <n v="0"/>
    <s v="N "/>
    <s v="MAG-IND 5.1nH,5%,350mA,0"/>
    <n v="1"/>
    <n v="1"/>
    <n v="1"/>
    <n v="1"/>
    <n v="1"/>
    <n v="1"/>
    <n v="1"/>
    <n v="1"/>
  </r>
  <r>
    <x v="165"/>
    <n v="0"/>
    <s v="N "/>
    <s v="MAG-IND 5.6nH,5%,350mA,0"/>
    <n v="1"/>
    <n v="1"/>
    <n v="1"/>
    <n v="1"/>
    <n v="1"/>
    <n v="1"/>
    <n v="1"/>
    <n v="1"/>
  </r>
  <r>
    <x v="173"/>
    <n v="0"/>
    <s v="N "/>
    <s v="MAG-IND 6.2nH,3%,300mA,0"/>
    <n v="1"/>
    <n v="1"/>
    <n v="1"/>
    <n v="1"/>
    <n v="1"/>
    <n v="1"/>
    <n v="1"/>
    <n v="1"/>
  </r>
  <r>
    <x v="173"/>
    <n v="0"/>
    <s v="N "/>
    <s v="MAG-IND 6.2nH,3%,300mA,0"/>
    <n v="1"/>
    <n v="1"/>
    <n v="1"/>
    <n v="1"/>
    <n v="1"/>
    <n v="1"/>
    <n v="1"/>
    <n v="1"/>
  </r>
  <r>
    <x v="173"/>
    <n v="0"/>
    <s v="N "/>
    <s v="MAG-IND 6.2nH,3%,300mA,0"/>
    <n v="1"/>
    <n v="1"/>
    <n v="1"/>
    <n v="1"/>
    <n v="1"/>
    <n v="1"/>
    <n v="1"/>
    <n v="1"/>
  </r>
  <r>
    <x v="174"/>
    <n v="0"/>
    <s v="N "/>
    <s v="MAG-IND 8.2nH,3%,250mA,0"/>
    <n v="1"/>
    <n v="1"/>
    <n v="1"/>
    <n v="1"/>
    <n v="1"/>
    <n v="1"/>
    <n v="1"/>
    <n v="1"/>
  </r>
  <r>
    <x v="175"/>
    <n v="0"/>
    <s v="N "/>
    <s v="MAG-IND 56nH,3%,250mA,04"/>
    <n v="1"/>
    <n v="1"/>
    <s v="        "/>
    <s v="        "/>
    <s v="        "/>
    <s v="        "/>
    <s v="        "/>
    <s v="        "/>
  </r>
  <r>
    <x v="175"/>
    <n v="0"/>
    <s v="N "/>
    <s v="MAG-IND 56nH,3%,250mA,04"/>
    <s v="        "/>
    <s v="        "/>
    <n v="1"/>
    <n v="1"/>
    <n v="1"/>
    <n v="1"/>
    <n v="1"/>
    <n v="1"/>
  </r>
  <r>
    <x v="175"/>
    <n v="0"/>
    <s v="N "/>
    <s v="MAG-IND 56nH,3%,250mA,04"/>
    <n v="1"/>
    <n v="1"/>
    <s v="        "/>
    <s v="        "/>
    <s v="        "/>
    <s v="        "/>
    <s v="        "/>
    <s v="        "/>
  </r>
  <r>
    <x v="175"/>
    <n v="0"/>
    <s v="N "/>
    <s v="MAG-IND 56nH,3%,250mA,04"/>
    <s v="        "/>
    <s v="        "/>
    <n v="1"/>
    <n v="1"/>
    <n v="1"/>
    <n v="1"/>
    <n v="1"/>
    <n v="1"/>
  </r>
  <r>
    <x v="176"/>
    <n v="0"/>
    <s v="N "/>
    <s v="MAG-IND 2.2uH,20%,6.9A,2"/>
    <n v="1"/>
    <n v="1"/>
    <n v="1"/>
    <n v="1"/>
    <n v="1"/>
    <n v="1"/>
    <n v="1"/>
    <n v="1"/>
  </r>
  <r>
    <x v="177"/>
    <n v="0"/>
    <s v="N "/>
    <s v="MAG-IND 2.2uH,20%,6.2A,3"/>
    <n v="1"/>
    <n v="1"/>
    <n v="1"/>
    <n v="1"/>
    <n v="1"/>
    <n v="1"/>
    <n v="1"/>
    <n v="1"/>
  </r>
  <r>
    <x v="177"/>
    <n v="0"/>
    <s v="N "/>
    <s v="MAG-IND 2.2uH,20%,6.2A,3"/>
    <n v="1"/>
    <n v="1"/>
    <n v="1"/>
    <n v="1"/>
    <n v="1"/>
    <n v="1"/>
    <n v="1"/>
    <n v="1"/>
  </r>
  <r>
    <x v="178"/>
    <n v="0"/>
    <s v="N "/>
    <s v="RES-TF 1.69k,1%,50.0mW,2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80"/>
    <n v="0"/>
    <s v="N "/>
    <s v="RES-TF 6.8k,1%,100.0mW,1"/>
    <n v="1"/>
    <n v="1"/>
    <s v="        "/>
    <s v="        "/>
    <s v="        "/>
    <s v="        "/>
    <s v="        "/>
    <s v="        "/>
  </r>
  <r>
    <x v="181"/>
    <n v="0"/>
    <s v="N "/>
    <s v="RES-TF 210k,1%,100.0mW,1"/>
    <n v="1"/>
    <n v="1"/>
    <s v="        "/>
    <s v="        "/>
    <s v="        "/>
    <s v="        "/>
    <s v="        "/>
    <s v="        "/>
  </r>
  <r>
    <x v="181"/>
    <n v="0"/>
    <s v="N "/>
    <s v="RES-TF 210k,1%,100.0mW,1"/>
    <n v="1"/>
    <n v="1"/>
    <s v="        "/>
    <s v="        "/>
    <s v="        "/>
    <s v="        "/>
    <s v="        "/>
    <s v="        "/>
  </r>
  <r>
    <x v="182"/>
    <n v="0"/>
    <s v="N "/>
    <s v="RES-TF 1.82k,1%,250.0mW,"/>
    <n v="1"/>
    <n v="1"/>
    <s v="        "/>
    <s v="        "/>
    <s v="        "/>
    <s v="        "/>
    <s v="        "/>
    <s v="        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4"/>
    <n v="0"/>
    <s v="N "/>
    <s v="RES-TF 2.2k,5%,50.0mW,20"/>
    <n v="1"/>
    <n v="1"/>
    <s v="        "/>
    <s v="        "/>
    <s v="        "/>
    <s v="        "/>
    <s v="        "/>
    <s v="        "/>
  </r>
  <r>
    <x v="185"/>
    <n v="0"/>
    <s v="N "/>
    <s v="RES-TF 11.5R,1%,100.0mW,"/>
    <n v="1"/>
    <n v="1"/>
    <s v="        "/>
    <s v="        "/>
    <s v="        "/>
    <s v="        "/>
    <s v="        "/>
    <s v="        "/>
  </r>
  <r>
    <x v="186"/>
    <n v="0"/>
    <s v="N "/>
    <s v="RES-TF 1.4k,1%,250.0mW,1"/>
    <n v="1"/>
    <n v="1"/>
    <s v="        "/>
    <s v="        "/>
    <s v="        "/>
    <s v="        "/>
    <s v="        "/>
    <s v="        "/>
  </r>
  <r>
    <x v="187"/>
    <n v="0"/>
    <s v="N "/>
    <s v="RES-TF 120k,1%,50.0mW,20"/>
    <n v="1"/>
    <n v="1"/>
    <s v="        "/>
    <s v="        "/>
    <s v="        "/>
    <s v="        "/>
    <s v="        "/>
    <s v="        "/>
  </r>
  <r>
    <x v="188"/>
    <n v="0"/>
    <s v="N "/>
    <s v="RES-TF 32.4k,1%,50.0mW,2"/>
    <n v="1"/>
    <n v="1"/>
    <s v="        "/>
    <s v="        "/>
    <s v="        "/>
    <s v="        "/>
    <s v="        "/>
    <s v="        "/>
  </r>
  <r>
    <x v="189"/>
    <n v="0"/>
    <s v="N "/>
    <s v="RES-TF 4.7k,1%,100.0mW,1"/>
    <n v="1"/>
    <n v="1"/>
    <s v="        "/>
    <s v="        "/>
    <s v="        "/>
    <s v="        "/>
    <s v="        "/>
    <s v="        "/>
  </r>
  <r>
    <x v="190"/>
    <n v="0"/>
    <s v="N "/>
    <s v="RES-TF 499R,1%,100.0mW,1"/>
    <n v="1"/>
    <n v="1"/>
    <s v="        "/>
    <s v="        "/>
    <s v="        "/>
    <s v="        "/>
    <s v="        "/>
    <s v="        "/>
  </r>
  <r>
    <x v="191"/>
    <n v="0"/>
    <s v="N "/>
    <s v="RES-TF 1.2M,1%,50.0mW,20"/>
    <n v="1"/>
    <n v="1"/>
    <s v="        "/>
    <s v="        "/>
    <s v="        "/>
    <s v="        "/>
    <s v="        "/>
    <s v="        "/>
  </r>
  <r>
    <x v="192"/>
    <n v="0"/>
    <s v="N "/>
    <s v="REC-MF 2.37k,0.1%,63.0mW"/>
    <n v="1"/>
    <n v="1"/>
    <s v="        "/>
    <s v="        "/>
    <s v="        "/>
    <s v="        "/>
    <s v="        "/>
    <s v="        "/>
  </r>
  <r>
    <x v="193"/>
    <n v="0"/>
    <s v="N "/>
    <s v="RES-TF 100R,5%,100.0mW,2"/>
    <n v="1"/>
    <n v="1"/>
    <s v="        "/>
    <s v="        "/>
    <s v="        "/>
    <s v="        "/>
    <s v="        "/>
    <s v="        "/>
  </r>
  <r>
    <x v="194"/>
    <n v="0"/>
    <s v="N "/>
    <s v="REC-MF 10k,0.1%,63.0mW,2"/>
    <n v="1"/>
    <n v="1"/>
    <s v="        "/>
    <s v="        "/>
    <s v="        "/>
    <s v="        "/>
    <s v="        "/>
    <s v="        "/>
  </r>
  <r>
    <x v="195"/>
    <n v="0"/>
    <s v="N "/>
    <s v="REC-MF 2.05k,0.1%,63.0mW"/>
    <n v="1"/>
    <n v="1"/>
    <s v="        "/>
    <s v="        "/>
    <s v="        "/>
    <s v="        "/>
    <s v="        "/>
    <s v="        "/>
  </r>
  <r>
    <x v="196"/>
    <n v="0"/>
    <s v="N "/>
    <s v="REC-MF 8.06k,0.1%,63.0mW"/>
    <n v="1"/>
    <n v="1"/>
    <s v="        "/>
    <s v="        "/>
    <s v="        "/>
    <s v="        "/>
    <s v="        "/>
    <s v="        "/>
  </r>
  <r>
    <x v="197"/>
    <n v="0"/>
    <s v="N "/>
    <s v="RES-TF 0R,,,,155.0C,0201"/>
    <s v="        "/>
    <s v="        "/>
    <n v="1"/>
    <n v="1"/>
    <n v="1"/>
    <n v="1"/>
    <n v="1"/>
    <n v="1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98"/>
    <n v="0"/>
    <s v="N "/>
    <s v="RES-TF 10R,1%,250.0mW,10"/>
    <n v="1"/>
    <n v="1"/>
    <s v="        "/>
    <s v="        "/>
    <s v="        "/>
    <s v="        "/>
    <s v="        "/>
    <s v="        "/>
  </r>
  <r>
    <x v="198"/>
    <n v="0"/>
    <s v="N "/>
    <s v="RES-TF 10R,1%,250.0mW,10"/>
    <n v="1"/>
    <n v="1"/>
    <s v="        "/>
    <s v="        "/>
    <s v="        "/>
    <s v="        "/>
    <s v="        "/>
    <s v="        "/>
  </r>
  <r>
    <x v="198"/>
    <n v="0"/>
    <s v="N "/>
    <s v="RES-TF 10R,1%,250.0mW,10"/>
    <n v="1"/>
    <n v="1"/>
    <s v="        "/>
    <s v="        "/>
    <s v="        "/>
    <s v="        "/>
    <s v="        "/>
    <s v="        "/>
  </r>
  <r>
    <x v="198"/>
    <n v="0"/>
    <s v="N "/>
    <s v="RES-TF 10R,1%,250.0mW,10"/>
    <n v="1"/>
    <n v="1"/>
    <s v="        "/>
    <s v="        "/>
    <s v="        "/>
    <s v="        "/>
    <s v="        "/>
    <s v="        "/>
  </r>
  <r>
    <x v="199"/>
    <n v="0"/>
    <s v="N "/>
    <s v="RES-TF 0R,0%,,0ppm/C,155"/>
    <n v="1"/>
    <n v="1"/>
    <s v="        "/>
    <s v="        "/>
    <s v="        "/>
    <s v="        "/>
    <s v="        "/>
    <s v="        "/>
  </r>
  <r>
    <x v="199"/>
    <n v="0"/>
    <s v="N "/>
    <s v="RES-TF 0R,0%,,0ppm/C,155"/>
    <s v="        "/>
    <s v="        "/>
    <n v="1"/>
    <n v="1"/>
    <n v="1"/>
    <n v="1"/>
    <n v="1"/>
    <n v="1"/>
  </r>
  <r>
    <x v="200"/>
    <n v="0"/>
    <s v="N "/>
    <s v="RES-TF 0R,0%,100.0mW,0pp"/>
    <n v="1"/>
    <n v="1"/>
    <n v="1"/>
    <n v="1"/>
    <n v="1"/>
    <n v="1"/>
    <n v="1"/>
    <n v="1"/>
  </r>
  <r>
    <x v="200"/>
    <n v="0"/>
    <s v="N "/>
    <s v="RES-TF 0R,0%,100.0mW,0pp"/>
    <n v="1"/>
    <n v="1"/>
    <n v="1"/>
    <n v="1"/>
    <n v="1"/>
    <n v="1"/>
    <n v="1"/>
    <n v="1"/>
  </r>
  <r>
    <x v="200"/>
    <n v="0"/>
    <s v="N "/>
    <s v="RES-TF 0R,0%,100.0mW,0pp"/>
    <n v="1"/>
    <n v="1"/>
    <n v="1"/>
    <n v="1"/>
    <n v="1"/>
    <n v="1"/>
    <n v="1"/>
    <n v="1"/>
  </r>
  <r>
    <x v="200"/>
    <n v="0"/>
    <s v="N "/>
    <s v="RES-TF 0R,0%,100.0mW,0pp"/>
    <n v="1"/>
    <n v="1"/>
    <n v="1"/>
    <n v="1"/>
    <n v="1"/>
    <n v="1"/>
    <n v="1"/>
    <n v="1"/>
  </r>
  <r>
    <x v="200"/>
    <n v="0"/>
    <s v="N "/>
    <s v="RES-TF 0R,0%,100.0mW,0pp"/>
    <n v="1"/>
    <n v="1"/>
    <n v="1"/>
    <n v="1"/>
    <n v="1"/>
    <n v="1"/>
    <n v="1"/>
    <n v="1"/>
  </r>
  <r>
    <x v="173"/>
    <n v="0"/>
    <s v="N "/>
    <s v="MAG-IND 6.2nH,3%,300mA,0"/>
    <n v="1"/>
    <n v="1"/>
    <s v="        "/>
    <s v="        "/>
    <s v="        "/>
    <s v="        "/>
    <s v="        "/>
    <s v="        "/>
  </r>
  <r>
    <x v="201"/>
    <n v="0"/>
    <s v="N "/>
    <s v="RES-TF 62R,1%,250.0mW,10"/>
    <n v="1"/>
    <n v="1"/>
    <n v="1"/>
    <n v="1"/>
    <n v="1"/>
    <n v="1"/>
    <n v="1"/>
    <n v="1"/>
  </r>
  <r>
    <x v="201"/>
    <n v="0"/>
    <s v="N "/>
    <s v="RES-TF 62R,1%,250.0mW,10"/>
    <n v="1"/>
    <n v="1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202"/>
    <n v="0"/>
    <s v="N "/>
    <s v="RES-TF 1M,1%,63.0mW,100p"/>
    <n v="1"/>
    <n v="1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s v="        "/>
    <s v="        "/>
    <s v="        "/>
    <s v="        "/>
    <s v="        "/>
    <s v="        "/>
    <n v="1"/>
    <n v="1"/>
  </r>
  <r>
    <x v="183"/>
    <n v="0"/>
    <s v="N "/>
    <s v="RES-TF 10k,5%,50.0mW,200"/>
    <s v="        "/>
    <s v="        "/>
    <n v="1"/>
    <n v="1"/>
    <n v="1"/>
    <n v="1"/>
    <s v="        "/>
    <s v="        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s v="        "/>
    <s v="        "/>
    <s v="        "/>
    <s v="        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n v="1"/>
    <n v="1"/>
    <n v="1"/>
    <n v="1"/>
    <n v="1"/>
    <n v="1"/>
  </r>
  <r>
    <x v="203"/>
    <n v="0"/>
    <s v="N "/>
    <s v="RES-TF 49.9R,1%,50.0mW,2"/>
    <n v="1"/>
    <n v="1"/>
    <n v="1"/>
    <n v="1"/>
    <n v="1"/>
    <n v="1"/>
    <n v="1"/>
    <n v="1"/>
  </r>
  <r>
    <x v="197"/>
    <n v="0"/>
    <s v="N "/>
    <s v="RES-TF 0R,,,,155.0C,0201"/>
    <s v="        "/>
    <s v="        "/>
    <n v="1"/>
    <n v="1"/>
    <n v="1"/>
    <n v="1"/>
    <n v="1"/>
    <n v="1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97"/>
    <n v="0"/>
    <s v="N "/>
    <s v="RES-TF 0R,,,,155.0C,0201"/>
    <s v="        "/>
    <s v="        "/>
    <n v="1"/>
    <n v="1"/>
    <n v="1"/>
    <n v="1"/>
    <n v="1"/>
    <n v="1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204"/>
    <n v="0"/>
    <s v="N "/>
    <s v="RES-TF 240R,1%,50.0mW,20"/>
    <n v="1"/>
    <n v="1"/>
    <n v="1"/>
    <n v="1"/>
    <n v="1"/>
    <n v="1"/>
    <n v="1"/>
    <n v="1"/>
  </r>
  <r>
    <x v="204"/>
    <n v="0"/>
    <s v="N "/>
    <s v="RES-TF 240R,1%,50.0mW,20"/>
    <n v="1"/>
    <n v="1"/>
    <n v="1"/>
    <n v="1"/>
    <n v="1"/>
    <n v="1"/>
    <n v="1"/>
    <n v="1"/>
  </r>
  <r>
    <x v="178"/>
    <n v="0"/>
    <s v="N "/>
    <s v="RES-TF 1.69k,1%,50.0mW,2"/>
    <n v="1"/>
    <n v="1"/>
    <n v="1"/>
    <n v="1"/>
    <n v="1"/>
    <n v="1"/>
    <n v="1"/>
    <n v="1"/>
  </r>
  <r>
    <x v="178"/>
    <n v="0"/>
    <s v="N "/>
    <s v="RES-TF 1.69k,1%,50.0mW,2"/>
    <n v="1"/>
    <n v="1"/>
    <n v="1"/>
    <n v="1"/>
    <n v="1"/>
    <n v="1"/>
    <n v="1"/>
    <n v="1"/>
  </r>
  <r>
    <x v="178"/>
    <n v="0"/>
    <s v="N "/>
    <s v="RES-TF 1.69k,1%,50.0mW,2"/>
    <n v="1"/>
    <n v="1"/>
    <n v="1"/>
    <n v="1"/>
    <n v="1"/>
    <n v="1"/>
    <n v="1"/>
    <n v="1"/>
  </r>
  <r>
    <x v="205"/>
    <n v="0"/>
    <s v="N "/>
    <s v="RES-TF 100k,1%,50.0mW,20"/>
    <n v="1"/>
    <n v="1"/>
    <n v="1"/>
    <n v="1"/>
    <n v="1"/>
    <n v="1"/>
    <n v="1"/>
    <n v="1"/>
  </r>
  <r>
    <x v="206"/>
    <n v="0"/>
    <s v="N "/>
    <s v="RES-TF 200k,1%,50.0mW,20"/>
    <n v="1"/>
    <n v="1"/>
    <n v="1"/>
    <n v="1"/>
    <n v="1"/>
    <n v="1"/>
    <n v="1"/>
    <n v="1"/>
  </r>
  <r>
    <x v="206"/>
    <n v="0"/>
    <s v="N "/>
    <s v="RES-TF 200k,1%,50.0mW,20"/>
    <n v="1"/>
    <n v="1"/>
    <n v="1"/>
    <n v="1"/>
    <n v="1"/>
    <n v="1"/>
    <n v="1"/>
    <n v="1"/>
  </r>
  <r>
    <x v="206"/>
    <n v="0"/>
    <s v="N "/>
    <s v="RES-TF 200k,1%,50.0mW,20"/>
    <n v="1"/>
    <n v="1"/>
    <n v="1"/>
    <n v="1"/>
    <n v="1"/>
    <n v="1"/>
    <n v="1"/>
    <n v="1"/>
  </r>
  <r>
    <x v="206"/>
    <n v="0"/>
    <s v="N "/>
    <s v="RES-TF 200k,1%,50.0mW,20"/>
    <n v="1"/>
    <n v="1"/>
    <n v="1"/>
    <n v="1"/>
    <n v="1"/>
    <n v="1"/>
    <n v="1"/>
    <n v="1"/>
  </r>
  <r>
    <x v="207"/>
    <n v="0"/>
    <s v="N "/>
    <s v="RES-TF 49.9R,1%,100.0mW,"/>
    <n v="1"/>
    <n v="1"/>
    <n v="1"/>
    <n v="1"/>
    <n v="1"/>
    <n v="1"/>
    <n v="1"/>
    <n v="1"/>
  </r>
  <r>
    <x v="181"/>
    <n v="0"/>
    <s v="N "/>
    <s v="RES-TF 210k,1%,100.0mW,1"/>
    <n v="1"/>
    <n v="1"/>
    <s v="        "/>
    <s v="        "/>
    <s v="        "/>
    <s v="        "/>
    <s v="        "/>
    <s v="        "/>
  </r>
  <r>
    <x v="181"/>
    <n v="0"/>
    <s v="N "/>
    <s v="RES-TF 210k,1%,100.0mW,1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s v="        "/>
    <s v="        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9"/>
    <n v="0"/>
    <s v="P "/>
    <s v="RES-THRM NTC,100k,,100.0"/>
    <n v="1"/>
    <n v="1"/>
    <n v="1"/>
    <n v="1"/>
    <n v="1"/>
    <n v="1"/>
    <n v="1"/>
    <n v="1"/>
  </r>
  <r>
    <x v="209"/>
    <n v="0"/>
    <s v="P "/>
    <s v="RES-THRM NTC,100k,,100.0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210"/>
    <n v="0"/>
    <s v="N "/>
    <s v="RES-TF 0R,0%,,0ppm/C,155"/>
    <n v="1"/>
    <n v="1"/>
    <n v="1"/>
    <n v="1"/>
    <n v="1"/>
    <n v="1"/>
    <n v="1"/>
    <n v="1"/>
  </r>
  <r>
    <x v="210"/>
    <n v="0"/>
    <s v="N "/>
    <s v="RES-TF 0R,0%,,0ppm/C,155"/>
    <n v="1"/>
    <n v="1"/>
    <n v="1"/>
    <n v="1"/>
    <n v="1"/>
    <n v="1"/>
    <n v="1"/>
    <n v="1"/>
  </r>
  <r>
    <x v="210"/>
    <n v="0"/>
    <s v="N "/>
    <s v="RES-TF 0R,0%,,0ppm/C,155"/>
    <n v="1"/>
    <n v="1"/>
    <n v="1"/>
    <n v="1"/>
    <n v="1"/>
    <n v="1"/>
    <n v="1"/>
    <n v="1"/>
  </r>
  <r>
    <x v="210"/>
    <n v="0"/>
    <s v="N "/>
    <s v="RES-TF 0R,0%,,0ppm/C,155"/>
    <n v="1"/>
    <n v="1"/>
    <n v="1"/>
    <n v="1"/>
    <n v="1"/>
    <n v="1"/>
    <n v="1"/>
    <n v="1"/>
  </r>
  <r>
    <x v="210"/>
    <n v="0"/>
    <s v="N "/>
    <s v="RES-TF 0R,0%,,0ppm/C,155"/>
    <n v="1"/>
    <n v="1"/>
    <n v="1"/>
    <n v="1"/>
    <n v="1"/>
    <n v="1"/>
    <n v="1"/>
    <n v="1"/>
  </r>
  <r>
    <x v="210"/>
    <n v="0"/>
    <s v="N "/>
    <s v="RES-TF 0R,0%,,0ppm/C,155"/>
    <n v="1"/>
    <n v="1"/>
    <n v="1"/>
    <n v="1"/>
    <n v="1"/>
    <n v="1"/>
    <n v="1"/>
    <n v="1"/>
  </r>
  <r>
    <x v="211"/>
    <n v="0"/>
    <s v="N "/>
    <s v="REC-MF 33k,0.5%,63.0mW,2"/>
    <n v="1"/>
    <n v="1"/>
    <n v="1"/>
    <n v="1"/>
    <n v="1"/>
    <n v="1"/>
    <n v="1"/>
    <n v="1"/>
  </r>
  <r>
    <x v="212"/>
    <n v="0"/>
    <s v="N "/>
    <s v="XSTR-MFET P-Channel,60V,"/>
    <n v="1"/>
    <n v="1"/>
    <s v="        "/>
    <s v="        "/>
    <s v="        "/>
    <s v="        "/>
    <s v="        "/>
    <s v="        "/>
  </r>
  <r>
    <x v="213"/>
    <n v="0"/>
    <s v="N "/>
    <s v="XSTR-BRES NPN,50V,100mA,"/>
    <n v="1"/>
    <n v="1"/>
    <s v="        "/>
    <s v="        "/>
    <s v="        "/>
    <s v="        "/>
    <s v="        "/>
    <s v="        "/>
  </r>
  <r>
    <x v="213"/>
    <n v="0"/>
    <s v="N "/>
    <s v="XSTR-BRES NPN,50V,100mA,"/>
    <n v="1"/>
    <n v="1"/>
    <s v="        "/>
    <s v="        "/>
    <s v="        "/>
    <s v="        "/>
    <s v="        "/>
    <s v="        "/>
  </r>
  <r>
    <x v="213"/>
    <n v="0"/>
    <s v="N "/>
    <s v="XSTR-BRES NPN,50V,100mA,"/>
    <n v="1"/>
    <n v="1"/>
    <s v="        "/>
    <s v="        "/>
    <s v="        "/>
    <s v="        "/>
    <s v="        "/>
    <s v="        "/>
  </r>
  <r>
    <x v="214"/>
    <n v="0"/>
    <s v="N "/>
    <s v="XSTR-BP PNP,80V,500mA,SO"/>
    <n v="1"/>
    <n v="1"/>
    <s v="        "/>
    <s v="        "/>
    <s v="        "/>
    <s v="        "/>
    <s v="        "/>
    <s v="        "/>
  </r>
  <r>
    <x v="214"/>
    <n v="0"/>
    <s v="N "/>
    <s v="XSTR-BP PNP,80V,500mA,SO"/>
    <n v="1"/>
    <n v="1"/>
    <s v="        "/>
    <s v="        "/>
    <s v="        "/>
    <s v="        "/>
    <s v="        "/>
    <s v="        "/>
  </r>
  <r>
    <x v="215"/>
    <n v="0"/>
    <s v="N "/>
    <s v="XSTR-BP N-Channel,80V,1A"/>
    <n v="1"/>
    <n v="1"/>
    <n v="1"/>
    <n v="1"/>
    <n v="1"/>
    <n v="1"/>
    <n v="1"/>
    <n v="1"/>
  </r>
  <r>
    <x v="216"/>
    <n v="0"/>
    <s v="N "/>
    <s v="RES-XTAL 40MHz,15ppm,FU "/>
    <n v="1"/>
    <n v="1"/>
    <n v="1"/>
    <n v="1"/>
    <n v="1"/>
    <n v="1"/>
    <n v="1"/>
    <n v="1"/>
  </r>
  <r>
    <x v="217"/>
    <n v="0"/>
    <s v="N "/>
    <s v="RES-XTAL 32.768KHz,20ppm"/>
    <n v="1"/>
    <n v="1"/>
    <n v="1"/>
    <n v="1"/>
    <n v="1"/>
    <n v="1"/>
    <n v="1"/>
    <n v="1"/>
  </r>
  <r>
    <x v="218"/>
    <n v="0"/>
    <s v="N "/>
    <s v="OTSF band-stop,,718MHz,,"/>
    <n v="1"/>
    <n v="1"/>
    <s v="        "/>
    <s v="        "/>
    <s v="        "/>
    <s v="        "/>
    <s v="        "/>
    <s v="        "/>
  </r>
  <r>
    <x v="219"/>
    <n v="0"/>
    <s v="N "/>
    <s v="OTSF band-stop,,733MHz,,"/>
    <n v="1"/>
    <n v="1"/>
    <s v="        "/>
    <s v="        "/>
    <s v="        "/>
    <s v="        "/>
    <s v="        "/>
    <s v="        "/>
  </r>
  <r>
    <x v="220"/>
    <n v="0"/>
    <s v="N "/>
    <s v="CONN HS - FAKRA,1.0,Bend"/>
    <n v="1"/>
    <n v="1"/>
    <s v="        "/>
    <s v="        "/>
    <s v="        "/>
    <s v="        "/>
    <s v="        "/>
    <s v="        "/>
  </r>
  <r>
    <x v="221"/>
    <n v="0"/>
    <s v="  "/>
    <s v="CONN I/O - SMD Headers,3"/>
    <n v="1"/>
    <n v="1"/>
    <s v="        "/>
    <s v="        "/>
    <s v="        "/>
    <s v="        "/>
    <s v="        "/>
    <s v="        "/>
  </r>
  <r>
    <x v="222"/>
    <n v="1"/>
    <s v="R "/>
    <s v="PCB Assembly_BOT        "/>
    <s v="        "/>
    <s v="        "/>
    <n v="1"/>
    <n v="1"/>
    <n v="1"/>
    <n v="1"/>
    <s v="        "/>
    <s v="        "/>
  </r>
  <r>
    <x v="223"/>
    <n v="1"/>
    <s v="R "/>
    <s v="PCB Assembly_BOT        "/>
    <s v="        "/>
    <s v="        "/>
    <s v="        "/>
    <s v="        "/>
    <s v="        "/>
    <s v="        "/>
    <n v="1"/>
    <n v="1"/>
  </r>
  <r>
    <x v="224"/>
    <n v="1"/>
    <s v="R "/>
    <s v="PCB Assembly_BOT        "/>
    <n v="1"/>
    <n v="1"/>
    <s v="        "/>
    <s v="        "/>
    <s v="        "/>
    <s v="        "/>
    <s v="        "/>
    <s v="        "/>
  </r>
  <r>
    <x v="225"/>
    <n v="0"/>
    <s v="P "/>
    <s v="MAG-FER 120R,,2A,0603   "/>
    <n v="1"/>
    <n v="1"/>
    <s v="        "/>
    <s v="        "/>
    <s v="        "/>
    <s v="        "/>
    <s v="        "/>
    <s v="        "/>
  </r>
  <r>
    <x v="225"/>
    <n v="0"/>
    <s v="P "/>
    <s v="MAG-FER 120R,,2A,0603   "/>
    <n v="1"/>
    <n v="1"/>
    <s v="        "/>
    <s v="        "/>
    <s v="        "/>
    <s v="        "/>
    <s v="        "/>
    <s v="        "/>
  </r>
  <r>
    <x v="226"/>
    <n v="0"/>
    <s v="N "/>
    <s v="IC-REG Battery Charger,F"/>
    <n v="1"/>
    <n v="1"/>
    <s v="        "/>
    <s v="        "/>
    <s v="        "/>
    <s v="        "/>
    <s v="        "/>
    <s v="        "/>
  </r>
  <r>
    <x v="227"/>
    <n v="0"/>
    <s v="N "/>
    <s v="IC-REG Converter,FORD,WS"/>
    <n v="1"/>
    <n v="1"/>
    <n v="1"/>
    <n v="1"/>
    <n v="1"/>
    <n v="1"/>
    <n v="1"/>
    <n v="1"/>
  </r>
  <r>
    <x v="228"/>
    <n v="0"/>
    <s v="N "/>
    <s v="IC-REG FORD,MSOP,8.0    "/>
    <n v="1"/>
    <n v="1"/>
    <s v="        "/>
    <s v="        "/>
    <s v="        "/>
    <s v="        "/>
    <s v="        "/>
    <s v="        "/>
  </r>
  <r>
    <x v="229"/>
    <n v="0"/>
    <s v="N "/>
    <s v="IC-REG Adjustable,FORD,V"/>
    <n v="1"/>
    <n v="1"/>
    <s v="        "/>
    <s v="        "/>
    <s v="        "/>
    <s v="        "/>
    <s v="        "/>
    <s v="        "/>
  </r>
  <r>
    <x v="230"/>
    <n v="0"/>
    <s v="N "/>
    <s v="IC-LOGMISC AND Gate,FORD"/>
    <n v="1"/>
    <n v="1"/>
    <s v="        "/>
    <s v="        "/>
    <s v="        "/>
    <s v="        "/>
    <s v="        "/>
    <s v="        "/>
  </r>
  <r>
    <x v="231"/>
    <n v="0"/>
    <s v="N "/>
    <s v="IC-LINMISC VoltageDetect"/>
    <n v="1"/>
    <n v="1"/>
    <s v="        "/>
    <s v="        "/>
    <s v="        "/>
    <s v="        "/>
    <s v="        "/>
    <s v="        "/>
  </r>
  <r>
    <x v="232"/>
    <n v="0"/>
    <s v="P "/>
    <s v="IC-LINMISC Fuse,WQFN    "/>
    <s v="        "/>
    <s v="        "/>
    <s v="        "/>
    <s v="        "/>
    <s v="        "/>
    <s v="        "/>
    <n v="1"/>
    <n v="1"/>
  </r>
  <r>
    <x v="233"/>
    <n v="0"/>
    <s v="N "/>
    <s v="IC-LINMISC Amplifier,FOR"/>
    <n v="1"/>
    <n v="1"/>
    <s v="        "/>
    <s v="        "/>
    <s v="        "/>
    <s v="        "/>
    <s v="        "/>
    <s v="        "/>
  </r>
  <r>
    <x v="234"/>
    <n v="0"/>
    <s v="N "/>
    <s v="IC-SENSOR Current,FORD,S"/>
    <s v="        "/>
    <s v="        "/>
    <s v="        "/>
    <s v="        "/>
    <s v="        "/>
    <s v="        "/>
    <n v="1"/>
    <n v="1"/>
  </r>
  <r>
    <x v="235"/>
    <n v="0"/>
    <s v="N "/>
    <s v="IC-AUDAMP 45W class D,FO"/>
    <n v="1"/>
    <n v="1"/>
    <s v="        "/>
    <s v="        "/>
    <s v="        "/>
    <s v="        "/>
    <s v="        "/>
    <s v="        "/>
  </r>
  <r>
    <x v="236"/>
    <n v="0"/>
    <s v="P "/>
    <s v="IC-AD/DA AD/DA,VQFN     "/>
    <n v="1"/>
    <n v="1"/>
    <s v="        "/>
    <s v="        "/>
    <s v="        "/>
    <s v="        "/>
    <s v="        "/>
    <s v="        "/>
  </r>
  <r>
    <x v="237"/>
    <n v="0"/>
    <s v="N "/>
    <s v="IC-OPAMP Rail-to-Rail,FO"/>
    <n v="1"/>
    <n v="1"/>
    <s v="        "/>
    <s v="        "/>
    <s v="        "/>
    <s v="        "/>
    <s v="        "/>
    <s v="        "/>
  </r>
  <r>
    <x v="238"/>
    <n v="0"/>
    <s v="N "/>
    <s v="IC-LINMISC ANT Power SW,"/>
    <n v="1"/>
    <n v="1"/>
    <s v="        "/>
    <s v="        "/>
    <s v="        "/>
    <s v="        "/>
    <s v="        "/>
    <s v="        "/>
  </r>
  <r>
    <x v="238"/>
    <n v="0"/>
    <s v="N "/>
    <s v="IC-LINMISC ANT Power SW,"/>
    <n v="1"/>
    <n v="1"/>
    <s v="        "/>
    <s v="        "/>
    <s v="        "/>
    <s v="        "/>
    <s v="        "/>
    <s v="        "/>
  </r>
  <r>
    <x v="239"/>
    <n v="0"/>
    <s v="N "/>
    <s v="IC-LINMISC Power Switch,"/>
    <n v="1"/>
    <n v="1"/>
    <n v="1"/>
    <n v="1"/>
    <n v="1"/>
    <n v="1"/>
    <n v="1"/>
    <n v="1"/>
  </r>
  <r>
    <x v="56"/>
    <n v="0"/>
    <s v="P "/>
    <s v="IC-MUX MUX,QFN          "/>
    <n v="1"/>
    <n v="1"/>
    <n v="1"/>
    <n v="1"/>
    <n v="1"/>
    <n v="1"/>
    <n v="1"/>
    <n v="1"/>
  </r>
  <r>
    <x v="240"/>
    <n v="0"/>
    <s v="N "/>
    <s v="OTSF band-stop,Thin-Film"/>
    <n v="1"/>
    <n v="1"/>
    <n v="1"/>
    <n v="1"/>
    <n v="1"/>
    <n v="1"/>
    <n v="1"/>
    <n v="1"/>
  </r>
  <r>
    <x v="240"/>
    <n v="0"/>
    <s v="N "/>
    <s v="OTSF band-stop,Thin-Film"/>
    <n v="1"/>
    <n v="1"/>
    <n v="1"/>
    <n v="1"/>
    <n v="1"/>
    <n v="1"/>
    <n v="1"/>
    <n v="1"/>
  </r>
  <r>
    <x v="240"/>
    <n v="0"/>
    <s v="N "/>
    <s v="OTSF band-stop,Thin-Film"/>
    <n v="1"/>
    <n v="1"/>
    <n v="1"/>
    <n v="1"/>
    <n v="1"/>
    <n v="1"/>
    <n v="1"/>
    <n v="1"/>
  </r>
  <r>
    <x v="241"/>
    <n v="0"/>
    <s v="N "/>
    <s v="IC-INTRF FORD,WLPSP     "/>
    <n v="1"/>
    <n v="1"/>
    <n v="1"/>
    <n v="1"/>
    <n v="1"/>
    <n v="1"/>
    <n v="1"/>
    <n v="1"/>
  </r>
  <r>
    <x v="242"/>
    <n v="0"/>
    <s v="N "/>
    <s v="IC-INTRF FORD,FBGA      "/>
    <n v="1"/>
    <n v="1"/>
    <n v="1"/>
    <n v="1"/>
    <n v="1"/>
    <n v="1"/>
    <n v="1"/>
    <n v="1"/>
  </r>
  <r>
    <x v="243"/>
    <n v="0"/>
    <s v="N "/>
    <s v="IC-REG FORD,WLNSP,1.0   "/>
    <n v="1"/>
    <n v="1"/>
    <n v="1"/>
    <n v="1"/>
    <n v="1"/>
    <n v="1"/>
    <n v="1"/>
    <n v="1"/>
  </r>
  <r>
    <x v="61"/>
    <n v="0"/>
    <s v="N "/>
    <s v="IC-LINMISC Low Noise Amp"/>
    <n v="1"/>
    <n v="1"/>
    <n v="1"/>
    <n v="1"/>
    <n v="1"/>
    <n v="1"/>
    <n v="1"/>
    <n v="1"/>
  </r>
  <r>
    <x v="62"/>
    <n v="0"/>
    <s v="N "/>
    <s v="IC-LINMISC Low Noise Amp"/>
    <n v="1"/>
    <n v="1"/>
    <n v="1"/>
    <n v="1"/>
    <n v="1"/>
    <n v="1"/>
    <n v="1"/>
    <n v="1"/>
  </r>
  <r>
    <x v="244"/>
    <n v="0"/>
    <s v="N "/>
    <s v="IC-REG Converter,FORD,VQ"/>
    <n v="1"/>
    <n v="1"/>
    <n v="1"/>
    <n v="1"/>
    <n v="1"/>
    <n v="1"/>
    <n v="1"/>
    <n v="1"/>
  </r>
  <r>
    <x v="245"/>
    <n v="0"/>
    <s v="N "/>
    <s v="IC-REG Converter,FORD,VQ"/>
    <n v="1"/>
    <n v="1"/>
    <n v="1"/>
    <n v="1"/>
    <n v="1"/>
    <n v="1"/>
    <n v="1"/>
    <n v="1"/>
  </r>
  <r>
    <x v="246"/>
    <n v="0"/>
    <s v="N "/>
    <s v="IC-REG Converter,FORD,VQ"/>
    <n v="1"/>
    <n v="1"/>
    <n v="1"/>
    <n v="1"/>
    <n v="1"/>
    <n v="1"/>
    <n v="1"/>
    <n v="1"/>
  </r>
  <r>
    <x v="247"/>
    <n v="0"/>
    <s v="N "/>
    <s v="IC-LINMISC DiodeControll"/>
    <n v="1"/>
    <n v="1"/>
    <n v="1"/>
    <n v="1"/>
    <n v="1"/>
    <n v="1"/>
    <n v="1"/>
    <n v="1"/>
  </r>
  <r>
    <x v="248"/>
    <n v="0"/>
    <s v="N "/>
    <s v="IC-LINMISC Power Amp, FO"/>
    <n v="1"/>
    <n v="1"/>
    <n v="1"/>
    <n v="1"/>
    <n v="1"/>
    <n v="1"/>
    <n v="1"/>
    <n v="1"/>
  </r>
  <r>
    <x v="249"/>
    <n v="0"/>
    <s v="N "/>
    <s v="IC-LINMISC PowerManageme"/>
    <n v="1"/>
    <n v="1"/>
    <n v="1"/>
    <n v="1"/>
    <n v="1"/>
    <n v="1"/>
    <n v="1"/>
    <n v="1"/>
  </r>
  <r>
    <x v="68"/>
    <n v="0"/>
    <s v="N "/>
    <s v="CAP-CERM 22nF,10%,100V,X"/>
    <n v="1"/>
    <n v="1"/>
    <s v="        "/>
    <s v="        "/>
    <s v="        "/>
    <s v="        "/>
    <s v="        "/>
    <s v="        "/>
  </r>
  <r>
    <x v="250"/>
    <n v="0"/>
    <s v="N "/>
    <s v="CAP-CERM 1nF,5%,50V,C0G,"/>
    <n v="1"/>
    <n v="1"/>
    <s v="        "/>
    <s v="        "/>
    <s v="        "/>
    <s v="        "/>
    <s v="        "/>
    <s v="        "/>
  </r>
  <r>
    <x v="250"/>
    <n v="0"/>
    <s v="N "/>
    <s v="CAP-CERM 1nF,5%,50V,C0G,"/>
    <n v="1"/>
    <n v="1"/>
    <s v="        "/>
    <s v="        "/>
    <s v="        "/>
    <s v="        "/>
    <s v="        "/>
    <s v="        "/>
  </r>
  <r>
    <x v="118"/>
    <n v="0"/>
    <s v="N "/>
    <s v="CAP-CERM 33pF,2%,50V,COG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118"/>
    <n v="0"/>
    <s v="N "/>
    <s v="CAP-CERM 33pF,2%,50V,COG"/>
    <n v="1"/>
    <n v="1"/>
    <s v="        "/>
    <s v="        "/>
    <s v="        "/>
    <s v="        "/>
    <s v="        "/>
    <s v="        "/>
  </r>
  <r>
    <x v="250"/>
    <n v="0"/>
    <s v="N "/>
    <s v="CAP-CERM 1nF,5%,50V,C0G,"/>
    <n v="1"/>
    <n v="1"/>
    <s v="        "/>
    <s v="        "/>
    <s v="        "/>
    <s v="        "/>
    <s v="        "/>
    <s v="        "/>
  </r>
  <r>
    <x v="250"/>
    <n v="0"/>
    <s v="N "/>
    <s v="CAP-CERM 1nF,5%,50V,C0G,"/>
    <n v="1"/>
    <n v="1"/>
    <s v="        "/>
    <s v="        "/>
    <s v="        "/>
    <s v="        "/>
    <s v="        "/>
    <s v="        "/>
  </r>
  <r>
    <x v="118"/>
    <n v="0"/>
    <s v="N "/>
    <s v="CAP-CERM 33pF,2%,50V,COG"/>
    <n v="1"/>
    <n v="1"/>
    <s v="        "/>
    <s v="        "/>
    <s v="        "/>
    <s v="        "/>
    <s v="        "/>
    <s v="        "/>
  </r>
  <r>
    <x v="251"/>
    <n v="0"/>
    <s v="N "/>
    <s v="CAP-CERM 1UF,10%,50V,X7R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78"/>
    <n v="0"/>
    <s v="N "/>
    <s v="CAP-CERM 10UF,20%,16V,X6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8"/>
    <n v="0"/>
    <s v="N "/>
    <s v="CAP-CERM 10UF,20%,16V,X6"/>
    <n v="1"/>
    <n v="1"/>
    <s v="        "/>
    <s v="        "/>
    <s v="        "/>
    <s v="        "/>
    <s v="        "/>
    <s v="        "/>
  </r>
  <r>
    <x v="103"/>
    <n v="0"/>
    <s v="N "/>
    <s v="CAP-CERM 22UF,20%,10V,X6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103"/>
    <n v="0"/>
    <s v="N "/>
    <s v="CAP-CERM 22UF,20%,10V,X6"/>
    <n v="1"/>
    <n v="1"/>
    <s v="        "/>
    <s v="        "/>
    <s v="        "/>
    <s v="        "/>
    <s v="        "/>
    <s v="        "/>
  </r>
  <r>
    <x v="252"/>
    <n v="0"/>
    <s v="N "/>
    <s v="CAP-CERM 100nF,20%,100V,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253"/>
    <n v="0"/>
    <s v="N "/>
    <s v="CAP-CERM 4.7nF,10%,50V,X"/>
    <n v="1"/>
    <n v="1"/>
    <s v="        "/>
    <s v="        "/>
    <s v="        "/>
    <s v="        "/>
    <s v="        "/>
    <s v="        "/>
  </r>
  <r>
    <x v="254"/>
    <n v="0"/>
    <s v="N "/>
    <s v="CAP-CERM 47pF,5%,50V,COG"/>
    <n v="1"/>
    <n v="1"/>
    <s v="        "/>
    <s v="        "/>
    <s v="        "/>
    <s v="        "/>
    <s v="        "/>
    <s v="        "/>
  </r>
  <r>
    <x v="255"/>
    <n v="0"/>
    <s v="N "/>
    <s v="CAP-CERM 10nF,10%,50V,X7"/>
    <n v="1"/>
    <n v="1"/>
    <s v="        "/>
    <s v="        "/>
    <s v="        "/>
    <s v="        "/>
    <s v="        "/>
    <s v="        "/>
  </r>
  <r>
    <x v="114"/>
    <n v="0"/>
    <s v="N "/>
    <s v="CAP-CERM 10UF,10%,50V,X7"/>
    <n v="1"/>
    <n v="1"/>
    <s v="        "/>
    <s v="        "/>
    <s v="        "/>
    <s v="        "/>
    <s v="        "/>
    <s v="        "/>
  </r>
  <r>
    <x v="114"/>
    <n v="0"/>
    <s v="N "/>
    <s v="CAP-CERM 10UF,10%,50V,X7"/>
    <n v="1"/>
    <n v="1"/>
    <s v="        "/>
    <s v="        "/>
    <s v="        "/>
    <s v="        "/>
    <s v="        "/>
    <s v="        "/>
  </r>
  <r>
    <x v="114"/>
    <n v="0"/>
    <s v="N "/>
    <s v="CAP-CERM 10UF,10%,50V,X7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256"/>
    <n v="0"/>
    <s v="N "/>
    <s v="CAP-CERM 10nF,10%,10V,X7"/>
    <n v="1"/>
    <n v="1"/>
    <n v="1"/>
    <n v="1"/>
    <n v="1"/>
    <n v="1"/>
    <n v="1"/>
    <n v="1"/>
  </r>
  <r>
    <x v="256"/>
    <n v="0"/>
    <s v="N "/>
    <s v="CAP-CERM 10nF,10%,10V,X7"/>
    <n v="1"/>
    <n v="1"/>
    <n v="1"/>
    <n v="1"/>
    <n v="1"/>
    <n v="1"/>
    <n v="1"/>
    <n v="1"/>
  </r>
  <r>
    <x v="256"/>
    <n v="0"/>
    <s v="N "/>
    <s v="CAP-CERM 10nF,10%,10V,X7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257"/>
    <n v="0"/>
    <s v="N "/>
    <s v="CAP-CERM 2.2UF,10%,16V,X"/>
    <s v="        "/>
    <s v="        "/>
    <s v="        "/>
    <s v="        "/>
    <s v="        "/>
    <s v="        "/>
    <n v="1"/>
    <n v="1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71"/>
    <n v="0"/>
    <s v="N "/>
    <s v="CAP-CERM 100nF,10%,16V,X"/>
    <s v="        "/>
    <s v="        "/>
    <s v="        "/>
    <s v="        "/>
    <s v="        "/>
    <s v="        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258"/>
    <n v="0"/>
    <s v="N "/>
    <s v="CAP-CERM 1.5nF,10%,50V,X"/>
    <s v="        "/>
    <s v="        "/>
    <s v="        "/>
    <s v="        "/>
    <s v="        "/>
    <s v="        "/>
    <n v="1"/>
    <n v="1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3"/>
    <n v="0"/>
    <s v="N "/>
    <s v="CAP-CERM 1UF,10%,16V,X6S"/>
    <s v="        "/>
    <s v="        "/>
    <s v="        "/>
    <s v="        "/>
    <s v="        "/>
    <s v="        "/>
    <n v="1"/>
    <n v="1"/>
  </r>
  <r>
    <x v="259"/>
    <n v="0"/>
    <s v="N "/>
    <s v="CAP-CERM 56pF,5%,25V,COG"/>
    <n v="1"/>
    <n v="1"/>
    <s v="        "/>
    <s v="        "/>
    <s v="        "/>
    <s v="        "/>
    <s v="        "/>
    <s v="        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260"/>
    <n v="0"/>
    <s v="N "/>
    <s v="CAP-CERM 100pF,5%,25V,CO"/>
    <s v="        "/>
    <s v="        "/>
    <s v="        "/>
    <s v="        "/>
    <s v="        "/>
    <s v="        "/>
    <n v="1"/>
    <n v="1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1"/>
    <n v="0"/>
    <s v="N "/>
    <s v="CAP-CERM 100nF,10%,16V,X"/>
    <s v="        "/>
    <s v="        "/>
    <s v="        "/>
    <s v="        "/>
    <s v="        "/>
    <s v="        "/>
    <n v="1"/>
    <n v="1"/>
  </r>
  <r>
    <x v="261"/>
    <n v="0"/>
    <s v="N "/>
    <s v="CAP-CERM 15pF,2%,50V,COG"/>
    <s v="        "/>
    <s v="        "/>
    <s v="        "/>
    <s v="        "/>
    <s v="        "/>
    <s v="        "/>
    <n v="1"/>
    <n v="1"/>
  </r>
  <r>
    <x v="261"/>
    <n v="0"/>
    <s v="N "/>
    <s v="CAP-CERM 15pF,2%,50V,COG"/>
    <s v="        "/>
    <s v="        "/>
    <s v="        "/>
    <s v="        "/>
    <s v="        "/>
    <s v="        "/>
    <n v="1"/>
    <n v="1"/>
  </r>
  <r>
    <x v="261"/>
    <n v="0"/>
    <s v="N "/>
    <s v="CAP-CERM 15pF,2%,50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88"/>
    <n v="0"/>
    <s v="N "/>
    <s v="CAP-CERM 4.7UF,10%,25V,X"/>
    <n v="1"/>
    <n v="1"/>
    <s v="        "/>
    <s v="        "/>
    <s v="        "/>
    <s v="        "/>
    <s v="        "/>
    <s v="        "/>
  </r>
  <r>
    <x v="262"/>
    <n v="0"/>
    <s v="N "/>
    <s v="CAP-CERM 10UF,20%,25V,X5"/>
    <n v="1"/>
    <n v="1"/>
    <s v="        "/>
    <s v="        "/>
    <s v="        "/>
    <s v="        "/>
    <s v="        "/>
    <s v="        "/>
  </r>
  <r>
    <x v="253"/>
    <n v="0"/>
    <s v="N "/>
    <s v="CAP-CERM 4.7nF,10%,50V,X"/>
    <n v="1"/>
    <n v="1"/>
    <s v="        "/>
    <s v="        "/>
    <s v="        "/>
    <s v="        "/>
    <s v="        "/>
    <s v="        "/>
  </r>
  <r>
    <x v="263"/>
    <n v="0"/>
    <s v="N "/>
    <s v="CAP-CERM 33nF,10%,50V,X7"/>
    <n v="1"/>
    <n v="1"/>
    <s v="        "/>
    <s v="        "/>
    <s v="        "/>
    <s v="        "/>
    <s v="        "/>
    <s v="        "/>
  </r>
  <r>
    <x v="263"/>
    <n v="0"/>
    <s v="N "/>
    <s v="CAP-CERM 33nF,10%,50V,X7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264"/>
    <n v="0"/>
    <s v="N "/>
    <s v="CAP-CERM 10UF,10%,16V,X5"/>
    <n v="1"/>
    <n v="1"/>
    <s v="        "/>
    <s v="        "/>
    <s v="        "/>
    <s v="        "/>
    <s v="        "/>
    <s v="        "/>
  </r>
  <r>
    <x v="265"/>
    <n v="0"/>
    <s v="N "/>
    <s v="CAP-CERM 100nF,10%,50V,X"/>
    <n v="1"/>
    <n v="1"/>
    <s v="        "/>
    <s v="        "/>
    <s v="        "/>
    <s v="        "/>
    <s v="        "/>
    <s v="        "/>
  </r>
  <r>
    <x v="77"/>
    <n v="0"/>
    <s v="N "/>
    <s v="CAP-CERM 1UF,10%,25V,X7R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264"/>
    <n v="0"/>
    <s v="N "/>
    <s v="CAP-CERM 10UF,10%,16V,X5"/>
    <n v="1"/>
    <n v="1"/>
    <s v="        "/>
    <s v="        "/>
    <s v="        "/>
    <s v="        "/>
    <s v="        "/>
    <s v="        "/>
  </r>
  <r>
    <x v="264"/>
    <n v="0"/>
    <s v="N "/>
    <s v="CAP-CERM 10UF,10%,16V,X5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265"/>
    <n v="0"/>
    <s v="N "/>
    <s v="CAP-CERM 100nF,10%,50V,X"/>
    <n v="1"/>
    <n v="1"/>
    <s v="        "/>
    <s v="        "/>
    <s v="        "/>
    <s v="        "/>
    <s v="        "/>
    <s v="        "/>
  </r>
  <r>
    <x v="265"/>
    <n v="0"/>
    <s v="N "/>
    <s v="CAP-CERM 100nF,10%,50V,X"/>
    <n v="1"/>
    <n v="1"/>
    <s v="        "/>
    <s v="        "/>
    <s v="        "/>
    <s v="        "/>
    <s v="        "/>
    <s v="        "/>
  </r>
  <r>
    <x v="88"/>
    <n v="0"/>
    <s v="N "/>
    <s v="CAP-CERM 4.7UF,10%,25V,X"/>
    <n v="1"/>
    <n v="1"/>
    <s v="        "/>
    <s v="        "/>
    <s v="        "/>
    <s v="        "/>
    <s v="        "/>
    <s v="        "/>
  </r>
  <r>
    <x v="265"/>
    <n v="0"/>
    <s v="N "/>
    <s v="CAP-CERM 100nF,10%,50V,X"/>
    <n v="1"/>
    <n v="1"/>
    <s v="        "/>
    <s v="        "/>
    <s v="        "/>
    <s v="        "/>
    <s v="        "/>
    <s v="        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7"/>
    <n v="0"/>
    <s v="N "/>
    <s v="CAP-CERM 1UF,10%,25V,X7R"/>
    <n v="1"/>
    <n v="1"/>
    <s v="        "/>
    <s v="        "/>
    <s v="        "/>
    <s v="        "/>
    <s v="        "/>
    <s v="        "/>
  </r>
  <r>
    <x v="265"/>
    <n v="0"/>
    <s v="N "/>
    <s v="CAP-CERM 100nF,10%,50V,X"/>
    <n v="1"/>
    <n v="1"/>
    <s v="        "/>
    <s v="        "/>
    <s v="        "/>
    <s v="        "/>
    <s v="        "/>
    <s v="        "/>
  </r>
  <r>
    <x v="260"/>
    <n v="0"/>
    <s v="N "/>
    <s v="CAP-CERM 100pF,5%,25V,CO"/>
    <n v="1"/>
    <n v="1"/>
    <s v="        "/>
    <s v="        "/>
    <s v="        "/>
    <s v="        "/>
    <s v="        "/>
    <s v="        "/>
  </r>
  <r>
    <x v="260"/>
    <n v="0"/>
    <s v="N "/>
    <s v="CAP-CERM 100pF,5%,25V,CO"/>
    <n v="1"/>
    <n v="1"/>
    <s v="        "/>
    <s v="        "/>
    <s v="        "/>
    <s v="        "/>
    <s v="        "/>
    <s v="        "/>
  </r>
  <r>
    <x v="266"/>
    <n v="0"/>
    <s v="N "/>
    <s v="CAP-CERM 1UF,10%,25V,X5R"/>
    <n v="1"/>
    <n v="1"/>
    <s v="        "/>
    <s v="        "/>
    <s v="        "/>
    <s v="        "/>
    <s v="        "/>
    <s v="        "/>
  </r>
  <r>
    <x v="264"/>
    <n v="0"/>
    <s v="N "/>
    <s v="CAP-CERM 10UF,10%,16V,X5"/>
    <n v="1"/>
    <n v="1"/>
    <s v="        "/>
    <s v="        "/>
    <s v="        "/>
    <s v="        "/>
    <s v="        "/>
    <s v="        "/>
  </r>
  <r>
    <x v="266"/>
    <n v="0"/>
    <s v="N "/>
    <s v="CAP-CERM 1UF,10%,25V,X5R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266"/>
    <n v="0"/>
    <s v="N "/>
    <s v="CAP-CERM 1UF,10%,25V,X5R"/>
    <n v="1"/>
    <n v="1"/>
    <s v="        "/>
    <s v="        "/>
    <s v="        "/>
    <s v="        "/>
    <s v="        "/>
    <s v="        "/>
  </r>
  <r>
    <x v="266"/>
    <n v="0"/>
    <s v="N "/>
    <s v="CAP-CERM 1UF,10%,25V,X5R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s v="        "/>
    <s v="        "/>
    <s v="        "/>
    <s v="        "/>
    <s v="        "/>
    <s v="        "/>
  </r>
  <r>
    <x v="266"/>
    <n v="0"/>
    <s v="N "/>
    <s v="CAP-CERM 1UF,10%,25V,X5R"/>
    <n v="1"/>
    <n v="1"/>
    <s v="        "/>
    <s v="        "/>
    <s v="        "/>
    <s v="        "/>
    <s v="        "/>
    <s v="        "/>
  </r>
  <r>
    <x v="266"/>
    <n v="0"/>
    <s v="N "/>
    <s v="CAP-CERM 1UF,10%,25V,X5R"/>
    <n v="1"/>
    <n v="1"/>
    <s v="        "/>
    <s v="        "/>
    <s v="        "/>
    <s v="        "/>
    <s v="        "/>
    <s v="        "/>
  </r>
  <r>
    <x v="264"/>
    <n v="0"/>
    <s v="N "/>
    <s v="CAP-CERM 10UF,10%,16V,X5"/>
    <n v="1"/>
    <n v="1"/>
    <s v="        "/>
    <s v="        "/>
    <s v="        "/>
    <s v="        "/>
    <s v="        "/>
    <s v="        "/>
  </r>
  <r>
    <x v="264"/>
    <n v="0"/>
    <s v="N "/>
    <s v="CAP-CERM 10UF,10%,16V,X5"/>
    <n v="1"/>
    <n v="1"/>
    <s v="        "/>
    <s v="        "/>
    <s v="        "/>
    <s v="        "/>
    <s v="        "/>
    <s v="        "/>
  </r>
  <r>
    <x v="267"/>
    <n v="0"/>
    <s v="N "/>
    <s v="CAP-CERM 3.3nF,10%,16V,X"/>
    <n v="1"/>
    <n v="1"/>
    <s v="        "/>
    <s v="        "/>
    <s v="        "/>
    <s v="        "/>
    <s v="        "/>
    <s v="        "/>
  </r>
  <r>
    <x v="268"/>
    <n v="0"/>
    <s v="N "/>
    <s v="CAP-CERM 820pF,10%,25V,X"/>
    <n v="1"/>
    <n v="1"/>
    <s v="        "/>
    <s v="        "/>
    <s v="        "/>
    <s v="        "/>
    <s v="        "/>
    <s v="        "/>
  </r>
  <r>
    <x v="267"/>
    <n v="0"/>
    <s v="N "/>
    <s v="CAP-CERM 3.3nF,10%,16V,X"/>
    <n v="1"/>
    <n v="1"/>
    <s v="        "/>
    <s v="        "/>
    <s v="        "/>
    <s v="        "/>
    <s v="        "/>
    <s v="        "/>
  </r>
  <r>
    <x v="268"/>
    <n v="0"/>
    <s v="N "/>
    <s v="CAP-CERM 820pF,10%,25V,X"/>
    <n v="1"/>
    <n v="1"/>
    <s v="        "/>
    <s v="        "/>
    <s v="        "/>
    <s v="        "/>
    <s v="        "/>
    <s v="        "/>
  </r>
  <r>
    <x v="269"/>
    <n v="0"/>
    <s v="N "/>
    <s v="CAP-CERM 10UF,10%,16V,X5"/>
    <n v="1"/>
    <n v="1"/>
    <s v="        "/>
    <s v="        "/>
    <s v="        "/>
    <s v="        "/>
    <s v="        "/>
    <s v="        "/>
  </r>
  <r>
    <x v="269"/>
    <n v="0"/>
    <s v="N "/>
    <s v="CAP-CERM 10UF,10%,16V,X5"/>
    <n v="1"/>
    <n v="1"/>
    <s v="        "/>
    <s v="        "/>
    <s v="        "/>
    <s v="        "/>
    <s v="        "/>
    <s v="        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71"/>
    <n v="0"/>
    <s v="N "/>
    <s v="CAP-CERM 100nF,10%,16V,X"/>
    <n v="1"/>
    <n v="1"/>
    <n v="1"/>
    <n v="1"/>
    <n v="1"/>
    <n v="1"/>
    <n v="1"/>
    <n v="1"/>
  </r>
  <r>
    <x v="83"/>
    <n v="0"/>
    <s v="N "/>
    <s v="CAP-CERM 100pF,5%,25V,CO"/>
    <s v="        "/>
    <s v="        "/>
    <n v="1"/>
    <n v="1"/>
    <n v="1"/>
    <n v="1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94"/>
    <n v="0"/>
    <s v="N "/>
    <s v="CAP-CERM 18pF,5%,25V,COG"/>
    <n v="1"/>
    <n v="1"/>
    <s v="        "/>
    <s v="        "/>
    <s v="        "/>
    <s v="        "/>
    <s v="        "/>
    <s v="        "/>
  </r>
  <r>
    <x v="94"/>
    <n v="0"/>
    <s v="N "/>
    <s v="CAP-CERM 18pF,5%,25V,COG"/>
    <n v="1"/>
    <n v="1"/>
    <s v="        "/>
    <s v="        "/>
    <s v="        "/>
    <s v="        "/>
    <s v="        "/>
    <s v="        "/>
  </r>
  <r>
    <x v="83"/>
    <n v="0"/>
    <s v="N "/>
    <s v="CAP-CERM 100pF,5%,25V,CO"/>
    <s v="        "/>
    <s v="        "/>
    <n v="1"/>
    <n v="1"/>
    <n v="1"/>
    <n v="1"/>
    <n v="1"/>
    <n v="1"/>
  </r>
  <r>
    <x v="270"/>
    <n v="0"/>
    <s v="N "/>
    <s v="CAP-CERM 4.3pF,2.33%,25V"/>
    <n v="1"/>
    <n v="1"/>
    <s v="        "/>
    <s v="        "/>
    <s v="        "/>
    <s v="        "/>
    <s v="        "/>
    <s v="        "/>
  </r>
  <r>
    <x v="271"/>
    <n v="0"/>
    <s v="N "/>
    <s v="CAP-CERM 3.6pF,0.1%,25V,"/>
    <n v="1"/>
    <n v="1"/>
    <s v="        "/>
    <s v="        "/>
    <s v="        "/>
    <s v="        "/>
    <s v="        "/>
    <s v="        "/>
  </r>
  <r>
    <x v="94"/>
    <n v="0"/>
    <s v="N "/>
    <s v="CAP-CERM 18pF,5%,25V,COG"/>
    <n v="1"/>
    <n v="1"/>
    <s v="        "/>
    <s v="        "/>
    <s v="        "/>
    <s v="        "/>
    <s v="        "/>
    <s v="        "/>
  </r>
  <r>
    <x v="94"/>
    <n v="0"/>
    <s v="N "/>
    <s v="CAP-CERM 18pF,5%,25V,COG"/>
    <n v="1"/>
    <n v="1"/>
    <s v="        "/>
    <s v="        "/>
    <s v="        "/>
    <s v="        "/>
    <s v="        "/>
    <s v="        "/>
  </r>
  <r>
    <x v="121"/>
    <n v="0"/>
    <s v="N "/>
    <s v="CAP-CERM 3pF,0.1%,25V,CO"/>
    <n v="1"/>
    <n v="1"/>
    <s v="        "/>
    <s v="        "/>
    <s v="        "/>
    <s v="        "/>
    <s v="        "/>
    <s v="        "/>
  </r>
  <r>
    <x v="94"/>
    <n v="0"/>
    <s v="N "/>
    <s v="CAP-CERM 18pF,5%,25V,COG"/>
    <n v="1"/>
    <n v="1"/>
    <s v="        "/>
    <s v="        "/>
    <s v="        "/>
    <s v="        "/>
    <s v="        "/>
    <s v="        "/>
  </r>
  <r>
    <x v="86"/>
    <n v="0"/>
    <s v="N "/>
    <s v="CAP-CERM 100nF,10%,16V,X"/>
    <n v="1"/>
    <n v="1"/>
    <s v="        "/>
    <s v="        "/>
    <s v="        "/>
    <s v="        "/>
    <s v="        "/>
    <s v="        "/>
  </r>
  <r>
    <x v="272"/>
    <n v="0"/>
    <s v="N "/>
    <s v="CAP-CERM 470nF,10%,16V,X"/>
    <n v="1"/>
    <n v="1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3"/>
    <n v="0"/>
    <s v="N "/>
    <s v="CAP-CERM 1UF,10%,16V,X6S"/>
    <n v="1"/>
    <n v="1"/>
    <s v="        "/>
    <s v="        "/>
    <s v="        "/>
    <s v="        "/>
    <s v="        "/>
    <s v="        "/>
  </r>
  <r>
    <x v="73"/>
    <n v="0"/>
    <s v="N "/>
    <s v="CAP-CERM 1UF,10%,16V,X6S"/>
    <s v="        "/>
    <s v="        "/>
    <n v="1"/>
    <n v="1"/>
    <n v="1"/>
    <n v="1"/>
    <n v="1"/>
    <n v="1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9"/>
    <n v="0"/>
    <s v="N "/>
    <s v="CAP-CERM 1UF,10%,6.3V,X7"/>
    <s v="        "/>
    <s v="        "/>
    <n v="1"/>
    <n v="1"/>
    <n v="1"/>
    <n v="1"/>
    <n v="1"/>
    <n v="1"/>
  </r>
  <r>
    <x v="96"/>
    <n v="0"/>
    <s v="N "/>
    <s v="CAP-CERM 1pF,0.1%,25V,CO"/>
    <n v="1"/>
    <n v="1"/>
    <s v="        "/>
    <s v="        "/>
    <s v="        "/>
    <s v="        "/>
    <s v="        "/>
    <s v="        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9"/>
    <n v="0"/>
    <s v="N "/>
    <s v="CAP-CERM 1UF,10%,6.3V,X7"/>
    <s v="        "/>
    <s v="        "/>
    <n v="1"/>
    <n v="1"/>
    <n v="1"/>
    <n v="1"/>
    <n v="1"/>
    <n v="1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9"/>
    <n v="0"/>
    <s v="N "/>
    <s v="CAP-CERM 1UF,10%,6.3V,X7"/>
    <s v="        "/>
    <s v="        "/>
    <n v="1"/>
    <n v="1"/>
    <n v="1"/>
    <n v="1"/>
    <n v="1"/>
    <n v="1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9"/>
    <n v="0"/>
    <s v="N "/>
    <s v="CAP-CERM 1UF,10%,6.3V,X7"/>
    <s v="        "/>
    <s v="        "/>
    <n v="1"/>
    <n v="1"/>
    <n v="1"/>
    <n v="1"/>
    <n v="1"/>
    <n v="1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9"/>
    <n v="0"/>
    <s v="N "/>
    <s v="CAP-CERM 1UF,10%,6.3V,X7"/>
    <s v="        "/>
    <s v="        "/>
    <n v="1"/>
    <n v="1"/>
    <n v="1"/>
    <n v="1"/>
    <n v="1"/>
    <n v="1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9"/>
    <n v="0"/>
    <s v="N "/>
    <s v="CAP-CERM 1UF,10%,6.3V,X7"/>
    <s v="        "/>
    <s v="        "/>
    <n v="1"/>
    <n v="1"/>
    <n v="1"/>
    <n v="1"/>
    <n v="1"/>
    <n v="1"/>
  </r>
  <r>
    <x v="79"/>
    <n v="0"/>
    <s v="N "/>
    <s v="CAP-CERM 1UF,10%,6.3V,X7"/>
    <n v="1"/>
    <n v="1"/>
    <s v="        "/>
    <s v="        "/>
    <s v="        "/>
    <s v="        "/>
    <s v="        "/>
    <s v="        "/>
  </r>
  <r>
    <x v="79"/>
    <n v="0"/>
    <s v="N "/>
    <s v="CAP-CERM 1UF,10%,6.3V,X7"/>
    <s v="        "/>
    <s v="        "/>
    <n v="1"/>
    <n v="1"/>
    <n v="1"/>
    <n v="1"/>
    <n v="1"/>
    <n v="1"/>
  </r>
  <r>
    <x v="273"/>
    <n v="0"/>
    <s v="N "/>
    <s v="CAP-CERM 22pF,5%,50V,COG"/>
    <n v="1"/>
    <n v="1"/>
    <n v="1"/>
    <n v="1"/>
    <n v="1"/>
    <n v="1"/>
    <n v="1"/>
    <n v="1"/>
  </r>
  <r>
    <x v="254"/>
    <n v="0"/>
    <s v="N "/>
    <s v="CAP-CERM 47pF,5%,50V,COG"/>
    <n v="1"/>
    <n v="1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101"/>
    <n v="0"/>
    <s v="N "/>
    <s v="CAP-CERM 10nF,10%,16V,X7"/>
    <n v="1"/>
    <n v="1"/>
    <s v="        "/>
    <s v="        "/>
    <s v="        "/>
    <s v="        "/>
    <s v="        "/>
    <s v="        "/>
  </r>
  <r>
    <x v="101"/>
    <n v="0"/>
    <s v="N "/>
    <s v="CAP-CERM 10nF,10%,16V,X7"/>
    <s v="        "/>
    <s v="        "/>
    <n v="1"/>
    <n v="1"/>
    <n v="1"/>
    <n v="1"/>
    <n v="1"/>
    <n v="1"/>
  </r>
  <r>
    <x v="274"/>
    <n v="0"/>
    <s v="N "/>
    <s v="CAP-CERM 4.7UF,10%,16V,X"/>
    <n v="1"/>
    <n v="1"/>
    <n v="1"/>
    <n v="1"/>
    <n v="1"/>
    <n v="1"/>
    <n v="1"/>
    <n v="1"/>
  </r>
  <r>
    <x v="274"/>
    <n v="0"/>
    <s v="N "/>
    <s v="CAP-CERM 4.7UF,10%,16V,X"/>
    <n v="1"/>
    <n v="1"/>
    <n v="1"/>
    <n v="1"/>
    <n v="1"/>
    <n v="1"/>
    <n v="1"/>
    <n v="1"/>
  </r>
  <r>
    <x v="274"/>
    <n v="0"/>
    <s v="N "/>
    <s v="CAP-CERM 4.7UF,10%,16V,X"/>
    <n v="1"/>
    <n v="1"/>
    <n v="1"/>
    <n v="1"/>
    <n v="1"/>
    <n v="1"/>
    <n v="1"/>
    <n v="1"/>
  </r>
  <r>
    <x v="274"/>
    <n v="0"/>
    <s v="N "/>
    <s v="CAP-CERM 4.7UF,10%,16V,X"/>
    <n v="1"/>
    <n v="1"/>
    <n v="1"/>
    <n v="1"/>
    <n v="1"/>
    <n v="1"/>
    <n v="1"/>
    <n v="1"/>
  </r>
  <r>
    <x v="274"/>
    <n v="0"/>
    <s v="N "/>
    <s v="CAP-CERM 4.7UF,10%,16V,X"/>
    <n v="1"/>
    <n v="1"/>
    <n v="1"/>
    <n v="1"/>
    <n v="1"/>
    <n v="1"/>
    <n v="1"/>
    <n v="1"/>
  </r>
  <r>
    <x v="274"/>
    <n v="0"/>
    <s v="N "/>
    <s v="CAP-CERM 4.7UF,10%,16V,X"/>
    <n v="1"/>
    <n v="1"/>
    <n v="1"/>
    <n v="1"/>
    <n v="1"/>
    <n v="1"/>
    <n v="1"/>
    <n v="1"/>
  </r>
  <r>
    <x v="274"/>
    <n v="0"/>
    <s v="N "/>
    <s v="CAP-CERM 4.7UF,10%,16V,X"/>
    <n v="1"/>
    <n v="1"/>
    <n v="1"/>
    <n v="1"/>
    <n v="1"/>
    <n v="1"/>
    <n v="1"/>
    <n v="1"/>
  </r>
  <r>
    <x v="274"/>
    <n v="0"/>
    <s v="N "/>
    <s v="CAP-CERM 4.7UF,10%,16V,X"/>
    <n v="1"/>
    <n v="1"/>
    <n v="1"/>
    <n v="1"/>
    <n v="1"/>
    <n v="1"/>
    <n v="1"/>
    <n v="1"/>
  </r>
  <r>
    <x v="274"/>
    <n v="0"/>
    <s v="N "/>
    <s v="CAP-CERM 4.7UF,10%,16V,X"/>
    <n v="1"/>
    <n v="1"/>
    <n v="1"/>
    <n v="1"/>
    <n v="1"/>
    <n v="1"/>
    <n v="1"/>
    <n v="1"/>
  </r>
  <r>
    <x v="274"/>
    <n v="0"/>
    <s v="N "/>
    <s v="CAP-CERM 4.7UF,10%,16V,X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78"/>
    <n v="0"/>
    <s v="N "/>
    <s v="CAP-CERM 10UF,20%,16V,X6"/>
    <n v="1"/>
    <n v="1"/>
    <n v="1"/>
    <n v="1"/>
    <n v="1"/>
    <n v="1"/>
    <n v="1"/>
    <n v="1"/>
  </r>
  <r>
    <x v="102"/>
    <n v="0"/>
    <s v="N "/>
    <s v="CAP-CERM 470nF,10%,50V,X"/>
    <n v="1"/>
    <n v="1"/>
    <n v="1"/>
    <n v="1"/>
    <n v="1"/>
    <n v="1"/>
    <n v="1"/>
    <n v="1"/>
  </r>
  <r>
    <x v="102"/>
    <n v="0"/>
    <s v="N "/>
    <s v="CAP-CERM 470nF,10%,50V,X"/>
    <n v="1"/>
    <n v="1"/>
    <n v="1"/>
    <n v="1"/>
    <n v="1"/>
    <n v="1"/>
    <n v="1"/>
    <n v="1"/>
  </r>
  <r>
    <x v="103"/>
    <n v="0"/>
    <s v="N "/>
    <s v="CAP-CERM 22UF,20%,10V,X6"/>
    <n v="1"/>
    <n v="1"/>
    <n v="1"/>
    <n v="1"/>
    <n v="1"/>
    <n v="1"/>
    <n v="1"/>
    <n v="1"/>
  </r>
  <r>
    <x v="103"/>
    <n v="0"/>
    <s v="N "/>
    <s v="CAP-CERM 22UF,20%,10V,X6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86"/>
    <n v="0"/>
    <s v="N "/>
    <s v="CAP-CERM 100nF,10%,16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4"/>
    <n v="0"/>
    <s v="N "/>
    <s v="CAP-CERM 100nF,10%,25V,X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6"/>
    <n v="0"/>
    <s v="N "/>
    <s v="CAP-CERM 10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107"/>
    <n v="0"/>
    <s v="N "/>
    <s v="CAP-CERM 220nF,10%,6.3V,"/>
    <n v="1"/>
    <n v="1"/>
    <n v="1"/>
    <n v="1"/>
    <n v="1"/>
    <n v="1"/>
    <n v="1"/>
    <n v="1"/>
  </r>
  <r>
    <x v="87"/>
    <n v="0"/>
    <s v="N "/>
    <s v="CAP-CERM 1nF,10%,25V,X7R"/>
    <n v="1"/>
    <n v="1"/>
    <n v="1"/>
    <n v="1"/>
    <n v="1"/>
    <n v="1"/>
    <n v="1"/>
    <n v="1"/>
  </r>
  <r>
    <x v="87"/>
    <n v="0"/>
    <s v="N "/>
    <s v="CAP-CERM 1nF,10%,25V,X7R"/>
    <n v="1"/>
    <n v="1"/>
    <n v="1"/>
    <n v="1"/>
    <n v="1"/>
    <n v="1"/>
    <n v="1"/>
    <n v="1"/>
  </r>
  <r>
    <x v="87"/>
    <n v="0"/>
    <s v="N "/>
    <s v="CAP-CERM 1nF,10%,25V,X7R"/>
    <n v="1"/>
    <n v="1"/>
    <n v="1"/>
    <n v="1"/>
    <n v="1"/>
    <n v="1"/>
    <n v="1"/>
    <n v="1"/>
  </r>
  <r>
    <x v="87"/>
    <n v="0"/>
    <s v="N "/>
    <s v="CAP-CERM 1nF,10%,25V,X7R"/>
    <n v="1"/>
    <n v="1"/>
    <n v="1"/>
    <n v="1"/>
    <n v="1"/>
    <n v="1"/>
    <n v="1"/>
    <n v="1"/>
  </r>
  <r>
    <x v="87"/>
    <n v="0"/>
    <s v="N "/>
    <s v="CAP-CERM 1nF,10%,25V,X7R"/>
    <n v="1"/>
    <n v="1"/>
    <n v="1"/>
    <n v="1"/>
    <n v="1"/>
    <n v="1"/>
    <n v="1"/>
    <n v="1"/>
  </r>
  <r>
    <x v="87"/>
    <n v="0"/>
    <s v="N "/>
    <s v="CAP-CERM 1nF,10%,25V,X7R"/>
    <n v="1"/>
    <n v="1"/>
    <n v="1"/>
    <n v="1"/>
    <n v="1"/>
    <n v="1"/>
    <n v="1"/>
    <n v="1"/>
  </r>
  <r>
    <x v="275"/>
    <n v="0"/>
    <s v="N "/>
    <s v="CAP-CERM 220nF,10%,16V,X"/>
    <n v="1"/>
    <n v="1"/>
    <n v="1"/>
    <n v="1"/>
    <n v="1"/>
    <n v="1"/>
    <n v="1"/>
    <n v="1"/>
  </r>
  <r>
    <x v="108"/>
    <n v="0"/>
    <s v="N "/>
    <s v="CAP-CERM 330nF,10%,6.3V,"/>
    <n v="1"/>
    <n v="1"/>
    <n v="1"/>
    <n v="1"/>
    <n v="1"/>
    <n v="1"/>
    <n v="1"/>
    <n v="1"/>
  </r>
  <r>
    <x v="276"/>
    <n v="0"/>
    <s v="N "/>
    <s v="CAP-CERM 470nF,10%,6.3V,"/>
    <n v="1"/>
    <n v="1"/>
    <n v="1"/>
    <n v="1"/>
    <n v="1"/>
    <n v="1"/>
    <n v="1"/>
    <n v="1"/>
  </r>
  <r>
    <x v="276"/>
    <n v="0"/>
    <s v="N "/>
    <s v="CAP-CERM 470nF,10%,6.3V,"/>
    <n v="1"/>
    <n v="1"/>
    <n v="1"/>
    <n v="1"/>
    <n v="1"/>
    <n v="1"/>
    <n v="1"/>
    <n v="1"/>
  </r>
  <r>
    <x v="276"/>
    <n v="0"/>
    <s v="N "/>
    <s v="CAP-CERM 470nF,10%,6.3V,"/>
    <n v="1"/>
    <n v="1"/>
    <n v="1"/>
    <n v="1"/>
    <n v="1"/>
    <n v="1"/>
    <n v="1"/>
    <n v="1"/>
  </r>
  <r>
    <x v="276"/>
    <n v="0"/>
    <s v="N "/>
    <s v="CAP-CERM 470nF,10%,6.3V,"/>
    <n v="1"/>
    <n v="1"/>
    <n v="1"/>
    <n v="1"/>
    <n v="1"/>
    <n v="1"/>
    <n v="1"/>
    <n v="1"/>
  </r>
  <r>
    <x v="276"/>
    <n v="0"/>
    <s v="N "/>
    <s v="CAP-CERM 470nF,10%,6.3V,"/>
    <n v="1"/>
    <n v="1"/>
    <n v="1"/>
    <n v="1"/>
    <n v="1"/>
    <n v="1"/>
    <n v="1"/>
    <n v="1"/>
  </r>
  <r>
    <x v="109"/>
    <n v="0"/>
    <s v="N "/>
    <s v="CAP-CERM 1UF,10%,25V,X6S"/>
    <n v="1"/>
    <n v="1"/>
    <n v="1"/>
    <n v="1"/>
    <n v="1"/>
    <n v="1"/>
    <n v="1"/>
    <n v="1"/>
  </r>
  <r>
    <x v="277"/>
    <n v="0"/>
    <s v="N "/>
    <s v="CAP-CERM 4.7UF,20%,6.3V,"/>
    <n v="1"/>
    <n v="1"/>
    <n v="1"/>
    <n v="1"/>
    <n v="1"/>
    <n v="1"/>
    <n v="1"/>
    <n v="1"/>
  </r>
  <r>
    <x v="277"/>
    <n v="0"/>
    <s v="N "/>
    <s v="CAP-CERM 4.7UF,20%,6.3V,"/>
    <n v="1"/>
    <n v="1"/>
    <n v="1"/>
    <n v="1"/>
    <n v="1"/>
    <n v="1"/>
    <n v="1"/>
    <n v="1"/>
  </r>
  <r>
    <x v="277"/>
    <n v="0"/>
    <s v="N "/>
    <s v="CAP-CERM 4.7UF,20%,6.3V,"/>
    <n v="1"/>
    <n v="1"/>
    <n v="1"/>
    <n v="1"/>
    <n v="1"/>
    <n v="1"/>
    <n v="1"/>
    <n v="1"/>
  </r>
  <r>
    <x v="277"/>
    <n v="0"/>
    <s v="N "/>
    <s v="CAP-CERM 4.7UF,20%,6.3V,"/>
    <n v="1"/>
    <n v="1"/>
    <n v="1"/>
    <n v="1"/>
    <n v="1"/>
    <n v="1"/>
    <n v="1"/>
    <n v="1"/>
  </r>
  <r>
    <x v="277"/>
    <n v="0"/>
    <s v="N "/>
    <s v="CAP-CERM 4.7UF,20%,6.3V,"/>
    <n v="1"/>
    <n v="1"/>
    <n v="1"/>
    <n v="1"/>
    <n v="1"/>
    <n v="1"/>
    <n v="1"/>
    <n v="1"/>
  </r>
  <r>
    <x v="277"/>
    <n v="0"/>
    <s v="N "/>
    <s v="CAP-CERM 4.7UF,20%,6.3V,"/>
    <n v="1"/>
    <n v="1"/>
    <n v="1"/>
    <n v="1"/>
    <n v="1"/>
    <n v="1"/>
    <n v="1"/>
    <n v="1"/>
  </r>
  <r>
    <x v="277"/>
    <n v="0"/>
    <s v="N "/>
    <s v="CAP-CERM 4.7UF,20%,6.3V,"/>
    <n v="1"/>
    <n v="1"/>
    <n v="1"/>
    <n v="1"/>
    <n v="1"/>
    <n v="1"/>
    <n v="1"/>
    <n v="1"/>
  </r>
  <r>
    <x v="277"/>
    <n v="0"/>
    <s v="N "/>
    <s v="CAP-CERM 4.7UF,20%,6.3V,"/>
    <n v="1"/>
    <n v="1"/>
    <n v="1"/>
    <n v="1"/>
    <n v="1"/>
    <n v="1"/>
    <n v="1"/>
    <n v="1"/>
  </r>
  <r>
    <x v="277"/>
    <n v="0"/>
    <s v="N "/>
    <s v="CAP-CERM 4.7UF,20%,6.3V,"/>
    <n v="1"/>
    <n v="1"/>
    <n v="1"/>
    <n v="1"/>
    <n v="1"/>
    <n v="1"/>
    <n v="1"/>
    <n v="1"/>
  </r>
  <r>
    <x v="277"/>
    <n v="0"/>
    <s v="N "/>
    <s v="CAP-CERM 4.7UF,20%,6.3V,"/>
    <n v="1"/>
    <n v="1"/>
    <n v="1"/>
    <n v="1"/>
    <n v="1"/>
    <n v="1"/>
    <n v="1"/>
    <n v="1"/>
  </r>
  <r>
    <x v="277"/>
    <n v="0"/>
    <s v="N "/>
    <s v="CAP-CERM 4.7UF,20%,6.3V,"/>
    <n v="1"/>
    <n v="1"/>
    <n v="1"/>
    <n v="1"/>
    <n v="1"/>
    <n v="1"/>
    <n v="1"/>
    <n v="1"/>
  </r>
  <r>
    <x v="278"/>
    <n v="0"/>
    <s v="N "/>
    <s v="CAP-CERM 1UF,10%,25V,X6S"/>
    <n v="1"/>
    <n v="1"/>
    <n v="1"/>
    <n v="1"/>
    <n v="1"/>
    <n v="1"/>
    <n v="1"/>
    <n v="1"/>
  </r>
  <r>
    <x v="278"/>
    <n v="0"/>
    <s v="N "/>
    <s v="CAP-CERM 1UF,10%,25V,X6S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279"/>
    <n v="0"/>
    <s v="N "/>
    <s v="CAP-CERM 22UF,20%,6.3V,X"/>
    <n v="1"/>
    <n v="1"/>
    <n v="1"/>
    <n v="1"/>
    <n v="1"/>
    <n v="1"/>
    <n v="1"/>
    <n v="1"/>
  </r>
  <r>
    <x v="68"/>
    <n v="0"/>
    <s v="N "/>
    <s v="CAP-CERM 22nF,10%,100V,X"/>
    <n v="1"/>
    <n v="1"/>
    <n v="1"/>
    <n v="1"/>
    <n v="1"/>
    <n v="1"/>
    <n v="1"/>
    <n v="1"/>
  </r>
  <r>
    <x v="68"/>
    <n v="0"/>
    <s v="N "/>
    <s v="CAP-CERM 22nF,10%,100V,X"/>
    <n v="1"/>
    <n v="1"/>
    <n v="1"/>
    <n v="1"/>
    <n v="1"/>
    <n v="1"/>
    <n v="1"/>
    <n v="1"/>
  </r>
  <r>
    <x v="68"/>
    <n v="0"/>
    <s v="N "/>
    <s v="CAP-CERM 22nF,10%,100V,X"/>
    <n v="1"/>
    <n v="1"/>
    <n v="1"/>
    <n v="1"/>
    <n v="1"/>
    <n v="1"/>
    <n v="1"/>
    <n v="1"/>
  </r>
  <r>
    <x v="68"/>
    <n v="0"/>
    <s v="N "/>
    <s v="CAP-CERM 22nF,10%,100V,X"/>
    <n v="1"/>
    <n v="1"/>
    <n v="1"/>
    <n v="1"/>
    <n v="1"/>
    <n v="1"/>
    <n v="1"/>
    <n v="1"/>
  </r>
  <r>
    <x v="68"/>
    <n v="0"/>
    <s v="N "/>
    <s v="CAP-CERM 22nF,10%,100V,X"/>
    <n v="1"/>
    <n v="1"/>
    <n v="1"/>
    <n v="1"/>
    <n v="1"/>
    <n v="1"/>
    <n v="1"/>
    <n v="1"/>
  </r>
  <r>
    <x v="68"/>
    <n v="0"/>
    <s v="N "/>
    <s v="CAP-CERM 22nF,10%,100V,X"/>
    <n v="1"/>
    <n v="1"/>
    <n v="1"/>
    <n v="1"/>
    <n v="1"/>
    <n v="1"/>
    <n v="1"/>
    <n v="1"/>
  </r>
  <r>
    <x v="280"/>
    <n v="0"/>
    <s v="N "/>
    <s v="CAP-CERM 1nF,10%,50V,X7R"/>
    <n v="1"/>
    <n v="1"/>
    <n v="1"/>
    <n v="1"/>
    <n v="1"/>
    <n v="1"/>
    <n v="1"/>
    <n v="1"/>
  </r>
  <r>
    <x v="280"/>
    <n v="0"/>
    <s v="N "/>
    <s v="CAP-CERM 1nF,10%,50V,X7R"/>
    <n v="1"/>
    <n v="1"/>
    <n v="1"/>
    <n v="1"/>
    <n v="1"/>
    <n v="1"/>
    <n v="1"/>
    <n v="1"/>
  </r>
  <r>
    <x v="280"/>
    <n v="0"/>
    <s v="N "/>
    <s v="CAP-CERM 1nF,10%,50V,X7R"/>
    <n v="1"/>
    <n v="1"/>
    <n v="1"/>
    <n v="1"/>
    <n v="1"/>
    <n v="1"/>
    <n v="1"/>
    <n v="1"/>
  </r>
  <r>
    <x v="280"/>
    <n v="0"/>
    <s v="N "/>
    <s v="CAP-CERM 1nF,10%,50V,X7R"/>
    <n v="1"/>
    <n v="1"/>
    <n v="1"/>
    <n v="1"/>
    <n v="1"/>
    <n v="1"/>
    <n v="1"/>
    <n v="1"/>
  </r>
  <r>
    <x v="280"/>
    <n v="0"/>
    <s v="N "/>
    <s v="CAP-CERM 1nF,10%,50V,X7R"/>
    <n v="1"/>
    <n v="1"/>
    <n v="1"/>
    <n v="1"/>
    <n v="1"/>
    <n v="1"/>
    <n v="1"/>
    <n v="1"/>
  </r>
  <r>
    <x v="280"/>
    <n v="0"/>
    <s v="N "/>
    <s v="CAP-CERM 1nF,10%,50V,X7R"/>
    <n v="1"/>
    <n v="1"/>
    <n v="1"/>
    <n v="1"/>
    <n v="1"/>
    <n v="1"/>
    <n v="1"/>
    <n v="1"/>
  </r>
  <r>
    <x v="281"/>
    <n v="0"/>
    <s v="N "/>
    <s v="CAP-CERM 100nF,10%,100V,"/>
    <n v="1"/>
    <n v="1"/>
    <n v="1"/>
    <n v="1"/>
    <n v="1"/>
    <n v="1"/>
    <n v="1"/>
    <n v="1"/>
  </r>
  <r>
    <x v="281"/>
    <n v="0"/>
    <s v="N "/>
    <s v="CAP-CERM 100nF,10%,100V,"/>
    <n v="1"/>
    <n v="1"/>
    <n v="1"/>
    <n v="1"/>
    <n v="1"/>
    <n v="1"/>
    <n v="1"/>
    <n v="1"/>
  </r>
  <r>
    <x v="281"/>
    <n v="0"/>
    <s v="N "/>
    <s v="CAP-CERM 100nF,10%,100V,"/>
    <n v="1"/>
    <n v="1"/>
    <n v="1"/>
    <n v="1"/>
    <n v="1"/>
    <n v="1"/>
    <n v="1"/>
    <n v="1"/>
  </r>
  <r>
    <x v="281"/>
    <n v="0"/>
    <s v="N "/>
    <s v="CAP-CERM 100nF,10%,100V,"/>
    <n v="1"/>
    <n v="1"/>
    <n v="1"/>
    <n v="1"/>
    <n v="1"/>
    <n v="1"/>
    <n v="1"/>
    <n v="1"/>
  </r>
  <r>
    <x v="113"/>
    <n v="0"/>
    <s v="N "/>
    <s v="CAP-CERM 4.7nF,10%,100V,"/>
    <n v="1"/>
    <n v="1"/>
    <n v="1"/>
    <n v="1"/>
    <n v="1"/>
    <n v="1"/>
    <n v="1"/>
    <n v="1"/>
  </r>
  <r>
    <x v="251"/>
    <n v="0"/>
    <s v="N "/>
    <s v="CAP-CERM 1UF,10%,50V,X7R"/>
    <n v="1"/>
    <n v="1"/>
    <n v="1"/>
    <n v="1"/>
    <n v="1"/>
    <n v="1"/>
    <n v="1"/>
    <n v="1"/>
  </r>
  <r>
    <x v="282"/>
    <n v="0"/>
    <s v="N "/>
    <s v="CAP-CERM 4.7UF,10%,100V,"/>
    <n v="1"/>
    <n v="1"/>
    <n v="1"/>
    <n v="1"/>
    <n v="1"/>
    <n v="1"/>
    <n v="1"/>
    <n v="1"/>
  </r>
  <r>
    <x v="282"/>
    <n v="0"/>
    <s v="N "/>
    <s v="CAP-CERM 4.7UF,10%,100V,"/>
    <n v="1"/>
    <n v="1"/>
    <n v="1"/>
    <n v="1"/>
    <n v="1"/>
    <n v="1"/>
    <n v="1"/>
    <n v="1"/>
  </r>
  <r>
    <x v="282"/>
    <n v="0"/>
    <s v="N "/>
    <s v="CAP-CERM 4.7UF,10%,100V,"/>
    <n v="1"/>
    <n v="1"/>
    <n v="1"/>
    <n v="1"/>
    <n v="1"/>
    <n v="1"/>
    <n v="1"/>
    <n v="1"/>
  </r>
  <r>
    <x v="282"/>
    <n v="0"/>
    <s v="N "/>
    <s v="CAP-CERM 4.7UF,10%,100V,"/>
    <n v="1"/>
    <n v="1"/>
    <n v="1"/>
    <n v="1"/>
    <n v="1"/>
    <n v="1"/>
    <n v="1"/>
    <n v="1"/>
  </r>
  <r>
    <x v="114"/>
    <n v="0"/>
    <s v="N "/>
    <s v="CAP-CERM 10UF,10%,50V,X7"/>
    <n v="1"/>
    <n v="1"/>
    <n v="1"/>
    <n v="1"/>
    <n v="1"/>
    <n v="1"/>
    <n v="1"/>
    <n v="1"/>
  </r>
  <r>
    <x v="114"/>
    <n v="0"/>
    <s v="N "/>
    <s v="CAP-CERM 10UF,10%,50V,X7"/>
    <n v="1"/>
    <n v="1"/>
    <n v="1"/>
    <n v="1"/>
    <n v="1"/>
    <n v="1"/>
    <n v="1"/>
    <n v="1"/>
  </r>
  <r>
    <x v="114"/>
    <n v="0"/>
    <s v="N "/>
    <s v="CAP-CERM 10UF,10%,50V,X7"/>
    <n v="1"/>
    <n v="1"/>
    <n v="1"/>
    <n v="1"/>
    <n v="1"/>
    <n v="1"/>
    <n v="1"/>
    <n v="1"/>
  </r>
  <r>
    <x v="114"/>
    <n v="0"/>
    <s v="N "/>
    <s v="CAP-CERM 10UF,10%,50V,X7"/>
    <n v="1"/>
    <n v="1"/>
    <n v="1"/>
    <n v="1"/>
    <n v="1"/>
    <n v="1"/>
    <n v="1"/>
    <n v="1"/>
  </r>
  <r>
    <x v="114"/>
    <n v="0"/>
    <s v="N "/>
    <s v="CAP-CERM 10UF,10%,50V,X7"/>
    <n v="1"/>
    <n v="1"/>
    <n v="1"/>
    <n v="1"/>
    <n v="1"/>
    <n v="1"/>
    <n v="1"/>
    <n v="1"/>
  </r>
  <r>
    <x v="283"/>
    <n v="0"/>
    <s v="N "/>
    <s v="MAG-FER 1k,25%,250mA,040"/>
    <n v="1"/>
    <n v="1"/>
    <s v="        "/>
    <s v="        "/>
    <s v="        "/>
    <s v="        "/>
    <s v="        "/>
    <s v="        "/>
  </r>
  <r>
    <x v="283"/>
    <n v="0"/>
    <s v="N "/>
    <s v="MAG-FER 1k,25%,250mA,040"/>
    <n v="1"/>
    <n v="1"/>
    <s v="        "/>
    <s v="        "/>
    <s v="        "/>
    <s v="        "/>
    <s v="        "/>
    <s v="        "/>
  </r>
  <r>
    <x v="283"/>
    <n v="0"/>
    <s v="N "/>
    <s v="MAG-FER 1k,25%,250mA,040"/>
    <n v="1"/>
    <n v="1"/>
    <s v="        "/>
    <s v="        "/>
    <s v="        "/>
    <s v="        "/>
    <s v="        "/>
    <s v="        "/>
  </r>
  <r>
    <x v="283"/>
    <n v="0"/>
    <s v="N "/>
    <s v="MAG-FER 1k,25%,250mA,040"/>
    <n v="1"/>
    <n v="1"/>
    <s v="        "/>
    <s v="        "/>
    <s v="        "/>
    <s v="        "/>
    <s v="        "/>
    <s v="        "/>
  </r>
  <r>
    <x v="175"/>
    <n v="0"/>
    <s v="N "/>
    <s v="MAG-IND 56nH,3%,250mA,04"/>
    <n v="1"/>
    <n v="1"/>
    <s v="        "/>
    <s v="        "/>
    <s v="        "/>
    <s v="        "/>
    <s v="        "/>
    <s v="        "/>
  </r>
  <r>
    <x v="284"/>
    <n v="0"/>
    <s v="N "/>
    <s v="MAG-IND 1uH,20%,11A,SMD "/>
    <n v="1"/>
    <n v="1"/>
    <s v="        "/>
    <s v="        "/>
    <s v="        "/>
    <s v="        "/>
    <s v="        "/>
    <s v="        "/>
  </r>
  <r>
    <x v="285"/>
    <n v="0"/>
    <s v="N "/>
    <s v="MAG-IND 2.2uH,20%,400mA,"/>
    <s v="        "/>
    <s v="        "/>
    <s v="        "/>
    <s v="        "/>
    <s v="        "/>
    <s v="        "/>
    <n v="1"/>
    <n v="1"/>
  </r>
  <r>
    <x v="286"/>
    <n v="0"/>
    <s v="N "/>
    <s v="MAG-FER 120R,25%,900mA,0"/>
    <s v="        "/>
    <s v="        "/>
    <s v="        "/>
    <s v="        "/>
    <s v="        "/>
    <s v="        "/>
    <n v="1"/>
    <n v="1"/>
  </r>
  <r>
    <x v="287"/>
    <n v="0"/>
    <s v="N "/>
    <s v="MAG-IND 27nH,2%,680mA,04"/>
    <s v="        "/>
    <s v="        "/>
    <s v="        "/>
    <s v="        "/>
    <s v="        "/>
    <s v="        "/>
    <n v="1"/>
    <n v="1"/>
  </r>
  <r>
    <x v="288"/>
    <n v="0"/>
    <s v="N "/>
    <s v="MAG-IND 22uH,10%,300mA,S"/>
    <n v="1"/>
    <n v="1"/>
    <s v="        "/>
    <s v="        "/>
    <s v="        "/>
    <s v="        "/>
    <s v="        "/>
    <s v="        "/>
  </r>
  <r>
    <x v="96"/>
    <n v="0"/>
    <s v="N "/>
    <s v="CAP-CERM 1pF,0.1%,25V,CO"/>
    <n v="1"/>
    <n v="1"/>
    <n v="1"/>
    <n v="1"/>
    <n v="1"/>
    <n v="1"/>
    <n v="1"/>
    <n v="1"/>
  </r>
  <r>
    <x v="289"/>
    <n v="0"/>
    <s v="N "/>
    <s v="CAP-CERM 1.8pF,0.1%,25V,"/>
    <n v="1"/>
    <n v="1"/>
    <n v="1"/>
    <n v="1"/>
    <n v="1"/>
    <n v="1"/>
    <n v="1"/>
    <n v="1"/>
  </r>
  <r>
    <x v="290"/>
    <n v="0"/>
    <s v="N "/>
    <s v="CAP-CERM 2pF,0.1%,25V,CO"/>
    <n v="1"/>
    <n v="1"/>
    <n v="1"/>
    <n v="1"/>
    <n v="1"/>
    <n v="1"/>
    <n v="1"/>
    <n v="1"/>
  </r>
  <r>
    <x v="271"/>
    <n v="0"/>
    <s v="N "/>
    <s v="CAP-CERM 3.6pF,0.1%,25V,"/>
    <n v="1"/>
    <n v="1"/>
    <n v="1"/>
    <n v="1"/>
    <n v="1"/>
    <n v="1"/>
    <n v="1"/>
    <n v="1"/>
  </r>
  <r>
    <x v="271"/>
    <n v="0"/>
    <s v="N "/>
    <s v="CAP-CERM 3.6pF,0.1%,25V,"/>
    <n v="1"/>
    <n v="1"/>
    <n v="1"/>
    <n v="1"/>
    <n v="1"/>
    <n v="1"/>
    <n v="1"/>
    <n v="1"/>
  </r>
  <r>
    <x v="271"/>
    <n v="0"/>
    <s v="N "/>
    <s v="CAP-CERM 3.6pF,0.1%,25V,"/>
    <n v="1"/>
    <n v="1"/>
    <n v="1"/>
    <n v="1"/>
    <n v="1"/>
    <n v="1"/>
    <n v="1"/>
    <n v="1"/>
  </r>
  <r>
    <x v="271"/>
    <n v="0"/>
    <s v="N "/>
    <s v="CAP-CERM 3.6pF,0.1%,25V,"/>
    <n v="1"/>
    <n v="1"/>
    <n v="1"/>
    <n v="1"/>
    <n v="1"/>
    <n v="1"/>
    <n v="1"/>
    <n v="1"/>
  </r>
  <r>
    <x v="271"/>
    <n v="0"/>
    <s v="N "/>
    <s v="CAP-CERM 3.6pF,0.1%,25V,"/>
    <n v="1"/>
    <n v="1"/>
    <n v="1"/>
    <n v="1"/>
    <n v="1"/>
    <n v="1"/>
    <n v="1"/>
    <n v="1"/>
  </r>
  <r>
    <x v="271"/>
    <n v="0"/>
    <s v="N "/>
    <s v="CAP-CERM 3.6pF,0.1%,25V,"/>
    <n v="1"/>
    <n v="1"/>
    <n v="1"/>
    <n v="1"/>
    <n v="1"/>
    <n v="1"/>
    <n v="1"/>
    <n v="1"/>
  </r>
  <r>
    <x v="271"/>
    <n v="0"/>
    <s v="N "/>
    <s v="CAP-CERM 3.6pF,0.1%,25V,"/>
    <n v="1"/>
    <n v="1"/>
    <n v="1"/>
    <n v="1"/>
    <n v="1"/>
    <n v="1"/>
    <n v="1"/>
    <n v="1"/>
  </r>
  <r>
    <x v="271"/>
    <n v="0"/>
    <s v="N "/>
    <s v="CAP-CERM 3.6pF,0.1%,25V,"/>
    <n v="1"/>
    <n v="1"/>
    <n v="1"/>
    <n v="1"/>
    <n v="1"/>
    <n v="1"/>
    <n v="1"/>
    <n v="1"/>
  </r>
  <r>
    <x v="82"/>
    <n v="0"/>
    <s v="N "/>
    <s v="CAP-CERM 6.8pF,1.47%,25V"/>
    <n v="1"/>
    <n v="1"/>
    <n v="1"/>
    <n v="1"/>
    <n v="1"/>
    <n v="1"/>
    <n v="1"/>
    <n v="1"/>
  </r>
  <r>
    <x v="94"/>
    <n v="0"/>
    <s v="N "/>
    <s v="CAP-CERM 18pF,5%,25V,COG"/>
    <n v="1"/>
    <n v="1"/>
    <n v="1"/>
    <n v="1"/>
    <n v="1"/>
    <n v="1"/>
    <n v="1"/>
    <n v="1"/>
  </r>
  <r>
    <x v="94"/>
    <n v="0"/>
    <s v="N "/>
    <s v="CAP-CERM 18pF,5%,25V,COG"/>
    <n v="1"/>
    <n v="1"/>
    <n v="1"/>
    <n v="1"/>
    <n v="1"/>
    <n v="1"/>
    <n v="1"/>
    <n v="1"/>
  </r>
  <r>
    <x v="94"/>
    <n v="0"/>
    <s v="N "/>
    <s v="CAP-CERM 18pF,5%,25V,COG"/>
    <n v="1"/>
    <n v="1"/>
    <n v="1"/>
    <n v="1"/>
    <n v="1"/>
    <n v="1"/>
    <n v="1"/>
    <n v="1"/>
  </r>
  <r>
    <x v="94"/>
    <n v="0"/>
    <s v="N "/>
    <s v="CAP-CERM 18pF,5%,25V,COG"/>
    <n v="1"/>
    <n v="1"/>
    <n v="1"/>
    <n v="1"/>
    <n v="1"/>
    <n v="1"/>
    <n v="1"/>
    <n v="1"/>
  </r>
  <r>
    <x v="94"/>
    <n v="0"/>
    <s v="N "/>
    <s v="CAP-CERM 18pF,5%,25V,COG"/>
    <n v="1"/>
    <n v="1"/>
    <n v="1"/>
    <n v="1"/>
    <n v="1"/>
    <n v="1"/>
    <n v="1"/>
    <n v="1"/>
  </r>
  <r>
    <x v="94"/>
    <n v="0"/>
    <s v="N "/>
    <s v="CAP-CERM 18pF,5%,25V,COG"/>
    <n v="1"/>
    <n v="1"/>
    <n v="1"/>
    <n v="1"/>
    <n v="1"/>
    <n v="1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74"/>
    <n v="0"/>
    <s v="N "/>
    <s v="CAP-CERM 27pF,5%,25V,COG"/>
    <n v="1"/>
    <n v="1"/>
    <s v="        "/>
    <s v="        "/>
    <s v="        "/>
    <s v="        "/>
    <s v="        "/>
    <s v="        "/>
  </r>
  <r>
    <x v="74"/>
    <n v="0"/>
    <s v="N "/>
    <s v="CAP-CERM 27pF,5%,25V,COG"/>
    <s v="        "/>
    <s v="        "/>
    <n v="1"/>
    <n v="1"/>
    <n v="1"/>
    <n v="1"/>
    <s v="        "/>
    <s v="        "/>
  </r>
  <r>
    <x v="74"/>
    <n v="0"/>
    <s v="N "/>
    <s v="CAP-CERM 27pF,5%,25V,COG"/>
    <s v="        "/>
    <s v="        "/>
    <s v="        "/>
    <s v="        "/>
    <s v="        "/>
    <s v="        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83"/>
    <n v="0"/>
    <s v="N "/>
    <s v="CAP-CERM 100pF,5%,25V,CO"/>
    <n v="1"/>
    <n v="1"/>
    <n v="1"/>
    <n v="1"/>
    <n v="1"/>
    <n v="1"/>
    <n v="1"/>
    <n v="1"/>
  </r>
  <r>
    <x v="118"/>
    <n v="0"/>
    <s v="N "/>
    <s v="CAP-CERM 33pF,2%,50V,COG"/>
    <n v="1"/>
    <n v="1"/>
    <s v="        "/>
    <s v="        "/>
    <s v="        "/>
    <s v="        "/>
    <s v="        "/>
    <s v="        "/>
  </r>
  <r>
    <x v="118"/>
    <n v="0"/>
    <s v="N "/>
    <s v="CAP-CERM 33pF,2%,50V,COG"/>
    <s v="        "/>
    <s v="        "/>
    <n v="1"/>
    <n v="1"/>
    <n v="1"/>
    <n v="1"/>
    <n v="1"/>
    <n v="1"/>
  </r>
  <r>
    <x v="118"/>
    <n v="0"/>
    <s v="N "/>
    <s v="CAP-CERM 33pF,2%,50V,COG"/>
    <n v="1"/>
    <n v="1"/>
    <s v="        "/>
    <s v="        "/>
    <s v="        "/>
    <s v="        "/>
    <s v="        "/>
    <s v="        "/>
  </r>
  <r>
    <x v="118"/>
    <n v="0"/>
    <s v="N "/>
    <s v="CAP-CERM 33pF,2%,50V,COG"/>
    <s v="        "/>
    <s v="        "/>
    <n v="1"/>
    <n v="1"/>
    <n v="1"/>
    <n v="1"/>
    <n v="1"/>
    <n v="1"/>
  </r>
  <r>
    <x v="119"/>
    <n v="0"/>
    <s v="N "/>
    <s v="CAP-CERM 0.5PF,10%,50V,C"/>
    <n v="1"/>
    <n v="1"/>
    <n v="1"/>
    <n v="1"/>
    <n v="1"/>
    <n v="1"/>
    <n v="1"/>
    <n v="1"/>
  </r>
  <r>
    <x v="291"/>
    <n v="0"/>
    <s v="N "/>
    <s v="CAP-CERM 0.8PF,6.25%,50V"/>
    <n v="1"/>
    <n v="1"/>
    <n v="1"/>
    <n v="1"/>
    <n v="1"/>
    <n v="1"/>
    <n v="1"/>
    <n v="1"/>
  </r>
  <r>
    <x v="292"/>
    <n v="0"/>
    <s v="N "/>
    <s v="MAG-IND 5.6nH,3%,350mA,0"/>
    <n v="1"/>
    <n v="1"/>
    <s v="        "/>
    <s v="        "/>
    <s v="        "/>
    <s v="        "/>
    <s v="        "/>
    <s v="        "/>
  </r>
  <r>
    <x v="291"/>
    <n v="0"/>
    <s v="N "/>
    <s v="CAP-CERM 0.8PF,6.25%,50V"/>
    <n v="1"/>
    <n v="1"/>
    <n v="1"/>
    <n v="1"/>
    <n v="1"/>
    <n v="1"/>
    <n v="1"/>
    <n v="1"/>
  </r>
  <r>
    <x v="293"/>
    <n v="0"/>
    <s v="N "/>
    <s v="CAP-CERM 10pF,1%,50V,COG"/>
    <n v="1"/>
    <n v="1"/>
    <n v="1"/>
    <n v="1"/>
    <n v="1"/>
    <n v="1"/>
    <n v="1"/>
    <n v="1"/>
  </r>
  <r>
    <x v="92"/>
    <n v="0"/>
    <s v="N "/>
    <s v="CAP-CERM 10pF,2%,50V,COG"/>
    <n v="1"/>
    <n v="1"/>
    <n v="1"/>
    <n v="1"/>
    <n v="1"/>
    <n v="1"/>
    <n v="1"/>
    <n v="1"/>
  </r>
  <r>
    <x v="92"/>
    <n v="0"/>
    <s v="N "/>
    <s v="CAP-CERM 10pF,2%,50V,COG"/>
    <n v="1"/>
    <n v="1"/>
    <n v="1"/>
    <n v="1"/>
    <n v="1"/>
    <n v="1"/>
    <n v="1"/>
    <n v="1"/>
  </r>
  <r>
    <x v="294"/>
    <n v="0"/>
    <s v="N "/>
    <s v="CAP-CERM 13pF,1%,50V,COG"/>
    <n v="1"/>
    <n v="1"/>
    <n v="1"/>
    <n v="1"/>
    <n v="1"/>
    <n v="1"/>
    <n v="1"/>
    <n v="1"/>
  </r>
  <r>
    <x v="294"/>
    <n v="0"/>
    <s v="N "/>
    <s v="CAP-CERM 13pF,1%,50V,COG"/>
    <n v="1"/>
    <n v="1"/>
    <n v="1"/>
    <n v="1"/>
    <n v="1"/>
    <n v="1"/>
    <n v="1"/>
    <n v="1"/>
  </r>
  <r>
    <x v="84"/>
    <n v="0"/>
    <s v="N "/>
    <s v="CAP-CERM 15pF,1%,50V,COG"/>
    <n v="1"/>
    <n v="1"/>
    <n v="1"/>
    <n v="1"/>
    <n v="1"/>
    <n v="1"/>
    <n v="1"/>
    <n v="1"/>
  </r>
  <r>
    <x v="295"/>
    <n v="0"/>
    <s v="N "/>
    <s v="CAP-CERM 0.3PF,16.66%,50"/>
    <n v="1"/>
    <n v="1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296"/>
    <n v="0"/>
    <s v="N "/>
    <s v="RES-TF 1k,1%,750.0mW,100"/>
    <n v="1"/>
    <n v="1"/>
    <s v="        "/>
    <s v="        "/>
    <s v="        "/>
    <s v="        "/>
    <s v="        "/>
    <s v="        "/>
  </r>
  <r>
    <x v="297"/>
    <n v="0"/>
    <s v="N "/>
    <s v="RES-TF 15k,1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298"/>
    <n v="0"/>
    <s v="N "/>
    <s v="RES-TF 2.8k,1%,100.0mW,1"/>
    <n v="1"/>
    <n v="1"/>
    <s v="        "/>
    <s v="        "/>
    <s v="        "/>
    <s v="        "/>
    <s v="        "/>
    <s v="        "/>
  </r>
  <r>
    <x v="299"/>
    <n v="0"/>
    <s v="N "/>
    <s v="RES-TF 5.49k,1%,100.0mW,"/>
    <n v="1"/>
    <n v="1"/>
    <s v="        "/>
    <s v="        "/>
    <s v="        "/>
    <s v="        "/>
    <s v="        "/>
    <s v="        "/>
  </r>
  <r>
    <x v="300"/>
    <n v="0"/>
    <s v="N "/>
    <s v="REC-MF 160k,0.1%,125.0mW"/>
    <n v="1"/>
    <n v="1"/>
    <s v="        "/>
    <s v="        "/>
    <s v="        "/>
    <s v="        "/>
    <s v="        "/>
    <s v="        "/>
  </r>
  <r>
    <x v="301"/>
    <n v="0"/>
    <s v="N "/>
    <s v="REC-MF 28k,0.1%,125.0mW,"/>
    <n v="1"/>
    <n v="1"/>
    <s v="        "/>
    <s v="        "/>
    <s v="        "/>
    <s v="        "/>
    <s v="        "/>
    <s v="        "/>
  </r>
  <r>
    <x v="302"/>
    <n v="0"/>
    <s v="N "/>
    <s v="RES-TF 13.7k,1%,100.0mW,"/>
    <n v="1"/>
    <n v="1"/>
    <s v="        "/>
    <s v="        "/>
    <s v="        "/>
    <s v="        "/>
    <s v="        "/>
    <s v="        "/>
  </r>
  <r>
    <x v="303"/>
    <n v="0"/>
    <s v="N "/>
    <s v="RES-TF 100k,1%,100.0mW,1"/>
    <n v="1"/>
    <n v="1"/>
    <s v="        "/>
    <s v="        "/>
    <s v="        "/>
    <s v="        "/>
    <s v="        "/>
    <s v="        "/>
  </r>
  <r>
    <x v="304"/>
    <n v="0"/>
    <s v="N "/>
    <s v="RES-TF 200k,1%,100.0mW,1"/>
    <n v="1"/>
    <n v="1"/>
    <s v="        "/>
    <s v="        "/>
    <s v="        "/>
    <s v="        "/>
    <s v="        "/>
    <s v="        "/>
  </r>
  <r>
    <x v="304"/>
    <n v="0"/>
    <s v="N "/>
    <s v="RES-TF 200k,1%,100.0mW,1"/>
    <n v="1"/>
    <n v="1"/>
    <s v="        "/>
    <s v="        "/>
    <s v="        "/>
    <s v="        "/>
    <s v="        "/>
    <s v="        "/>
  </r>
  <r>
    <x v="199"/>
    <n v="0"/>
    <s v="N "/>
    <s v="RES-TF 0R,0%,,0ppm/C,155"/>
    <n v="1"/>
    <n v="1"/>
    <s v="        "/>
    <s v="        "/>
    <s v="        "/>
    <s v="        "/>
    <s v="        "/>
    <s v="        "/>
  </r>
  <r>
    <x v="305"/>
    <n v="0"/>
    <s v="N "/>
    <s v="RES-TF 1M,5%,63.0mW,200p"/>
    <n v="1"/>
    <n v="1"/>
    <s v="        "/>
    <s v="        "/>
    <s v="        "/>
    <s v="        "/>
    <s v="        "/>
    <s v="        "/>
  </r>
  <r>
    <x v="306"/>
    <n v="0"/>
    <s v="N "/>
    <s v="RES-TF 45.3k,1%,100.0mW,"/>
    <n v="1"/>
    <n v="1"/>
    <s v="        "/>
    <s v="        "/>
    <s v="        "/>
    <s v="        "/>
    <s v="        "/>
    <s v="        "/>
  </r>
  <r>
    <x v="305"/>
    <n v="0"/>
    <s v="N "/>
    <s v="RES-TF 1M,5%,63.0mW,200p"/>
    <n v="1"/>
    <n v="1"/>
    <s v="        "/>
    <s v="        "/>
    <s v="        "/>
    <s v="        "/>
    <s v="        "/>
    <s v="        "/>
  </r>
  <r>
    <x v="307"/>
    <n v="0"/>
    <s v="N "/>
    <s v="RES-TF 17.4k,1%,100.0mW,"/>
    <n v="1"/>
    <n v="1"/>
    <s v="        "/>
    <s v="        "/>
    <s v="        "/>
    <s v="        "/>
    <s v="        "/>
    <s v="        "/>
  </r>
  <r>
    <x v="211"/>
    <n v="0"/>
    <s v="N "/>
    <s v="REC-MF 33k,0.5%,63.0mW,2"/>
    <n v="1"/>
    <n v="1"/>
    <s v="        "/>
    <s v="        "/>
    <s v="        "/>
    <s v="        "/>
    <s v="        "/>
    <s v="        "/>
  </r>
  <r>
    <x v="181"/>
    <n v="0"/>
    <s v="N "/>
    <s v="RES-TF 210k,1%,100.0mW,1"/>
    <n v="1"/>
    <n v="1"/>
    <s v="        "/>
    <s v="        "/>
    <s v="        "/>
    <s v="        "/>
    <s v="        "/>
    <s v="        "/>
  </r>
  <r>
    <x v="308"/>
    <n v="0"/>
    <s v="N "/>
    <s v="RES-TF 47k,1%,100.0mW,20"/>
    <n v="1"/>
    <n v="1"/>
    <s v="        "/>
    <s v="        "/>
    <s v="        "/>
    <s v="        "/>
    <s v="        "/>
    <s v="        "/>
  </r>
  <r>
    <x v="309"/>
    <n v="0"/>
    <s v="N "/>
    <s v="RES-TF 680k,1%,100.0mW,1"/>
    <n v="1"/>
    <n v="1"/>
    <s v="        "/>
    <s v="        "/>
    <s v="        "/>
    <s v="        "/>
    <s v="        "/>
    <s v="        "/>
  </r>
  <r>
    <x v="310"/>
    <n v="0"/>
    <s v="N "/>
    <s v="RES-TF 90.9k,1%,100.0mW,"/>
    <n v="1"/>
    <n v="1"/>
    <s v="        "/>
    <s v="        "/>
    <s v="        "/>
    <s v="        "/>
    <s v="        "/>
    <s v="        "/>
  </r>
  <r>
    <x v="311"/>
    <n v="0"/>
    <s v="N "/>
    <s v="RES-TF 100k,5%,63.0mW,20"/>
    <n v="1"/>
    <n v="1"/>
    <s v="        "/>
    <s v="        "/>
    <s v="        "/>
    <s v="        "/>
    <s v="        "/>
    <s v="        "/>
  </r>
  <r>
    <x v="312"/>
    <n v="0"/>
    <s v="N "/>
    <s v="RES-TF 1.5R,5%,750.0mW,2"/>
    <n v="1"/>
    <n v="1"/>
    <s v="        "/>
    <s v="        "/>
    <s v="        "/>
    <s v="        "/>
    <s v="        "/>
    <s v="        "/>
  </r>
  <r>
    <x v="312"/>
    <n v="0"/>
    <s v="N "/>
    <s v="RES-TF 1.5R,5%,750.0mW,2"/>
    <n v="1"/>
    <n v="1"/>
    <s v="        "/>
    <s v="        "/>
    <s v="        "/>
    <s v="        "/>
    <s v="        "/>
    <s v="        "/>
  </r>
  <r>
    <x v="313"/>
    <n v="0"/>
    <s v="N "/>
    <s v="RES-TF 62k,1%,100.0mW,10"/>
    <n v="1"/>
    <n v="1"/>
    <s v="        "/>
    <s v="        "/>
    <s v="        "/>
    <s v="        "/>
    <s v="        "/>
    <s v="        "/>
  </r>
  <r>
    <x v="312"/>
    <n v="0"/>
    <s v="N "/>
    <s v="RES-TF 1.5R,5%,750.0mW,2"/>
    <n v="1"/>
    <n v="1"/>
    <s v="        "/>
    <s v="        "/>
    <s v="        "/>
    <s v="        "/>
    <s v="        "/>
    <s v="        "/>
  </r>
  <r>
    <x v="312"/>
    <n v="0"/>
    <s v="N "/>
    <s v="RES-TF 1.5R,5%,750.0mW,2"/>
    <n v="1"/>
    <n v="1"/>
    <s v="        "/>
    <s v="        "/>
    <s v="        "/>
    <s v="        "/>
    <s v="        "/>
    <s v="        "/>
  </r>
  <r>
    <x v="295"/>
    <n v="0"/>
    <s v="N "/>
    <s v="CAP-CERM 0.3PF,16.66%,50"/>
    <n v="1"/>
    <n v="1"/>
    <n v="1"/>
    <n v="1"/>
    <n v="1"/>
    <n v="1"/>
    <n v="1"/>
    <n v="1"/>
  </r>
  <r>
    <x v="314"/>
    <n v="0"/>
    <s v="N "/>
    <s v="CAP-CERM 0.5PF,20%,50V,C"/>
    <n v="1"/>
    <n v="1"/>
    <n v="1"/>
    <n v="1"/>
    <n v="1"/>
    <n v="1"/>
    <n v="1"/>
    <n v="1"/>
  </r>
  <r>
    <x v="314"/>
    <n v="0"/>
    <s v="N "/>
    <s v="CAP-CERM 0.5PF,20%,50V,C"/>
    <n v="1"/>
    <n v="1"/>
    <n v="1"/>
    <n v="1"/>
    <n v="1"/>
    <n v="1"/>
    <n v="1"/>
    <n v="1"/>
  </r>
  <r>
    <x v="314"/>
    <n v="0"/>
    <s v="N "/>
    <s v="CAP-CERM 0.5PF,20%,50V,C"/>
    <n v="1"/>
    <n v="1"/>
    <n v="1"/>
    <n v="1"/>
    <n v="1"/>
    <n v="1"/>
    <n v="1"/>
    <n v="1"/>
  </r>
  <r>
    <x v="315"/>
    <n v="0"/>
    <s v="N "/>
    <s v="CAP-CERM 100nF,10%,25V,X"/>
    <n v="1"/>
    <n v="1"/>
    <n v="1"/>
    <n v="1"/>
    <n v="1"/>
    <n v="1"/>
    <n v="1"/>
    <n v="1"/>
  </r>
  <r>
    <x v="315"/>
    <n v="0"/>
    <s v="N "/>
    <s v="CAP-CERM 100nF,10%,25V,X"/>
    <n v="1"/>
    <n v="1"/>
    <n v="1"/>
    <n v="1"/>
    <n v="1"/>
    <n v="1"/>
    <n v="1"/>
    <n v="1"/>
  </r>
  <r>
    <x v="315"/>
    <n v="0"/>
    <s v="N "/>
    <s v="CAP-CERM 100nF,10%,25V,X"/>
    <n v="1"/>
    <n v="1"/>
    <n v="1"/>
    <n v="1"/>
    <n v="1"/>
    <n v="1"/>
    <n v="1"/>
    <n v="1"/>
  </r>
  <r>
    <x v="316"/>
    <n v="0"/>
    <s v="N "/>
    <s v="CAP-CERM 22UF,20%,6.3V,X"/>
    <n v="1"/>
    <n v="1"/>
    <n v="1"/>
    <n v="1"/>
    <n v="1"/>
    <n v="1"/>
    <n v="1"/>
    <n v="1"/>
  </r>
  <r>
    <x v="264"/>
    <n v="0"/>
    <s v="N "/>
    <s v="CAP-CERM 10UF,10%,16V,X5"/>
    <n v="1"/>
    <n v="1"/>
    <n v="1"/>
    <n v="1"/>
    <n v="1"/>
    <n v="1"/>
    <n v="1"/>
    <n v="1"/>
  </r>
  <r>
    <x v="264"/>
    <n v="0"/>
    <s v="N "/>
    <s v="CAP-CERM 10UF,10%,16V,X5"/>
    <n v="1"/>
    <n v="1"/>
    <n v="1"/>
    <n v="1"/>
    <n v="1"/>
    <n v="1"/>
    <n v="1"/>
    <n v="1"/>
  </r>
  <r>
    <x v="264"/>
    <n v="0"/>
    <s v="N "/>
    <s v="CAP-CERM 10UF,10%,16V,X5"/>
    <n v="1"/>
    <n v="1"/>
    <n v="1"/>
    <n v="1"/>
    <n v="1"/>
    <n v="1"/>
    <n v="1"/>
    <n v="1"/>
  </r>
  <r>
    <x v="264"/>
    <n v="0"/>
    <s v="N "/>
    <s v="CAP-CERM 10UF,10%,16V,X5"/>
    <n v="1"/>
    <n v="1"/>
    <n v="1"/>
    <n v="1"/>
    <n v="1"/>
    <n v="1"/>
    <n v="1"/>
    <n v="1"/>
  </r>
  <r>
    <x v="129"/>
    <n v="0"/>
    <s v="N "/>
    <s v="CAP-CERM 22UF,20%,16V,X5"/>
    <n v="1"/>
    <n v="1"/>
    <n v="1"/>
    <n v="1"/>
    <n v="1"/>
    <n v="1"/>
    <n v="1"/>
    <n v="1"/>
  </r>
  <r>
    <x v="129"/>
    <n v="0"/>
    <s v="N "/>
    <s v="CAP-CERM 22UF,20%,16V,X5"/>
    <n v="1"/>
    <n v="1"/>
    <n v="1"/>
    <n v="1"/>
    <n v="1"/>
    <n v="1"/>
    <n v="1"/>
    <n v="1"/>
  </r>
  <r>
    <x v="317"/>
    <n v="0"/>
    <s v="N "/>
    <s v="CAP-CERM 1UF,20%,6.3V,X5"/>
    <n v="1"/>
    <n v="1"/>
    <n v="1"/>
    <n v="1"/>
    <n v="1"/>
    <n v="1"/>
    <n v="1"/>
    <n v="1"/>
  </r>
  <r>
    <x v="317"/>
    <n v="0"/>
    <s v="N "/>
    <s v="CAP-CERM 1UF,20%,6.3V,X5"/>
    <n v="1"/>
    <n v="1"/>
    <n v="1"/>
    <n v="1"/>
    <n v="1"/>
    <n v="1"/>
    <n v="1"/>
    <n v="1"/>
  </r>
  <r>
    <x v="317"/>
    <n v="0"/>
    <s v="N "/>
    <s v="CAP-CERM 1UF,20%,6.3V,X5"/>
    <n v="1"/>
    <n v="1"/>
    <n v="1"/>
    <n v="1"/>
    <n v="1"/>
    <n v="1"/>
    <n v="1"/>
    <n v="1"/>
  </r>
  <r>
    <x v="317"/>
    <n v="0"/>
    <s v="N "/>
    <s v="CAP-CERM 1UF,20%,6.3V,X5"/>
    <n v="1"/>
    <n v="1"/>
    <n v="1"/>
    <n v="1"/>
    <n v="1"/>
    <n v="1"/>
    <n v="1"/>
    <n v="1"/>
  </r>
  <r>
    <x v="317"/>
    <n v="0"/>
    <s v="N "/>
    <s v="CAP-CERM 1UF,20%,6.3V,X5"/>
    <n v="1"/>
    <n v="1"/>
    <n v="1"/>
    <n v="1"/>
    <n v="1"/>
    <n v="1"/>
    <n v="1"/>
    <n v="1"/>
  </r>
  <r>
    <x v="317"/>
    <n v="0"/>
    <s v="N "/>
    <s v="CAP-CERM 1UF,20%,6.3V,X5"/>
    <n v="1"/>
    <n v="1"/>
    <n v="1"/>
    <n v="1"/>
    <n v="1"/>
    <n v="1"/>
    <n v="1"/>
    <n v="1"/>
  </r>
  <r>
    <x v="317"/>
    <n v="0"/>
    <s v="N "/>
    <s v="CAP-CERM 1UF,20%,6.3V,X5"/>
    <n v="1"/>
    <n v="1"/>
    <n v="1"/>
    <n v="1"/>
    <n v="1"/>
    <n v="1"/>
    <n v="1"/>
    <n v="1"/>
  </r>
  <r>
    <x v="317"/>
    <n v="0"/>
    <s v="N "/>
    <s v="CAP-CERM 1UF,20%,6.3V,X5"/>
    <n v="1"/>
    <n v="1"/>
    <n v="1"/>
    <n v="1"/>
    <n v="1"/>
    <n v="1"/>
    <n v="1"/>
    <n v="1"/>
  </r>
  <r>
    <x v="318"/>
    <n v="0"/>
    <s v="N "/>
    <s v="CAP-CERM 100pF,5%,50V,X7"/>
    <n v="1"/>
    <n v="1"/>
    <n v="1"/>
    <n v="1"/>
    <n v="1"/>
    <n v="1"/>
    <n v="1"/>
    <n v="1"/>
  </r>
  <r>
    <x v="318"/>
    <n v="0"/>
    <s v="N "/>
    <s v="CAP-CERM 100pF,5%,50V,X7"/>
    <n v="1"/>
    <n v="1"/>
    <n v="1"/>
    <n v="1"/>
    <n v="1"/>
    <n v="1"/>
    <n v="1"/>
    <n v="1"/>
  </r>
  <r>
    <x v="319"/>
    <n v="0"/>
    <s v="N "/>
    <s v="CAP-CERM 3.3UF,10%,25V,X"/>
    <n v="1"/>
    <n v="1"/>
    <n v="1"/>
    <n v="1"/>
    <n v="1"/>
    <n v="1"/>
    <n v="1"/>
    <n v="1"/>
  </r>
  <r>
    <x v="319"/>
    <n v="0"/>
    <s v="N "/>
    <s v="CAP-CERM 3.3UF,10%,25V,X"/>
    <n v="1"/>
    <n v="1"/>
    <n v="1"/>
    <n v="1"/>
    <n v="1"/>
    <n v="1"/>
    <n v="1"/>
    <n v="1"/>
  </r>
  <r>
    <x v="319"/>
    <n v="0"/>
    <s v="N "/>
    <s v="CAP-CERM 3.3UF,10%,25V,X"/>
    <n v="1"/>
    <n v="1"/>
    <n v="1"/>
    <n v="1"/>
    <n v="1"/>
    <n v="1"/>
    <n v="1"/>
    <n v="1"/>
  </r>
  <r>
    <x v="320"/>
    <n v="0"/>
    <s v="N "/>
    <s v="IC-INTRF Ethernet,FORD,P"/>
    <n v="1"/>
    <n v="1"/>
    <n v="1"/>
    <n v="1"/>
    <n v="1"/>
    <n v="1"/>
    <n v="1"/>
    <n v="1"/>
  </r>
  <r>
    <x v="321"/>
    <n v="0"/>
    <s v="N "/>
    <s v="IC-PROC TELEMATICS,FORD,"/>
    <n v="1"/>
    <n v="1"/>
    <n v="1"/>
    <n v="1"/>
    <n v="1"/>
    <n v="1"/>
    <n v="1"/>
    <n v="1"/>
  </r>
  <r>
    <x v="322"/>
    <n v="0"/>
    <s v="P "/>
    <s v="IC-LOGMISC TRANS,VQFN   "/>
    <n v="1"/>
    <n v="1"/>
    <n v="1"/>
    <n v="1"/>
    <n v="1"/>
    <n v="1"/>
    <n v="1"/>
    <n v="1"/>
  </r>
  <r>
    <x v="322"/>
    <n v="0"/>
    <s v="P "/>
    <s v="IC-LOGMISC TRANS,VQFN   "/>
    <n v="1"/>
    <n v="1"/>
    <n v="1"/>
    <n v="1"/>
    <n v="1"/>
    <n v="1"/>
    <n v="1"/>
    <n v="1"/>
  </r>
  <r>
    <x v="323"/>
    <n v="0"/>
    <s v="P "/>
    <s v="IC-MUX Switch,WSON      "/>
    <n v="1"/>
    <n v="1"/>
    <n v="1"/>
    <n v="1"/>
    <n v="1"/>
    <n v="1"/>
    <n v="1"/>
    <n v="1"/>
  </r>
  <r>
    <x v="323"/>
    <n v="0"/>
    <s v="P "/>
    <s v="IC-MUX Switch,WSON      "/>
    <n v="1"/>
    <n v="1"/>
    <n v="1"/>
    <n v="1"/>
    <n v="1"/>
    <n v="1"/>
    <n v="1"/>
    <n v="1"/>
  </r>
  <r>
    <x v="324"/>
    <n v="0"/>
    <s v="N "/>
    <s v="IC-LOGMISC Config Logic,"/>
    <n v="1"/>
    <n v="1"/>
    <n v="1"/>
    <n v="1"/>
    <n v="1"/>
    <n v="1"/>
    <n v="1"/>
    <n v="1"/>
  </r>
  <r>
    <x v="325"/>
    <n v="1"/>
    <s v="R "/>
    <s v="FLASHED IC NA           "/>
    <s v="        "/>
    <s v="        "/>
    <n v="1"/>
    <n v="1"/>
    <n v="1"/>
    <n v="1"/>
    <n v="1"/>
    <n v="1"/>
  </r>
  <r>
    <x v="326"/>
    <n v="1"/>
    <s v="R "/>
    <s v="FLASHED IC ROW          "/>
    <n v="1"/>
    <n v="1"/>
    <s v="        "/>
    <s v="        "/>
    <s v="        "/>
    <s v="        "/>
    <s v="        "/>
    <s v="        "/>
  </r>
  <r>
    <x v="327"/>
    <n v="0"/>
    <s v="N "/>
    <s v="IC-MEM Flash-LPDDR2,FORD"/>
    <n v="1"/>
    <n v="1"/>
    <n v="1"/>
    <n v="1"/>
    <n v="1"/>
    <n v="1"/>
    <n v="1"/>
    <n v="1"/>
  </r>
  <r>
    <x v="328"/>
    <n v="0"/>
    <s v="  "/>
    <s v="MDM_NA_100 (FNV2.0.5.3) "/>
    <s v="        "/>
    <s v="        "/>
    <n v="0"/>
    <n v="0"/>
    <n v="0"/>
    <n v="0"/>
    <n v="0"/>
    <n v="0"/>
  </r>
  <r>
    <x v="329"/>
    <n v="0"/>
    <s v="  "/>
    <s v="MDM_ROW_100 (FNV2.0.5.3)"/>
    <n v="0"/>
    <n v="0"/>
    <s v="        "/>
    <s v="        "/>
    <s v="        "/>
    <s v="        "/>
    <s v="        "/>
    <s v="        "/>
  </r>
  <r>
    <x v="330"/>
    <n v="0"/>
    <s v="N "/>
    <s v="IC-INTRF Ethernet,FORD,V"/>
    <n v="1"/>
    <n v="1"/>
    <n v="1"/>
    <n v="1"/>
    <n v="1"/>
    <n v="1"/>
    <n v="1"/>
    <n v="1"/>
  </r>
  <r>
    <x v="143"/>
    <n v="0"/>
    <s v="N "/>
    <s v="DIOD-RECT 75V,300mA,4ns,"/>
    <n v="1"/>
    <n v="1"/>
    <n v="1"/>
    <n v="1"/>
    <n v="1"/>
    <n v="1"/>
    <n v="1"/>
    <n v="1"/>
  </r>
  <r>
    <x v="143"/>
    <n v="0"/>
    <s v="N "/>
    <s v="DIOD-RECT 75V,300mA,4ns,"/>
    <n v="1"/>
    <n v="1"/>
    <n v="1"/>
    <n v="1"/>
    <n v="1"/>
    <n v="1"/>
    <n v="1"/>
    <n v="1"/>
  </r>
  <r>
    <x v="143"/>
    <n v="0"/>
    <s v="N "/>
    <s v="DIOD-RECT 75V,300mA,4ns,"/>
    <n v="1"/>
    <n v="1"/>
    <n v="1"/>
    <n v="1"/>
    <n v="1"/>
    <n v="1"/>
    <n v="1"/>
    <n v="1"/>
  </r>
  <r>
    <x v="143"/>
    <n v="0"/>
    <s v="N "/>
    <s v="DIOD-RECT 75V,300mA,4ns,"/>
    <n v="1"/>
    <n v="1"/>
    <s v="        "/>
    <s v="        "/>
    <s v="        "/>
    <s v="        "/>
    <s v="        "/>
    <s v="        "/>
  </r>
  <r>
    <x v="143"/>
    <n v="0"/>
    <s v="N "/>
    <s v="DIOD-RECT 75V,300mA,4ns,"/>
    <n v="1"/>
    <n v="1"/>
    <n v="1"/>
    <n v="1"/>
    <n v="1"/>
    <n v="1"/>
    <n v="1"/>
    <n v="1"/>
  </r>
  <r>
    <x v="143"/>
    <n v="0"/>
    <s v="N "/>
    <s v="DIOD-RECT 75V,300mA,4ns,"/>
    <n v="1"/>
    <n v="1"/>
    <n v="1"/>
    <n v="1"/>
    <n v="1"/>
    <n v="1"/>
    <n v="1"/>
    <n v="1"/>
  </r>
  <r>
    <x v="143"/>
    <n v="0"/>
    <s v="N "/>
    <s v="DIOD-RECT 75V,300mA,4ns,"/>
    <n v="1"/>
    <n v="1"/>
    <n v="1"/>
    <n v="1"/>
    <n v="1"/>
    <n v="1"/>
    <n v="1"/>
    <n v="1"/>
  </r>
  <r>
    <x v="143"/>
    <n v="0"/>
    <s v="N "/>
    <s v="DIOD-RECT 75V,300mA,4ns,"/>
    <n v="1"/>
    <n v="1"/>
    <s v="        "/>
    <s v="        "/>
    <s v="        "/>
    <s v="        "/>
    <s v="        "/>
    <s v="        "/>
  </r>
  <r>
    <x v="143"/>
    <n v="0"/>
    <s v="N "/>
    <s v="DIOD-RECT 75V,300mA,4ns,"/>
    <n v="1"/>
    <n v="1"/>
    <n v="1"/>
    <n v="1"/>
    <n v="1"/>
    <n v="1"/>
    <n v="1"/>
    <n v="1"/>
  </r>
  <r>
    <x v="331"/>
    <n v="0"/>
    <s v="  "/>
    <s v="XSTR-MFET ,,,           "/>
    <n v="1"/>
    <n v="1"/>
    <s v="        "/>
    <s v="        "/>
    <s v="        "/>
    <s v="        "/>
    <s v="        "/>
    <s v="        "/>
  </r>
  <r>
    <x v="332"/>
    <n v="0"/>
    <s v="N "/>
    <s v="DIOD-SCHOT 100V,5A,Power"/>
    <n v="1"/>
    <n v="1"/>
    <s v="        "/>
    <s v="        "/>
    <s v="        "/>
    <s v="        "/>
    <s v="        "/>
    <s v="        "/>
  </r>
  <r>
    <x v="333"/>
    <n v="0"/>
    <s v="N "/>
    <s v="DIOD-PIN 50V,,SOD882    "/>
    <n v="1"/>
    <n v="1"/>
    <n v="1"/>
    <n v="1"/>
    <n v="1"/>
    <n v="1"/>
    <n v="1"/>
    <n v="1"/>
  </r>
  <r>
    <x v="139"/>
    <n v="0"/>
    <s v="N "/>
    <s v="DIOD-ZENER 15.0,,SOD123 "/>
    <n v="1"/>
    <n v="1"/>
    <n v="1"/>
    <n v="1"/>
    <n v="1"/>
    <n v="1"/>
    <n v="1"/>
    <n v="1"/>
  </r>
  <r>
    <x v="334"/>
    <n v="0"/>
    <s v="N "/>
    <s v="DIOD-TVS ,SMC           "/>
    <n v="1"/>
    <n v="1"/>
    <n v="1"/>
    <n v="1"/>
    <n v="1"/>
    <n v="1"/>
    <n v="1"/>
    <n v="1"/>
  </r>
  <r>
    <x v="335"/>
    <n v="0"/>
    <s v="N "/>
    <s v="DIOD-ZENER 11.0,,       "/>
    <n v="1"/>
    <n v="1"/>
    <s v="        "/>
    <s v="        "/>
    <s v="        "/>
    <s v="        "/>
    <s v="        "/>
    <s v="        "/>
  </r>
  <r>
    <x v="336"/>
    <n v="0"/>
    <s v="N "/>
    <s v="DIOD-ZENER 3.9,,        "/>
    <n v="1"/>
    <n v="1"/>
    <s v="        "/>
    <s v="        "/>
    <s v="        "/>
    <s v="        "/>
    <s v="        "/>
    <s v="        "/>
  </r>
  <r>
    <x v="166"/>
    <n v="0"/>
    <s v="N "/>
    <s v="MAG-IND 5.1nH,5%,350mA,0"/>
    <n v="1"/>
    <n v="1"/>
    <s v="        "/>
    <s v="        "/>
    <s v="        "/>
    <s v="        "/>
    <s v="        "/>
    <s v="        "/>
  </r>
  <r>
    <x v="81"/>
    <n v="0"/>
    <s v="N "/>
    <s v="MAG-IND 4.7nH,3%,350mA,0"/>
    <n v="1"/>
    <n v="1"/>
    <s v="        "/>
    <s v="        "/>
    <s v="        "/>
    <s v="        "/>
    <s v="        "/>
    <s v="        "/>
  </r>
  <r>
    <x v="164"/>
    <n v="0"/>
    <s v="N "/>
    <s v="MAG-IND 3nH,3.33%,450mA,"/>
    <n v="1"/>
    <n v="1"/>
    <s v="        "/>
    <s v="        "/>
    <s v="        "/>
    <s v="        "/>
    <s v="        "/>
    <s v="        "/>
  </r>
  <r>
    <x v="337"/>
    <n v="0"/>
    <s v="N "/>
    <s v="MAG-IND 2nH,5%,600mA,020"/>
    <n v="1"/>
    <n v="1"/>
    <s v="        "/>
    <s v="        "/>
    <s v="        "/>
    <s v="        "/>
    <s v="        "/>
    <s v="        "/>
  </r>
  <r>
    <x v="164"/>
    <n v="0"/>
    <s v="N "/>
    <s v="MAG-IND 3nH,3.33%,450mA,"/>
    <n v="1"/>
    <n v="1"/>
    <s v="        "/>
    <s v="        "/>
    <s v="        "/>
    <s v="        "/>
    <s v="        "/>
    <s v="        "/>
  </r>
  <r>
    <x v="119"/>
    <n v="0"/>
    <s v="N "/>
    <s v="CAP-CERM 0.5PF,10%,50V,C"/>
    <n v="1"/>
    <n v="1"/>
    <s v="        "/>
    <s v="        "/>
    <s v="        "/>
    <s v="        "/>
    <s v="        "/>
    <s v="        "/>
  </r>
  <r>
    <x v="338"/>
    <n v="0"/>
    <s v="N "/>
    <s v="MAG-FER 220R,25%,1A,0603"/>
    <n v="1"/>
    <n v="1"/>
    <n v="1"/>
    <n v="1"/>
    <n v="1"/>
    <n v="1"/>
    <n v="1"/>
    <n v="1"/>
  </r>
  <r>
    <x v="339"/>
    <n v="0"/>
    <s v="N "/>
    <s v="OTSF band-pass,,2.535GHz"/>
    <n v="1"/>
    <n v="1"/>
    <n v="1"/>
    <n v="1"/>
    <n v="1"/>
    <n v="1"/>
    <n v="1"/>
    <n v="1"/>
  </r>
  <r>
    <x v="340"/>
    <n v="0"/>
    <s v="N "/>
    <s v="MAG-FER 120R,25%,3A,0603"/>
    <n v="1"/>
    <n v="1"/>
    <n v="1"/>
    <n v="1"/>
    <n v="1"/>
    <n v="1"/>
    <n v="1"/>
    <n v="1"/>
  </r>
  <r>
    <x v="340"/>
    <n v="0"/>
    <s v="N "/>
    <s v="MAG-FER 120R,25%,3A,0603"/>
    <n v="1"/>
    <n v="1"/>
    <n v="1"/>
    <n v="1"/>
    <n v="1"/>
    <n v="1"/>
    <n v="1"/>
    <n v="1"/>
  </r>
  <r>
    <x v="340"/>
    <n v="0"/>
    <s v="N "/>
    <s v="MAG-FER 120R,25%,3A,0603"/>
    <n v="1"/>
    <n v="1"/>
    <n v="1"/>
    <n v="1"/>
    <n v="1"/>
    <n v="1"/>
    <n v="1"/>
    <n v="1"/>
  </r>
  <r>
    <x v="340"/>
    <n v="0"/>
    <s v="N "/>
    <s v="MAG-FER 120R,25%,3A,0603"/>
    <n v="1"/>
    <n v="1"/>
    <n v="1"/>
    <n v="1"/>
    <n v="1"/>
    <n v="1"/>
    <n v="1"/>
    <n v="1"/>
  </r>
  <r>
    <x v="340"/>
    <n v="0"/>
    <s v="N "/>
    <s v="MAG-FER 120R,25%,3A,0603"/>
    <n v="1"/>
    <n v="1"/>
    <n v="1"/>
    <n v="1"/>
    <n v="1"/>
    <n v="1"/>
    <n v="1"/>
    <n v="1"/>
  </r>
  <r>
    <x v="340"/>
    <n v="0"/>
    <s v="N "/>
    <s v="MAG-FER 120R,25%,3A,0603"/>
    <n v="1"/>
    <n v="1"/>
    <n v="1"/>
    <n v="1"/>
    <n v="1"/>
    <n v="1"/>
    <n v="1"/>
    <n v="1"/>
  </r>
  <r>
    <x v="340"/>
    <n v="0"/>
    <s v="N "/>
    <s v="MAG-FER 120R,25%,3A,0603"/>
    <n v="1"/>
    <n v="1"/>
    <n v="1"/>
    <n v="1"/>
    <n v="1"/>
    <n v="1"/>
    <n v="1"/>
    <n v="1"/>
  </r>
  <r>
    <x v="340"/>
    <n v="0"/>
    <s v="N "/>
    <s v="MAG-FER 120R,25%,3A,0603"/>
    <n v="1"/>
    <n v="1"/>
    <n v="1"/>
    <n v="1"/>
    <n v="1"/>
    <n v="1"/>
    <n v="1"/>
    <n v="1"/>
  </r>
  <r>
    <x v="340"/>
    <n v="0"/>
    <s v="N "/>
    <s v="MAG-FER 120R,25%,3A,0603"/>
    <n v="1"/>
    <n v="1"/>
    <n v="1"/>
    <n v="1"/>
    <n v="1"/>
    <n v="1"/>
    <n v="1"/>
    <n v="1"/>
  </r>
  <r>
    <x v="341"/>
    <n v="0"/>
    <s v="  "/>
    <s v="OTSF band-pass,Multilaye"/>
    <n v="1"/>
    <n v="1"/>
    <n v="1"/>
    <n v="1"/>
    <n v="1"/>
    <n v="1"/>
    <n v="1"/>
    <n v="1"/>
  </r>
  <r>
    <x v="341"/>
    <n v="0"/>
    <s v="  "/>
    <s v="OTSF band-pass,Multilaye"/>
    <n v="1"/>
    <n v="1"/>
    <n v="1"/>
    <n v="1"/>
    <n v="1"/>
    <n v="1"/>
    <n v="1"/>
    <n v="1"/>
  </r>
  <r>
    <x v="342"/>
    <n v="0"/>
    <s v="N "/>
    <s v="MAG-FER 120R,25%,500mA,0"/>
    <n v="1"/>
    <n v="1"/>
    <n v="1"/>
    <n v="1"/>
    <n v="1"/>
    <n v="1"/>
    <n v="1"/>
    <n v="1"/>
  </r>
  <r>
    <x v="343"/>
    <n v="0"/>
    <s v="N "/>
    <s v="OTSF band-pass,,2.412GHz"/>
    <n v="1"/>
    <n v="1"/>
    <n v="1"/>
    <n v="1"/>
    <n v="1"/>
    <n v="1"/>
    <n v="1"/>
    <n v="1"/>
  </r>
  <r>
    <x v="149"/>
    <n v="0"/>
    <s v="N "/>
    <s v="OTSF band-pass,,2.545GHz"/>
    <n v="1"/>
    <n v="1"/>
    <s v="        "/>
    <s v="        "/>
    <s v="        "/>
    <s v="        "/>
    <s v="        "/>
    <s v="        "/>
  </r>
  <r>
    <x v="344"/>
    <n v="0"/>
    <s v="N "/>
    <s v="OTSF band-pass,SAW,2.442"/>
    <n v="1"/>
    <n v="1"/>
    <n v="1"/>
    <n v="1"/>
    <n v="1"/>
    <n v="1"/>
    <n v="1"/>
    <n v="1"/>
  </r>
  <r>
    <x v="126"/>
    <n v="0"/>
    <s v="X "/>
    <s v="MAG-FER 22R,,1A,SMD     "/>
    <n v="1"/>
    <n v="1"/>
    <n v="1"/>
    <n v="1"/>
    <n v="1"/>
    <n v="1"/>
    <n v="1"/>
    <n v="1"/>
  </r>
  <r>
    <x v="126"/>
    <n v="0"/>
    <s v="X "/>
    <s v="MAG-FER 22R,,1A,SMD     "/>
    <n v="1"/>
    <n v="1"/>
    <n v="1"/>
    <n v="1"/>
    <n v="1"/>
    <n v="1"/>
    <n v="1"/>
    <n v="1"/>
  </r>
  <r>
    <x v="126"/>
    <n v="0"/>
    <s v="X "/>
    <s v="MAG-FER 22R,,1A,SMD     "/>
    <n v="1"/>
    <n v="1"/>
    <n v="1"/>
    <n v="1"/>
    <n v="1"/>
    <n v="1"/>
    <n v="1"/>
    <n v="1"/>
  </r>
  <r>
    <x v="126"/>
    <n v="0"/>
    <s v="X "/>
    <s v="MAG-FER 22R,,1A,SMD     "/>
    <n v="1"/>
    <n v="1"/>
    <n v="1"/>
    <n v="1"/>
    <n v="1"/>
    <n v="1"/>
    <n v="1"/>
    <n v="1"/>
  </r>
  <r>
    <x v="345"/>
    <n v="0"/>
    <s v="  "/>
    <s v="Shield, Processor, Fence"/>
    <n v="1"/>
    <n v="1"/>
    <n v="1"/>
    <n v="1"/>
    <n v="1"/>
    <n v="1"/>
    <n v="1"/>
    <n v="1"/>
  </r>
  <r>
    <x v="346"/>
    <n v="0"/>
    <s v="  "/>
    <s v="Shield, RF2, Fence, Meta"/>
    <n v="1"/>
    <n v="1"/>
    <n v="1"/>
    <n v="1"/>
    <n v="1"/>
    <n v="1"/>
    <n v="1"/>
    <n v="1"/>
  </r>
  <r>
    <x v="347"/>
    <n v="0"/>
    <s v="  "/>
    <s v="Shield, WiFi, Fence, Met"/>
    <n v="1"/>
    <n v="1"/>
    <n v="1"/>
    <n v="1"/>
    <n v="1"/>
    <n v="1"/>
    <n v="1"/>
    <n v="1"/>
  </r>
  <r>
    <x v="348"/>
    <n v="0"/>
    <s v="N "/>
    <s v="MAG-IND 1.5uH,20%,3.3A,S"/>
    <n v="1"/>
    <n v="1"/>
    <n v="1"/>
    <n v="1"/>
    <n v="1"/>
    <n v="1"/>
    <n v="1"/>
    <n v="1"/>
  </r>
  <r>
    <x v="124"/>
    <n v="0"/>
    <s v="N "/>
    <s v="MAG-IND 12nH,3%,250mA,02"/>
    <n v="1"/>
    <n v="1"/>
    <n v="1"/>
    <n v="1"/>
    <n v="1"/>
    <n v="1"/>
    <n v="1"/>
    <n v="1"/>
  </r>
  <r>
    <x v="124"/>
    <n v="0"/>
    <s v="N "/>
    <s v="MAG-IND 12nH,3%,250mA,02"/>
    <n v="1"/>
    <n v="1"/>
    <n v="1"/>
    <n v="1"/>
    <n v="1"/>
    <n v="1"/>
    <n v="1"/>
    <n v="1"/>
  </r>
  <r>
    <x v="124"/>
    <n v="0"/>
    <s v="N "/>
    <s v="MAG-IND 12nH,3%,250mA,02"/>
    <n v="1"/>
    <n v="1"/>
    <n v="1"/>
    <n v="1"/>
    <n v="1"/>
    <n v="1"/>
    <n v="1"/>
    <n v="1"/>
  </r>
  <r>
    <x v="165"/>
    <n v="0"/>
    <s v="N "/>
    <s v="MAG-IND 5.6nH,5%,350mA,0"/>
    <n v="1"/>
    <n v="1"/>
    <s v="        "/>
    <s v="        "/>
    <s v="        "/>
    <s v="        "/>
    <s v="        "/>
    <s v="        "/>
  </r>
  <r>
    <x v="166"/>
    <n v="0"/>
    <s v="N "/>
    <s v="MAG-IND 5.1nH,5%,350mA,0"/>
    <n v="1"/>
    <n v="1"/>
    <s v="        "/>
    <s v="        "/>
    <s v="        "/>
    <s v="        "/>
    <s v="        "/>
    <s v="        "/>
  </r>
  <r>
    <x v="163"/>
    <n v="0"/>
    <s v="N "/>
    <s v="MAG-IND 12nH,5%,250mA,02"/>
    <n v="1"/>
    <n v="1"/>
    <n v="1"/>
    <n v="1"/>
    <n v="1"/>
    <n v="1"/>
    <n v="1"/>
    <n v="1"/>
  </r>
  <r>
    <x v="197"/>
    <n v="0"/>
    <s v="N "/>
    <s v="RES-TF 0R,,,,155.0C,0201"/>
    <n v="1"/>
    <n v="1"/>
    <s v="        "/>
    <s v="        "/>
    <s v="        "/>
    <s v="        "/>
    <n v="1"/>
    <n v="1"/>
  </r>
  <r>
    <x v="199"/>
    <n v="0"/>
    <s v="N "/>
    <s v="RES-TF 0R,0%,,0ppm/C,155"/>
    <n v="1"/>
    <n v="1"/>
    <s v="        "/>
    <s v="        "/>
    <s v="        "/>
    <s v="        "/>
    <s v="        "/>
    <s v="        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97"/>
    <n v="0"/>
    <s v="N "/>
    <s v="RES-TF 0R,,,,155.0C,0201"/>
    <s v="        "/>
    <s v="        "/>
    <s v="        "/>
    <s v="        "/>
    <s v="        "/>
    <s v="        "/>
    <n v="1"/>
    <n v="1"/>
  </r>
  <r>
    <x v="349"/>
    <n v="0"/>
    <s v="N "/>
    <s v="RES-TF 150k,1%,50.0mW,20"/>
    <s v="        "/>
    <s v="        "/>
    <s v="        "/>
    <s v="        "/>
    <s v="        "/>
    <s v="        "/>
    <n v="1"/>
    <n v="1"/>
  </r>
  <r>
    <x v="350"/>
    <n v="0"/>
    <s v="N "/>
    <s v="RES-TF 60.4k,1%,50.0mW,2"/>
    <s v="        "/>
    <s v="        "/>
    <s v="        "/>
    <s v="        "/>
    <s v="        "/>
    <s v="        "/>
    <n v="1"/>
    <n v="1"/>
  </r>
  <r>
    <x v="205"/>
    <n v="0"/>
    <s v="N "/>
    <s v="RES-TF 100k,1%,50.0mW,20"/>
    <s v="        "/>
    <s v="        "/>
    <s v="        "/>
    <s v="        "/>
    <s v="        "/>
    <s v="        "/>
    <n v="1"/>
    <n v="1"/>
  </r>
  <r>
    <x v="205"/>
    <n v="0"/>
    <s v="N "/>
    <s v="RES-TF 100k,1%,50.0mW,20"/>
    <s v="        "/>
    <s v="        "/>
    <s v="        "/>
    <s v="        "/>
    <s v="        "/>
    <s v="        "/>
    <n v="1"/>
    <n v="1"/>
  </r>
  <r>
    <x v="199"/>
    <n v="0"/>
    <s v="N "/>
    <s v="RES-TF 0R,0%,,0ppm/C,155"/>
    <n v="1"/>
    <n v="1"/>
    <s v="        "/>
    <s v="        "/>
    <s v="        "/>
    <s v="        "/>
    <s v="        "/>
    <s v="        "/>
  </r>
  <r>
    <x v="351"/>
    <n v="0"/>
    <s v="N "/>
    <s v="REC-MF 200m,1%,125.0mW,7"/>
    <s v="        "/>
    <s v="        "/>
    <s v="        "/>
    <s v="        "/>
    <s v="        "/>
    <s v="        "/>
    <n v="1"/>
    <n v="1"/>
  </r>
  <r>
    <x v="197"/>
    <n v="0"/>
    <s v="N "/>
    <s v="RES-TF 0R,,,,155.0C,0201"/>
    <s v="        "/>
    <s v="        "/>
    <s v="        "/>
    <s v="        "/>
    <s v="        "/>
    <s v="        "/>
    <n v="1"/>
    <n v="1"/>
  </r>
  <r>
    <x v="183"/>
    <n v="0"/>
    <s v="N "/>
    <s v="RES-TF 10k,5%,50.0mW,200"/>
    <s v="        "/>
    <s v="        "/>
    <s v="        "/>
    <s v="        "/>
    <s v="        "/>
    <s v="        "/>
    <n v="1"/>
    <n v="1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s v="        "/>
    <s v="        "/>
    <s v="        "/>
    <s v="        "/>
    <n v="1"/>
    <n v="1"/>
  </r>
  <r>
    <x v="183"/>
    <n v="0"/>
    <s v="N "/>
    <s v="RES-TF 10k,5%,50.0mW,200"/>
    <s v="        "/>
    <s v="        "/>
    <s v="        "/>
    <s v="        "/>
    <s v="        "/>
    <s v="        "/>
    <n v="1"/>
    <n v="1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352"/>
    <n v="0"/>
    <s v="N "/>
    <s v="RES-TF 160k,1%,50.0mW,20"/>
    <s v="        "/>
    <s v="        "/>
    <s v="        "/>
    <s v="        "/>
    <s v="        "/>
    <s v="        "/>
    <n v="1"/>
    <n v="1"/>
  </r>
  <r>
    <x v="352"/>
    <n v="0"/>
    <s v="N "/>
    <s v="RES-TF 160k,1%,50.0mW,20"/>
    <s v="        "/>
    <s v="        "/>
    <s v="        "/>
    <s v="        "/>
    <s v="        "/>
    <s v="        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353"/>
    <n v="0"/>
    <s v="N "/>
    <s v="RES-TF 330R,5%,,200ppm/C"/>
    <n v="1"/>
    <n v="1"/>
    <s v="        "/>
    <s v="        "/>
    <s v="        "/>
    <s v="        "/>
    <s v="        "/>
    <s v="        "/>
  </r>
  <r>
    <x v="354"/>
    <n v="0"/>
    <s v="N "/>
    <s v="RES-TF 10R,1%,50.0mW,200"/>
    <n v="1"/>
    <n v="1"/>
    <s v="        "/>
    <s v="        "/>
    <s v="        "/>
    <s v="        "/>
    <s v="        "/>
    <s v="        "/>
  </r>
  <r>
    <x v="296"/>
    <n v="0"/>
    <s v="N "/>
    <s v="RES-TF 1k,1%,750.0mW,100"/>
    <n v="1"/>
    <n v="1"/>
    <s v="        "/>
    <s v="        "/>
    <s v="        "/>
    <s v="        "/>
    <s v="        "/>
    <s v="        "/>
  </r>
  <r>
    <x v="355"/>
    <n v="0"/>
    <s v="N "/>
    <s v="RES-TF 330R,1%,1.0W,100p"/>
    <n v="1"/>
    <n v="1"/>
    <s v="        "/>
    <s v="        "/>
    <s v="        "/>
    <s v="        "/>
    <s v="        "/>
    <s v="        "/>
  </r>
  <r>
    <x v="356"/>
    <n v="0"/>
    <s v="N "/>
    <s v="RES-TF 16k,1%,50.0mW,200"/>
    <n v="1"/>
    <n v="1"/>
    <s v="        "/>
    <s v="        "/>
    <s v="        "/>
    <s v="        "/>
    <s v="        "/>
    <s v="        "/>
  </r>
  <r>
    <x v="205"/>
    <n v="0"/>
    <s v="N "/>
    <s v="RES-TF 100k,1%,50.0mW,20"/>
    <n v="1"/>
    <n v="1"/>
    <s v="        "/>
    <s v="        "/>
    <s v="        "/>
    <s v="        "/>
    <s v="        "/>
    <s v="        "/>
  </r>
  <r>
    <x v="205"/>
    <n v="0"/>
    <s v="N "/>
    <s v="RES-TF 100k,1%,50.0mW,20"/>
    <n v="1"/>
    <n v="1"/>
    <s v="        "/>
    <s v="        "/>
    <s v="        "/>
    <s v="        "/>
    <s v="        "/>
    <s v="        "/>
  </r>
  <r>
    <x v="356"/>
    <n v="0"/>
    <s v="N "/>
    <s v="RES-TF 16k,1%,50.0mW,200"/>
    <n v="1"/>
    <n v="1"/>
    <s v="        "/>
    <s v="        "/>
    <s v="        "/>
    <s v="        "/>
    <s v="        "/>
    <s v="        "/>
  </r>
  <r>
    <x v="357"/>
    <n v="0"/>
    <s v="N "/>
    <s v="RES-TF 750R,1%,100.0mW,1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354"/>
    <n v="0"/>
    <s v="N "/>
    <s v="RES-TF 10R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358"/>
    <n v="0"/>
    <s v="N "/>
    <s v="RES-TF 200R,1%,63.0mW,10"/>
    <n v="1"/>
    <n v="1"/>
    <s v="        "/>
    <s v="        "/>
    <s v="        "/>
    <s v="        "/>
    <s v="        "/>
    <s v="        "/>
  </r>
  <r>
    <x v="358"/>
    <n v="0"/>
    <s v="N "/>
    <s v="RES-TF 200R,1%,63.0mW,10"/>
    <n v="1"/>
    <n v="1"/>
    <s v="        "/>
    <s v="        "/>
    <s v="        "/>
    <s v="        "/>
    <s v="        "/>
    <s v="        "/>
  </r>
  <r>
    <x v="163"/>
    <n v="0"/>
    <s v="N "/>
    <s v="MAG-IND 12nH,5%,250mA,02"/>
    <n v="1"/>
    <n v="1"/>
    <n v="1"/>
    <n v="1"/>
    <n v="1"/>
    <n v="1"/>
    <n v="1"/>
    <n v="1"/>
  </r>
  <r>
    <x v="120"/>
    <n v="0"/>
    <s v="N "/>
    <s v="MAG-IND 15nH,3%,250mA,02"/>
    <n v="1"/>
    <n v="1"/>
    <n v="1"/>
    <n v="1"/>
    <n v="1"/>
    <n v="1"/>
    <n v="1"/>
    <n v="1"/>
  </r>
  <r>
    <x v="359"/>
    <n v="0"/>
    <s v="N "/>
    <s v="MAG-IND 1nH,10%,750mA,02"/>
    <n v="1"/>
    <n v="1"/>
    <n v="1"/>
    <n v="1"/>
    <n v="1"/>
    <n v="1"/>
    <n v="1"/>
    <n v="1"/>
  </r>
  <r>
    <x v="167"/>
    <n v="0"/>
    <s v="N "/>
    <s v="MAG-IND 1.2nH,8.33%,750m"/>
    <n v="1"/>
    <n v="1"/>
    <n v="1"/>
    <n v="1"/>
    <n v="1"/>
    <n v="1"/>
    <n v="1"/>
    <n v="1"/>
  </r>
  <r>
    <x v="360"/>
    <n v="0"/>
    <s v="N "/>
    <s v="MAG-IND 1.5nH,6.66%,600m"/>
    <n v="1"/>
    <n v="1"/>
    <n v="1"/>
    <n v="1"/>
    <n v="1"/>
    <n v="1"/>
    <n v="1"/>
    <n v="1"/>
  </r>
  <r>
    <x v="360"/>
    <n v="0"/>
    <s v="N "/>
    <s v="MAG-IND 1.5nH,6.66%,600m"/>
    <n v="1"/>
    <n v="1"/>
    <n v="1"/>
    <n v="1"/>
    <n v="1"/>
    <n v="1"/>
    <n v="1"/>
    <n v="1"/>
  </r>
  <r>
    <x v="360"/>
    <n v="0"/>
    <s v="N "/>
    <s v="MAG-IND 1.5nH,6.66%,600m"/>
    <n v="1"/>
    <n v="1"/>
    <n v="1"/>
    <n v="1"/>
    <n v="1"/>
    <n v="1"/>
    <n v="1"/>
    <n v="1"/>
  </r>
  <r>
    <x v="361"/>
    <n v="0"/>
    <s v="N "/>
    <s v="MAG-IND 2.7nH,3.7%,500mA"/>
    <n v="1"/>
    <n v="1"/>
    <n v="1"/>
    <n v="1"/>
    <n v="1"/>
    <n v="1"/>
    <n v="1"/>
    <n v="1"/>
  </r>
  <r>
    <x v="362"/>
    <n v="0"/>
    <s v="N "/>
    <s v="MAG-IND 3.2nH,3.1%,450mA"/>
    <n v="1"/>
    <n v="1"/>
    <n v="1"/>
    <n v="1"/>
    <n v="1"/>
    <n v="1"/>
    <n v="1"/>
    <n v="1"/>
  </r>
  <r>
    <x v="89"/>
    <n v="0"/>
    <s v="N "/>
    <s v="MAG-IND 3.3nH,3.03%,450m"/>
    <n v="1"/>
    <n v="1"/>
    <n v="1"/>
    <n v="1"/>
    <n v="1"/>
    <n v="1"/>
    <n v="1"/>
    <n v="1"/>
  </r>
  <r>
    <x v="172"/>
    <n v="0"/>
    <s v="N "/>
    <s v="MAG-IND 4nH,2.5%,350mA,0"/>
    <n v="1"/>
    <n v="1"/>
    <n v="1"/>
    <n v="1"/>
    <n v="1"/>
    <n v="1"/>
    <n v="1"/>
    <n v="1"/>
  </r>
  <r>
    <x v="363"/>
    <n v="0"/>
    <s v="N "/>
    <s v="MAG-IND 4.3nH,3%,350mA,0"/>
    <n v="1"/>
    <n v="1"/>
    <n v="1"/>
    <n v="1"/>
    <n v="1"/>
    <n v="1"/>
    <n v="1"/>
    <n v="1"/>
  </r>
  <r>
    <x v="81"/>
    <n v="0"/>
    <s v="N "/>
    <s v="MAG-IND 4.7nH,3%,350mA,0"/>
    <n v="1"/>
    <n v="1"/>
    <n v="1"/>
    <n v="1"/>
    <n v="1"/>
    <n v="1"/>
    <n v="1"/>
    <n v="1"/>
  </r>
  <r>
    <x v="125"/>
    <n v="0"/>
    <s v="N "/>
    <s v="MAG-IND 5.1nH,3%,350mA,0"/>
    <n v="1"/>
    <n v="1"/>
    <n v="1"/>
    <n v="1"/>
    <n v="1"/>
    <n v="1"/>
    <n v="1"/>
    <n v="1"/>
  </r>
  <r>
    <x v="165"/>
    <n v="0"/>
    <s v="N "/>
    <s v="MAG-IND 5.6nH,5%,350mA,0"/>
    <n v="1"/>
    <n v="1"/>
    <n v="1"/>
    <n v="1"/>
    <n v="1"/>
    <n v="1"/>
    <n v="1"/>
    <n v="1"/>
  </r>
  <r>
    <x v="173"/>
    <n v="0"/>
    <s v="N "/>
    <s v="MAG-IND 6.2nH,3%,300mA,0"/>
    <n v="1"/>
    <n v="1"/>
    <n v="1"/>
    <n v="1"/>
    <n v="1"/>
    <n v="1"/>
    <n v="1"/>
    <n v="1"/>
  </r>
  <r>
    <x v="173"/>
    <n v="0"/>
    <s v="N "/>
    <s v="MAG-IND 6.2nH,3%,300mA,0"/>
    <n v="1"/>
    <n v="1"/>
    <n v="1"/>
    <n v="1"/>
    <n v="1"/>
    <n v="1"/>
    <n v="1"/>
    <n v="1"/>
  </r>
  <r>
    <x v="173"/>
    <n v="0"/>
    <s v="N "/>
    <s v="MAG-IND 6.2nH,3%,300mA,0"/>
    <n v="1"/>
    <n v="1"/>
    <n v="1"/>
    <n v="1"/>
    <n v="1"/>
    <n v="1"/>
    <n v="1"/>
    <n v="1"/>
  </r>
  <r>
    <x v="93"/>
    <n v="0"/>
    <s v="N "/>
    <s v="MAG-IND 6.8nH,3%,300mA,0"/>
    <n v="1"/>
    <n v="1"/>
    <n v="1"/>
    <n v="1"/>
    <n v="1"/>
    <n v="1"/>
    <n v="1"/>
    <n v="1"/>
  </r>
  <r>
    <x v="93"/>
    <n v="0"/>
    <s v="N "/>
    <s v="MAG-IND 6.8nH,3%,300mA,0"/>
    <n v="1"/>
    <n v="1"/>
    <n v="1"/>
    <n v="1"/>
    <n v="1"/>
    <n v="1"/>
    <n v="1"/>
    <n v="1"/>
  </r>
  <r>
    <x v="175"/>
    <n v="0"/>
    <s v="N "/>
    <s v="MAG-IND 56nH,3%,250mA,04"/>
    <n v="1"/>
    <n v="1"/>
    <s v="        "/>
    <s v="        "/>
    <s v="        "/>
    <s v="        "/>
    <s v="        "/>
    <s v="        "/>
  </r>
  <r>
    <x v="175"/>
    <n v="0"/>
    <s v="N "/>
    <s v="MAG-IND 56nH,3%,250mA,04"/>
    <s v="        "/>
    <s v="        "/>
    <n v="1"/>
    <n v="1"/>
    <n v="1"/>
    <n v="1"/>
    <n v="1"/>
    <n v="1"/>
  </r>
  <r>
    <x v="364"/>
    <n v="0"/>
    <s v="N "/>
    <s v="MAG-IND 10nH,3%,500mA,04"/>
    <n v="1"/>
    <n v="1"/>
    <n v="1"/>
    <n v="1"/>
    <n v="1"/>
    <n v="1"/>
    <n v="1"/>
    <n v="1"/>
  </r>
  <r>
    <x v="173"/>
    <n v="0"/>
    <s v="N "/>
    <s v="MAG-IND 6.2nH,3%,300mA,0"/>
    <n v="1"/>
    <n v="1"/>
    <s v="        "/>
    <s v="        "/>
    <s v="        "/>
    <s v="        "/>
    <s v="        "/>
    <s v="        "/>
  </r>
  <r>
    <x v="365"/>
    <n v="0"/>
    <s v="N "/>
    <s v="MAG-IND 1uH,20%,3.2A,SMD"/>
    <n v="1"/>
    <n v="1"/>
    <n v="1"/>
    <n v="1"/>
    <n v="1"/>
    <n v="1"/>
    <n v="1"/>
    <n v="1"/>
  </r>
  <r>
    <x v="366"/>
    <n v="0"/>
    <s v="N "/>
    <s v="MAG-IND 2.2uH,20%,2.2A,2"/>
    <n v="1"/>
    <n v="1"/>
    <n v="1"/>
    <n v="1"/>
    <n v="1"/>
    <n v="1"/>
    <n v="1"/>
    <n v="1"/>
  </r>
  <r>
    <x v="366"/>
    <n v="0"/>
    <s v="N "/>
    <s v="MAG-IND 2.2uH,20%,2.2A,2"/>
    <n v="1"/>
    <n v="1"/>
    <n v="1"/>
    <n v="1"/>
    <n v="1"/>
    <n v="1"/>
    <n v="1"/>
    <n v="1"/>
  </r>
  <r>
    <x v="366"/>
    <n v="0"/>
    <s v="N "/>
    <s v="MAG-IND 2.2uH,20%,2.2A,2"/>
    <n v="1"/>
    <n v="1"/>
    <n v="1"/>
    <n v="1"/>
    <n v="1"/>
    <n v="1"/>
    <n v="1"/>
    <n v="1"/>
  </r>
  <r>
    <x v="366"/>
    <n v="0"/>
    <s v="N "/>
    <s v="MAG-IND 2.2uH,20%,2.2A,2"/>
    <n v="1"/>
    <n v="1"/>
    <n v="1"/>
    <n v="1"/>
    <n v="1"/>
    <n v="1"/>
    <n v="1"/>
    <n v="1"/>
  </r>
  <r>
    <x v="366"/>
    <n v="0"/>
    <s v="N "/>
    <s v="MAG-IND 2.2uH,20%,2.2A,2"/>
    <n v="1"/>
    <n v="1"/>
    <n v="1"/>
    <n v="1"/>
    <n v="1"/>
    <n v="1"/>
    <n v="1"/>
    <n v="1"/>
  </r>
  <r>
    <x v="367"/>
    <n v="0"/>
    <s v="N "/>
    <s v="MAG-IND 1.5uH,20%,900mA,"/>
    <n v="1"/>
    <n v="1"/>
    <n v="1"/>
    <n v="1"/>
    <n v="1"/>
    <n v="1"/>
    <n v="1"/>
    <n v="1"/>
  </r>
  <r>
    <x v="368"/>
    <n v="0"/>
    <s v="N "/>
    <s v="RES-TF 150k,1%,63.0mW,10"/>
    <n v="1"/>
    <n v="1"/>
    <n v="1"/>
    <n v="1"/>
    <n v="1"/>
    <n v="1"/>
    <n v="1"/>
    <n v="1"/>
  </r>
  <r>
    <x v="369"/>
    <n v="0"/>
    <s v="N "/>
    <s v="RES-TF 10k,1%,63.0mW,100"/>
    <n v="1"/>
    <n v="1"/>
    <n v="1"/>
    <n v="1"/>
    <n v="1"/>
    <n v="1"/>
    <n v="1"/>
    <n v="1"/>
  </r>
  <r>
    <x v="199"/>
    <n v="0"/>
    <s v="N "/>
    <s v="RES-TF 0R,0%,,0ppm/C,155"/>
    <n v="1"/>
    <n v="1"/>
    <s v="        "/>
    <s v="        "/>
    <s v="        "/>
    <s v="        "/>
    <s v="        "/>
    <s v="        "/>
  </r>
  <r>
    <x v="199"/>
    <n v="0"/>
    <s v="N "/>
    <s v="RES-TF 0R,0%,,0ppm/C,155"/>
    <s v="        "/>
    <s v="        "/>
    <n v="1"/>
    <n v="1"/>
    <n v="1"/>
    <n v="1"/>
    <n v="1"/>
    <n v="1"/>
  </r>
  <r>
    <x v="199"/>
    <n v="0"/>
    <s v="N "/>
    <s v="RES-TF 0R,0%,,0ppm/C,155"/>
    <n v="1"/>
    <n v="1"/>
    <s v="        "/>
    <s v="        "/>
    <s v="        "/>
    <s v="        "/>
    <s v="        "/>
    <s v="        "/>
  </r>
  <r>
    <x v="199"/>
    <n v="0"/>
    <s v="N "/>
    <s v="RES-TF 0R,0%,,0ppm/C,155"/>
    <s v="        "/>
    <s v="        "/>
    <n v="1"/>
    <n v="1"/>
    <n v="1"/>
    <n v="1"/>
    <n v="1"/>
    <n v="1"/>
  </r>
  <r>
    <x v="199"/>
    <n v="0"/>
    <s v="N "/>
    <s v="RES-TF 0R,0%,,0ppm/C,155"/>
    <n v="1"/>
    <n v="1"/>
    <s v="        "/>
    <s v="        "/>
    <s v="        "/>
    <s v="        "/>
    <s v="        "/>
    <s v="        "/>
  </r>
  <r>
    <x v="199"/>
    <n v="0"/>
    <s v="N "/>
    <s v="RES-TF 0R,0%,,0ppm/C,155"/>
    <s v="        "/>
    <s v="        "/>
    <n v="1"/>
    <n v="1"/>
    <n v="1"/>
    <n v="1"/>
    <n v="1"/>
    <n v="1"/>
  </r>
  <r>
    <x v="197"/>
    <n v="0"/>
    <s v="N "/>
    <s v="RES-TF 0R,,,,155.0C,0201"/>
    <s v="        "/>
    <s v="        "/>
    <n v="1"/>
    <n v="1"/>
    <n v="1"/>
    <n v="1"/>
    <n v="1"/>
    <n v="1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97"/>
    <n v="0"/>
    <s v="N "/>
    <s v="RES-TF 0R,,,,155.0C,0201"/>
    <s v="        "/>
    <s v="        "/>
    <n v="1"/>
    <n v="1"/>
    <n v="1"/>
    <n v="1"/>
    <n v="1"/>
    <n v="1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97"/>
    <n v="0"/>
    <s v="N "/>
    <s v="RES-TF 0R,,,,155.0C,0201"/>
    <n v="1"/>
    <n v="1"/>
    <s v="        "/>
    <s v="        "/>
    <s v="        "/>
    <s v="        "/>
    <s v="        "/>
    <s v="        "/>
  </r>
  <r>
    <x v="184"/>
    <n v="0"/>
    <s v="N "/>
    <s v="RES-TF 2.2k,5%,50.0mW,20"/>
    <n v="1"/>
    <n v="1"/>
    <s v="        "/>
    <s v="        "/>
    <s v="        "/>
    <s v="        "/>
    <s v="        "/>
    <s v="        "/>
  </r>
  <r>
    <x v="184"/>
    <n v="0"/>
    <s v="N "/>
    <s v="RES-TF 2.2k,5%,50.0mW,20"/>
    <n v="1"/>
    <n v="1"/>
    <s v="        "/>
    <s v="        "/>
    <s v="        "/>
    <s v="        "/>
    <s v="        "/>
    <s v="        "/>
  </r>
  <r>
    <x v="199"/>
    <n v="0"/>
    <s v="N "/>
    <s v="RES-TF 0R,0%,,0ppm/C,155"/>
    <n v="1"/>
    <n v="1"/>
    <s v="        "/>
    <s v="        "/>
    <s v="        "/>
    <s v="        "/>
    <s v="        "/>
    <s v="        "/>
  </r>
  <r>
    <x v="199"/>
    <n v="0"/>
    <s v="N "/>
    <s v="RES-TF 0R,0%,,0ppm/C,155"/>
    <s v="        "/>
    <s v="        "/>
    <n v="1"/>
    <n v="1"/>
    <n v="1"/>
    <n v="1"/>
    <n v="1"/>
    <n v="1"/>
  </r>
  <r>
    <x v="370"/>
    <n v="0"/>
    <s v="N "/>
    <s v="RES-TF 1.5R,5%,100.0mW,2"/>
    <n v="1"/>
    <n v="1"/>
    <n v="1"/>
    <n v="1"/>
    <n v="1"/>
    <n v="1"/>
    <n v="1"/>
    <n v="1"/>
  </r>
  <r>
    <x v="200"/>
    <n v="0"/>
    <s v="N "/>
    <s v="RES-TF 0R,0%,100.0mW,0pp"/>
    <n v="1"/>
    <n v="1"/>
    <n v="1"/>
    <n v="1"/>
    <n v="1"/>
    <n v="1"/>
    <n v="1"/>
    <n v="1"/>
  </r>
  <r>
    <x v="200"/>
    <n v="0"/>
    <s v="N "/>
    <s v="RES-TF 0R,0%,100.0mW,0pp"/>
    <n v="1"/>
    <n v="1"/>
    <n v="1"/>
    <n v="1"/>
    <n v="1"/>
    <n v="1"/>
    <n v="1"/>
    <n v="1"/>
  </r>
  <r>
    <x v="200"/>
    <n v="0"/>
    <s v="N "/>
    <s v="RES-TF 0R,0%,100.0mW,0pp"/>
    <n v="1"/>
    <n v="1"/>
    <n v="1"/>
    <n v="1"/>
    <n v="1"/>
    <n v="1"/>
    <n v="1"/>
    <n v="1"/>
  </r>
  <r>
    <x v="200"/>
    <n v="0"/>
    <s v="N "/>
    <s v="RES-TF 0R,0%,100.0mW,0pp"/>
    <n v="1"/>
    <n v="1"/>
    <n v="1"/>
    <n v="1"/>
    <n v="1"/>
    <n v="1"/>
    <n v="1"/>
    <n v="1"/>
  </r>
  <r>
    <x v="371"/>
    <n v="0"/>
    <s v="N "/>
    <s v="RES-TF 4.7k,5%,,200ppm/C"/>
    <n v="1"/>
    <n v="1"/>
    <n v="1"/>
    <n v="1"/>
    <n v="1"/>
    <n v="1"/>
    <n v="1"/>
    <n v="1"/>
  </r>
  <r>
    <x v="371"/>
    <n v="0"/>
    <s v="N "/>
    <s v="RES-TF 4.7k,5%,,200ppm/C"/>
    <n v="1"/>
    <n v="1"/>
    <n v="1"/>
    <n v="1"/>
    <n v="1"/>
    <n v="1"/>
    <n v="1"/>
    <n v="1"/>
  </r>
  <r>
    <x v="304"/>
    <n v="0"/>
    <s v="N "/>
    <s v="RES-TF 200k,1%,100.0mW,1"/>
    <n v="1"/>
    <n v="1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179"/>
    <n v="0"/>
    <s v="N "/>
    <s v="RES-TF 10k,1%,50.0mW,200"/>
    <n v="1"/>
    <n v="1"/>
    <s v="        "/>
    <s v="        "/>
    <s v="        "/>
    <s v="        "/>
    <s v="        "/>
    <s v="        "/>
  </r>
  <r>
    <x v="179"/>
    <n v="0"/>
    <s v="N "/>
    <s v="RES-TF 10k,1%,50.0mW,200"/>
    <s v="        "/>
    <s v="        "/>
    <n v="1"/>
    <n v="1"/>
    <n v="1"/>
    <n v="1"/>
    <n v="1"/>
    <n v="1"/>
  </r>
  <r>
    <x v="372"/>
    <n v="0"/>
    <s v="N "/>
    <s v="RES-TF 100k,1%,250.0mW,1"/>
    <n v="1"/>
    <n v="1"/>
    <n v="1"/>
    <n v="1"/>
    <n v="1"/>
    <n v="1"/>
    <n v="1"/>
    <n v="1"/>
  </r>
  <r>
    <x v="373"/>
    <n v="0"/>
    <s v="N "/>
    <s v="RES-TF 33R,1%,50.0mW,200"/>
    <n v="1"/>
    <n v="1"/>
    <n v="1"/>
    <n v="1"/>
    <n v="1"/>
    <n v="1"/>
    <n v="1"/>
    <n v="1"/>
  </r>
  <r>
    <x v="374"/>
    <n v="0"/>
    <s v="N "/>
    <s v="RES-TF 43R,1%,50.0W,200p"/>
    <n v="1"/>
    <n v="1"/>
    <n v="1"/>
    <n v="1"/>
    <n v="1"/>
    <n v="1"/>
    <n v="1"/>
    <n v="1"/>
  </r>
  <r>
    <x v="374"/>
    <n v="0"/>
    <s v="N "/>
    <s v="RES-TF 43R,1%,50.0W,200p"/>
    <n v="1"/>
    <n v="1"/>
    <n v="1"/>
    <n v="1"/>
    <n v="1"/>
    <n v="1"/>
    <n v="1"/>
    <n v="1"/>
  </r>
  <r>
    <x v="374"/>
    <n v="0"/>
    <s v="N "/>
    <s v="RES-TF 43R,1%,50.0W,200p"/>
    <n v="1"/>
    <n v="1"/>
    <n v="1"/>
    <n v="1"/>
    <n v="1"/>
    <n v="1"/>
    <n v="1"/>
    <n v="1"/>
  </r>
  <r>
    <x v="374"/>
    <n v="0"/>
    <s v="N "/>
    <s v="RES-TF 43R,1%,50.0W,200p"/>
    <n v="1"/>
    <n v="1"/>
    <n v="1"/>
    <n v="1"/>
    <n v="1"/>
    <n v="1"/>
    <n v="1"/>
    <n v="1"/>
  </r>
  <r>
    <x v="374"/>
    <n v="0"/>
    <s v="N "/>
    <s v="RES-TF 43R,1%,50.0W,200p"/>
    <n v="1"/>
    <n v="1"/>
    <n v="1"/>
    <n v="1"/>
    <n v="1"/>
    <n v="1"/>
    <n v="1"/>
    <n v="1"/>
  </r>
  <r>
    <x v="203"/>
    <n v="0"/>
    <s v="N "/>
    <s v="RES-TF 49.9R,1%,50.0mW,2"/>
    <n v="1"/>
    <n v="1"/>
    <n v="1"/>
    <n v="1"/>
    <n v="1"/>
    <n v="1"/>
    <n v="1"/>
    <n v="1"/>
  </r>
  <r>
    <x v="203"/>
    <n v="0"/>
    <s v="N "/>
    <s v="RES-TF 49.9R,1%,50.0mW,2"/>
    <n v="1"/>
    <n v="1"/>
    <n v="1"/>
    <n v="1"/>
    <n v="1"/>
    <n v="1"/>
    <n v="1"/>
    <n v="1"/>
  </r>
  <r>
    <x v="203"/>
    <n v="0"/>
    <s v="N "/>
    <s v="RES-TF 49.9R,1%,50.0mW,2"/>
    <n v="1"/>
    <n v="1"/>
    <n v="1"/>
    <n v="1"/>
    <n v="1"/>
    <n v="1"/>
    <n v="1"/>
    <n v="1"/>
  </r>
  <r>
    <x v="203"/>
    <n v="0"/>
    <s v="N "/>
    <s v="RES-TF 49.9R,1%,50.0mW,2"/>
    <n v="1"/>
    <n v="1"/>
    <n v="1"/>
    <n v="1"/>
    <n v="1"/>
    <n v="1"/>
    <n v="1"/>
    <n v="1"/>
  </r>
  <r>
    <x v="375"/>
    <n v="0"/>
    <s v="N "/>
    <s v="RES-TF 220R,1%,50.0mW,20"/>
    <n v="1"/>
    <n v="1"/>
    <n v="1"/>
    <n v="1"/>
    <n v="1"/>
    <n v="1"/>
    <n v="1"/>
    <n v="1"/>
  </r>
  <r>
    <x v="204"/>
    <n v="0"/>
    <s v="N "/>
    <s v="RES-TF 240R,1%,50.0mW,20"/>
    <n v="1"/>
    <n v="1"/>
    <n v="1"/>
    <n v="1"/>
    <n v="1"/>
    <n v="1"/>
    <n v="1"/>
    <n v="1"/>
  </r>
  <r>
    <x v="376"/>
    <n v="0"/>
    <s v="N "/>
    <s v="RES-TF 680R,1%,50.0mW,20"/>
    <n v="1"/>
    <n v="1"/>
    <n v="1"/>
    <n v="1"/>
    <n v="1"/>
    <n v="1"/>
    <n v="1"/>
    <n v="1"/>
  </r>
  <r>
    <x v="377"/>
    <n v="0"/>
    <s v="N "/>
    <s v="RES-TF 2k,1%,50.0mW,200p"/>
    <n v="1"/>
    <n v="1"/>
    <n v="1"/>
    <n v="1"/>
    <n v="1"/>
    <n v="1"/>
    <n v="1"/>
    <n v="1"/>
  </r>
  <r>
    <x v="378"/>
    <n v="0"/>
    <s v="N "/>
    <s v="RES-TF 2.49k,1%,50.0mW,2"/>
    <n v="1"/>
    <n v="1"/>
    <n v="1"/>
    <n v="1"/>
    <n v="1"/>
    <n v="1"/>
    <n v="1"/>
    <n v="1"/>
  </r>
  <r>
    <x v="378"/>
    <n v="0"/>
    <s v="N "/>
    <s v="RES-TF 2.49k,1%,50.0mW,2"/>
    <n v="1"/>
    <n v="1"/>
    <n v="1"/>
    <n v="1"/>
    <n v="1"/>
    <n v="1"/>
    <n v="1"/>
    <n v="1"/>
  </r>
  <r>
    <x v="379"/>
    <n v="0"/>
    <s v="N "/>
    <s v="RES-TF 4.02k,1%,50.0mW,2"/>
    <n v="1"/>
    <n v="1"/>
    <n v="1"/>
    <n v="1"/>
    <n v="1"/>
    <n v="1"/>
    <n v="1"/>
    <n v="1"/>
  </r>
  <r>
    <x v="297"/>
    <n v="0"/>
    <s v="N "/>
    <s v="RES-TF 15k,1%,50.0mW,200"/>
    <n v="1"/>
    <n v="1"/>
    <s v="        "/>
    <s v="        "/>
    <s v="        "/>
    <s v="        "/>
    <s v="        "/>
    <s v="        "/>
  </r>
  <r>
    <x v="297"/>
    <n v="0"/>
    <s v="N "/>
    <s v="RES-TF 15k,1%,50.0mW,200"/>
    <s v="        "/>
    <s v="        "/>
    <n v="1"/>
    <n v="1"/>
    <n v="1"/>
    <n v="1"/>
    <n v="1"/>
    <n v="1"/>
  </r>
  <r>
    <x v="380"/>
    <n v="0"/>
    <s v="N "/>
    <s v="RES-TF 90.9k,1%,50.0mW,2"/>
    <n v="1"/>
    <n v="1"/>
    <n v="1"/>
    <n v="1"/>
    <n v="1"/>
    <n v="1"/>
    <n v="1"/>
    <n v="1"/>
  </r>
  <r>
    <x v="205"/>
    <n v="0"/>
    <s v="N "/>
    <s v="RES-TF 100k,1%,50.0mW,20"/>
    <n v="1"/>
    <n v="1"/>
    <n v="1"/>
    <n v="1"/>
    <n v="1"/>
    <n v="1"/>
    <n v="1"/>
    <n v="1"/>
  </r>
  <r>
    <x v="187"/>
    <n v="0"/>
    <s v="N "/>
    <s v="RES-TF 120k,1%,50.0mW,20"/>
    <n v="1"/>
    <n v="1"/>
    <s v="        "/>
    <s v="        "/>
    <s v="        "/>
    <s v="        "/>
    <s v="        "/>
    <s v="        "/>
  </r>
  <r>
    <x v="187"/>
    <n v="0"/>
    <s v="N "/>
    <s v="RES-TF 120k,1%,50.0mW,20"/>
    <s v="        "/>
    <s v="        "/>
    <n v="1"/>
    <n v="1"/>
    <n v="1"/>
    <n v="1"/>
    <n v="1"/>
    <n v="1"/>
  </r>
  <r>
    <x v="187"/>
    <n v="0"/>
    <s v="N "/>
    <s v="RES-TF 120k,1%,50.0mW,20"/>
    <n v="1"/>
    <n v="1"/>
    <s v="        "/>
    <s v="        "/>
    <s v="        "/>
    <s v="        "/>
    <s v="        "/>
    <s v="        "/>
  </r>
  <r>
    <x v="187"/>
    <n v="0"/>
    <s v="N "/>
    <s v="RES-TF 120k,1%,50.0mW,20"/>
    <s v="        "/>
    <s v="        "/>
    <n v="1"/>
    <n v="1"/>
    <n v="1"/>
    <n v="1"/>
    <n v="1"/>
    <n v="1"/>
  </r>
  <r>
    <x v="381"/>
    <n v="0"/>
    <s v="N "/>
    <s v="RES-TF 100R,1%,100.0mW,1"/>
    <n v="1"/>
    <n v="1"/>
    <n v="1"/>
    <n v="1"/>
    <n v="1"/>
    <n v="1"/>
    <n v="1"/>
    <n v="1"/>
  </r>
  <r>
    <x v="382"/>
    <n v="0"/>
    <s v="N "/>
    <s v="RES-TF 2.49k,1%,100.0mW,"/>
    <n v="1"/>
    <n v="1"/>
    <n v="1"/>
    <n v="1"/>
    <n v="1"/>
    <n v="1"/>
    <n v="1"/>
    <n v="1"/>
  </r>
  <r>
    <x v="383"/>
    <n v="0"/>
    <s v="N "/>
    <s v="RES-TF 37.4k,1%,100.0mW,"/>
    <n v="1"/>
    <n v="1"/>
    <n v="1"/>
    <n v="1"/>
    <n v="1"/>
    <n v="1"/>
    <n v="1"/>
    <n v="1"/>
  </r>
  <r>
    <x v="383"/>
    <n v="0"/>
    <s v="N "/>
    <s v="RES-TF 37.4k,1%,100.0mW,"/>
    <n v="1"/>
    <n v="1"/>
    <n v="1"/>
    <n v="1"/>
    <n v="1"/>
    <n v="1"/>
    <n v="1"/>
    <n v="1"/>
  </r>
  <r>
    <x v="383"/>
    <n v="0"/>
    <s v="N "/>
    <s v="RES-TF 37.4k,1%,100.0mW,"/>
    <n v="1"/>
    <n v="1"/>
    <n v="1"/>
    <n v="1"/>
    <n v="1"/>
    <n v="1"/>
    <n v="1"/>
    <n v="1"/>
  </r>
  <r>
    <x v="384"/>
    <n v="0"/>
    <s v="N "/>
    <s v="RES-TF 56.2k,1%,100.0mW,"/>
    <n v="1"/>
    <n v="1"/>
    <n v="1"/>
    <n v="1"/>
    <n v="1"/>
    <n v="1"/>
    <n v="1"/>
    <n v="1"/>
  </r>
  <r>
    <x v="303"/>
    <n v="0"/>
    <s v="N "/>
    <s v="RES-TF 100k,1%,100.0mW,1"/>
    <n v="1"/>
    <n v="1"/>
    <n v="1"/>
    <n v="1"/>
    <n v="1"/>
    <n v="1"/>
    <n v="1"/>
    <n v="1"/>
  </r>
  <r>
    <x v="385"/>
    <n v="0"/>
    <s v="P "/>
    <s v="RES-TF 102k,1%,63.0mW,10"/>
    <n v="1"/>
    <n v="1"/>
    <n v="1"/>
    <n v="1"/>
    <n v="1"/>
    <n v="1"/>
    <n v="1"/>
    <n v="1"/>
  </r>
  <r>
    <x v="385"/>
    <n v="0"/>
    <s v="P "/>
    <s v="RES-TF 102k,1%,63.0mW,10"/>
    <n v="1"/>
    <n v="1"/>
    <n v="1"/>
    <n v="1"/>
    <n v="1"/>
    <n v="1"/>
    <n v="1"/>
    <n v="1"/>
  </r>
  <r>
    <x v="385"/>
    <n v="0"/>
    <s v="P "/>
    <s v="RES-TF 102k,1%,63.0mW,10"/>
    <n v="1"/>
    <n v="1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183"/>
    <n v="0"/>
    <s v="N "/>
    <s v="RES-TF 10k,5%,50.0mW,200"/>
    <n v="1"/>
    <n v="1"/>
    <s v="        "/>
    <s v="        "/>
    <s v="        "/>
    <s v="        "/>
    <s v="        "/>
    <s v="        "/>
  </r>
  <r>
    <x v="183"/>
    <n v="0"/>
    <s v="N "/>
    <s v="RES-TF 10k,5%,50.0mW,200"/>
    <s v="        "/>
    <s v="        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8"/>
    <n v="0"/>
    <s v="N "/>
    <s v="RES-TF 1M,5%,50.0mW,200p"/>
    <n v="1"/>
    <n v="1"/>
    <n v="1"/>
    <n v="1"/>
    <n v="1"/>
    <n v="1"/>
    <n v="1"/>
    <n v="1"/>
  </r>
  <r>
    <x v="209"/>
    <n v="0"/>
    <s v="P "/>
    <s v="RES-THRM NTC,100k,,100.0"/>
    <n v="1"/>
    <n v="1"/>
    <n v="1"/>
    <n v="1"/>
    <n v="1"/>
    <n v="1"/>
    <n v="1"/>
    <n v="1"/>
  </r>
  <r>
    <x v="209"/>
    <n v="0"/>
    <s v="P "/>
    <s v="RES-THRM NTC,100k,,100.0"/>
    <n v="1"/>
    <n v="1"/>
    <n v="1"/>
    <n v="1"/>
    <n v="1"/>
    <n v="1"/>
    <n v="1"/>
    <n v="1"/>
  </r>
  <r>
    <x v="386"/>
    <n v="0"/>
    <s v="N "/>
    <s v="RES-TF 3.3R,1%,125.0mW,1"/>
    <n v="1"/>
    <n v="1"/>
    <n v="1"/>
    <n v="1"/>
    <n v="1"/>
    <n v="1"/>
    <n v="1"/>
    <n v="1"/>
  </r>
  <r>
    <x v="386"/>
    <n v="0"/>
    <s v="N "/>
    <s v="RES-TF 3.3R,1%,125.0mW,1"/>
    <n v="1"/>
    <n v="1"/>
    <n v="1"/>
    <n v="1"/>
    <n v="1"/>
    <n v="1"/>
    <n v="1"/>
    <n v="1"/>
  </r>
  <r>
    <x v="386"/>
    <n v="0"/>
    <s v="N "/>
    <s v="RES-TF 3.3R,1%,125.0mW,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197"/>
    <n v="0"/>
    <s v="N "/>
    <s v="RES-TF 0R,,,,155.0C,0201"/>
    <n v="1"/>
    <n v="1"/>
    <n v="1"/>
    <n v="1"/>
    <n v="1"/>
    <n v="1"/>
    <n v="1"/>
    <n v="1"/>
  </r>
  <r>
    <x v="210"/>
    <n v="0"/>
    <s v="N "/>
    <s v="RES-TF 0R,0%,,0ppm/C,155"/>
    <n v="1"/>
    <n v="1"/>
    <n v="1"/>
    <n v="1"/>
    <n v="1"/>
    <n v="1"/>
    <n v="1"/>
    <n v="1"/>
  </r>
  <r>
    <x v="387"/>
    <n v="0"/>
    <s v="N "/>
    <s v="RES-TF 0R,,,,155.0C,0603"/>
    <n v="1"/>
    <n v="1"/>
    <n v="1"/>
    <n v="1"/>
    <n v="1"/>
    <n v="1"/>
    <n v="1"/>
    <n v="1"/>
  </r>
  <r>
    <x v="387"/>
    <n v="0"/>
    <s v="N "/>
    <s v="RES-TF 0R,,,,155.0C,0603"/>
    <n v="1"/>
    <n v="1"/>
    <n v="1"/>
    <n v="1"/>
    <n v="1"/>
    <n v="1"/>
    <n v="1"/>
    <n v="1"/>
  </r>
  <r>
    <x v="387"/>
    <n v="0"/>
    <s v="N "/>
    <s v="RES-TF 0R,,,,155.0C,0603"/>
    <n v="1"/>
    <n v="1"/>
    <n v="1"/>
    <n v="1"/>
    <n v="1"/>
    <n v="1"/>
    <n v="1"/>
    <n v="1"/>
  </r>
  <r>
    <x v="388"/>
    <n v="0"/>
    <s v="N "/>
    <s v="RES-TF 1k,1%,400.0mW,100"/>
    <n v="1"/>
    <n v="1"/>
    <n v="1"/>
    <n v="1"/>
    <n v="1"/>
    <n v="1"/>
    <n v="1"/>
    <n v="1"/>
  </r>
  <r>
    <x v="388"/>
    <n v="0"/>
    <s v="N "/>
    <s v="RES-TF 1k,1%,400.0mW,100"/>
    <n v="1"/>
    <n v="1"/>
    <n v="1"/>
    <n v="1"/>
    <n v="1"/>
    <n v="1"/>
    <n v="1"/>
    <n v="1"/>
  </r>
  <r>
    <x v="389"/>
    <n v="0"/>
    <s v="N "/>
    <s v="REC-MF 4.7k,0.5%,63.0mW,"/>
    <n v="1"/>
    <n v="1"/>
    <n v="1"/>
    <n v="1"/>
    <n v="1"/>
    <n v="1"/>
    <n v="1"/>
    <n v="1"/>
  </r>
  <r>
    <x v="211"/>
    <n v="0"/>
    <s v="N "/>
    <s v="REC-MF 33k,0.5%,63.0mW,2"/>
    <n v="1"/>
    <n v="1"/>
    <n v="1"/>
    <n v="1"/>
    <n v="1"/>
    <n v="1"/>
    <n v="1"/>
    <n v="1"/>
  </r>
  <r>
    <x v="390"/>
    <n v="0"/>
    <s v="N "/>
    <s v="RES-VAR 200mJ,18V,40V,15"/>
    <n v="1"/>
    <n v="1"/>
    <n v="1"/>
    <n v="1"/>
    <n v="1"/>
    <n v="1"/>
    <n v="1"/>
    <n v="1"/>
  </r>
  <r>
    <x v="390"/>
    <n v="0"/>
    <s v="N "/>
    <s v="RES-VAR 200mJ,18V,40V,15"/>
    <n v="1"/>
    <n v="1"/>
    <n v="1"/>
    <n v="1"/>
    <n v="1"/>
    <n v="1"/>
    <n v="1"/>
    <n v="1"/>
  </r>
  <r>
    <x v="390"/>
    <n v="0"/>
    <s v="N "/>
    <s v="RES-VAR 200mJ,18V,40V,15"/>
    <n v="1"/>
    <n v="1"/>
    <n v="1"/>
    <n v="1"/>
    <n v="1"/>
    <n v="1"/>
    <n v="1"/>
    <n v="1"/>
  </r>
  <r>
    <x v="390"/>
    <n v="0"/>
    <s v="N "/>
    <s v="RES-VAR 200mJ,18V,40V,15"/>
    <n v="1"/>
    <n v="1"/>
    <n v="1"/>
    <n v="1"/>
    <n v="1"/>
    <n v="1"/>
    <n v="1"/>
    <n v="1"/>
  </r>
  <r>
    <x v="390"/>
    <n v="0"/>
    <s v="N "/>
    <s v="RES-VAR 200mJ,18V,40V,15"/>
    <n v="1"/>
    <n v="1"/>
    <n v="1"/>
    <n v="1"/>
    <n v="1"/>
    <n v="1"/>
    <n v="1"/>
    <n v="1"/>
  </r>
  <r>
    <x v="390"/>
    <n v="0"/>
    <s v="N "/>
    <s v="RES-VAR 200mJ,18V,40V,15"/>
    <n v="1"/>
    <n v="1"/>
    <n v="1"/>
    <n v="1"/>
    <n v="1"/>
    <n v="1"/>
    <n v="1"/>
    <n v="1"/>
  </r>
  <r>
    <x v="212"/>
    <n v="0"/>
    <s v="N "/>
    <s v="XSTR-MFET P-Channel,60V,"/>
    <n v="1"/>
    <n v="1"/>
    <n v="1"/>
    <n v="1"/>
    <n v="1"/>
    <n v="1"/>
    <n v="1"/>
    <n v="1"/>
  </r>
  <r>
    <x v="391"/>
    <n v="0"/>
    <s v="N "/>
    <s v="XSTR-MFET N-Channel,60V,"/>
    <n v="1"/>
    <n v="1"/>
    <n v="1"/>
    <n v="1"/>
    <n v="1"/>
    <n v="1"/>
    <n v="1"/>
    <n v="1"/>
  </r>
  <r>
    <x v="213"/>
    <n v="0"/>
    <s v="N "/>
    <s v="XSTR-BRES NPN,50V,100mA,"/>
    <n v="1"/>
    <n v="1"/>
    <n v="1"/>
    <n v="1"/>
    <n v="1"/>
    <n v="1"/>
    <n v="1"/>
    <n v="1"/>
  </r>
  <r>
    <x v="212"/>
    <n v="0"/>
    <s v="N "/>
    <s v="XSTR-MFET P-Channel,60V,"/>
    <n v="1"/>
    <n v="1"/>
    <s v="        "/>
    <s v="        "/>
    <s v="        "/>
    <s v="        "/>
    <s v="        "/>
    <s v="        "/>
  </r>
  <r>
    <x v="213"/>
    <n v="0"/>
    <s v="N "/>
    <s v="XSTR-BRES NPN,50V,100mA,"/>
    <n v="1"/>
    <n v="1"/>
    <s v="        "/>
    <s v="        "/>
    <s v="        "/>
    <s v="        "/>
    <s v="        "/>
    <s v="        "/>
  </r>
  <r>
    <x v="213"/>
    <n v="0"/>
    <s v="N "/>
    <s v="XSTR-BRES NPN,50V,100mA,"/>
    <n v="1"/>
    <n v="1"/>
    <s v="        "/>
    <s v="        "/>
    <s v="        "/>
    <s v="        "/>
    <s v="        "/>
    <s v="        "/>
  </r>
  <r>
    <x v="212"/>
    <n v="0"/>
    <s v="N "/>
    <s v="XSTR-MFET P-Channel,60V,"/>
    <n v="1"/>
    <n v="1"/>
    <s v="        "/>
    <s v="        "/>
    <s v="        "/>
    <s v="        "/>
    <s v="        "/>
    <s v="        "/>
  </r>
  <r>
    <x v="392"/>
    <n v="0"/>
    <s v="N "/>
    <s v="XSTR-MFET ,40V,16A,     "/>
    <n v="1"/>
    <n v="1"/>
    <s v="        "/>
    <s v="        "/>
    <s v="        "/>
    <s v="        "/>
    <s v="        "/>
    <s v="        "/>
  </r>
  <r>
    <x v="393"/>
    <n v="0"/>
    <s v="N "/>
    <s v="RES-XTAL 38.4MHz,10ppm,F"/>
    <n v="1"/>
    <n v="1"/>
    <n v="1"/>
    <n v="1"/>
    <n v="1"/>
    <n v="1"/>
    <n v="1"/>
    <n v="1"/>
  </r>
  <r>
    <x v="394"/>
    <n v="0"/>
    <s v="N "/>
    <s v="RES-XTAL 25MHz,15ppm,FU "/>
    <n v="1"/>
    <n v="1"/>
    <n v="1"/>
    <n v="1"/>
    <n v="1"/>
    <n v="1"/>
    <n v="1"/>
    <n v="1"/>
  </r>
  <r>
    <x v="395"/>
    <n v="0"/>
    <s v="X "/>
    <s v="RES-OSC 48MHz,,1.68V,201"/>
    <n v="1"/>
    <n v="1"/>
    <n v="1"/>
    <n v="1"/>
    <n v="1"/>
    <n v="1"/>
    <n v="1"/>
    <n v="1"/>
  </r>
  <r>
    <x v="396"/>
    <n v="0"/>
    <s v="P "/>
    <s v="OTSF band-pass,SAW,1.582"/>
    <n v="1"/>
    <n v="1"/>
    <s v="        "/>
    <s v="        "/>
    <s v="        "/>
    <s v="        "/>
    <n v="1"/>
    <n v="1"/>
  </r>
  <r>
    <x v="397"/>
    <n v="0"/>
    <s v="N "/>
    <s v="RES-XTAL 20MHz,15ppm,FU "/>
    <n v="1"/>
    <n v="1"/>
    <n v="1"/>
    <n v="1"/>
    <n v="1"/>
    <n v="1"/>
    <n v="1"/>
    <n v="1"/>
  </r>
  <r>
    <x v="398"/>
    <n v="0"/>
    <s v="  "/>
    <s v="PWB - Daughter          "/>
    <n v="1"/>
    <n v="1"/>
    <n v="1"/>
    <n v="1"/>
    <n v="1"/>
    <n v="1"/>
    <s v="        "/>
    <s v="        "/>
  </r>
  <r>
    <x v="399"/>
    <n v="0"/>
    <s v="  "/>
    <s v="PWB - Daughter          "/>
    <s v="        "/>
    <s v="        "/>
    <s v="        "/>
    <s v="        "/>
    <s v="        "/>
    <s v="        "/>
    <n v="1"/>
    <n v="1"/>
  </r>
  <r>
    <x v="400"/>
    <n v="0"/>
    <s v="  "/>
    <s v="PWB - Mother Panel      "/>
    <n v="0"/>
    <n v="0"/>
    <n v="0"/>
    <n v="0"/>
    <n v="0"/>
    <n v="0"/>
    <s v="        "/>
    <s v="        "/>
  </r>
  <r>
    <x v="401"/>
    <n v="0"/>
    <s v="  "/>
    <s v="PWB - Mother Panel      "/>
    <s v="        "/>
    <s v="        "/>
    <s v="        "/>
    <s v="        "/>
    <s v="        "/>
    <s v="        "/>
    <n v="0"/>
    <n v="0"/>
  </r>
  <r>
    <x v="402"/>
    <n v="0"/>
    <s v="N "/>
    <s v="OTSF band-pass,,2.47GHz,"/>
    <n v="1"/>
    <n v="1"/>
    <s v="        "/>
    <s v="        "/>
    <s v="        "/>
    <s v="        "/>
    <s v="        "/>
    <s v="        "/>
  </r>
  <r>
    <x v="157"/>
    <n v="0"/>
    <s v="N "/>
    <s v="OTSF band-pass,SAW,722.5"/>
    <s v="        "/>
    <s v="        "/>
    <n v="1"/>
    <n v="1"/>
    <n v="1"/>
    <n v="1"/>
    <n v="1"/>
    <n v="1"/>
  </r>
  <r>
    <x v="403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R1:Z406" firstHeaderRow="0" firstDataRow="1" firstDataCol="1"/>
  <pivotFields count="12">
    <pivotField axis="axisRow" showAll="0">
      <items count="405">
        <item x="316"/>
        <item x="272"/>
        <item x="238"/>
        <item x="243"/>
        <item x="241"/>
        <item x="242"/>
        <item x="61"/>
        <item x="62"/>
        <item x="321"/>
        <item x="344"/>
        <item x="339"/>
        <item x="147"/>
        <item x="145"/>
        <item x="146"/>
        <item x="149"/>
        <item x="343"/>
        <item x="150"/>
        <item x="148"/>
        <item x="151"/>
        <item x="402"/>
        <item x="218"/>
        <item x="219"/>
        <item x="197"/>
        <item x="354"/>
        <item x="179"/>
        <item x="183"/>
        <item x="205"/>
        <item x="208"/>
        <item x="187"/>
        <item x="191"/>
        <item x="297"/>
        <item x="349"/>
        <item x="356"/>
        <item x="352"/>
        <item x="178"/>
        <item x="377"/>
        <item x="375"/>
        <item x="184"/>
        <item x="204"/>
        <item x="378"/>
        <item x="373"/>
        <item x="379"/>
        <item x="374"/>
        <item x="371"/>
        <item x="203"/>
        <item x="350"/>
        <item x="376"/>
        <item x="380"/>
        <item x="293"/>
        <item x="92"/>
        <item x="260"/>
        <item x="87"/>
        <item x="250"/>
        <item x="99"/>
        <item x="256"/>
        <item x="101"/>
        <item x="106"/>
        <item x="71"/>
        <item x="86"/>
        <item x="128"/>
        <item x="315"/>
        <item x="104"/>
        <item x="72"/>
        <item x="265"/>
        <item x="105"/>
        <item x="79"/>
        <item x="317"/>
        <item x="73"/>
        <item x="266"/>
        <item x="77"/>
        <item x="109"/>
        <item x="278"/>
        <item x="269"/>
        <item x="264"/>
        <item x="78"/>
        <item x="262"/>
        <item x="114"/>
        <item x="96"/>
        <item x="111"/>
        <item x="294"/>
        <item x="84"/>
        <item x="258"/>
        <item x="94"/>
        <item x="289"/>
        <item x="290"/>
        <item x="273"/>
        <item x="107"/>
        <item x="275"/>
        <item x="110"/>
        <item x="97"/>
        <item x="257"/>
        <item x="279"/>
        <item x="103"/>
        <item x="129"/>
        <item x="74"/>
        <item x="295"/>
        <item x="121"/>
        <item x="75"/>
        <item x="267"/>
        <item x="100"/>
        <item x="263"/>
        <item x="108"/>
        <item x="271"/>
        <item x="254"/>
        <item x="98"/>
        <item x="253"/>
        <item x="276"/>
        <item x="277"/>
        <item x="274"/>
        <item x="88"/>
        <item x="112"/>
        <item x="314"/>
        <item x="119"/>
        <item x="259"/>
        <item x="90"/>
        <item x="82"/>
        <item x="115"/>
        <item x="291"/>
        <item x="268"/>
        <item x="80"/>
        <item x="66"/>
        <item x="64"/>
        <item x="249"/>
        <item x="63"/>
        <item x="248"/>
        <item x="59"/>
        <item x="239"/>
        <item x="233"/>
        <item x="60"/>
        <item x="65"/>
        <item x="131"/>
        <item x="152"/>
        <item x="341"/>
        <item x="240"/>
        <item x="57"/>
        <item x="283"/>
        <item x="359"/>
        <item x="364"/>
        <item x="365"/>
        <item x="91"/>
        <item x="286"/>
        <item x="342"/>
        <item x="340"/>
        <item x="167"/>
        <item x="124"/>
        <item x="163"/>
        <item x="360"/>
        <item x="120"/>
        <item x="367"/>
        <item x="348"/>
        <item x="158"/>
        <item x="337"/>
        <item x="126"/>
        <item x="338"/>
        <item x="127"/>
        <item x="177"/>
        <item x="366"/>
        <item x="169"/>
        <item x="168"/>
        <item x="95"/>
        <item x="170"/>
        <item x="287"/>
        <item x="171"/>
        <item x="361"/>
        <item x="164"/>
        <item x="362"/>
        <item x="89"/>
        <item x="123"/>
        <item x="172"/>
        <item x="363"/>
        <item x="81"/>
        <item x="125"/>
        <item x="166"/>
        <item x="292"/>
        <item x="165"/>
        <item x="175"/>
        <item x="122"/>
        <item x="173"/>
        <item x="93"/>
        <item x="174"/>
        <item x="397"/>
        <item x="394"/>
        <item x="216"/>
        <item x="395"/>
        <item x="11"/>
        <item x="12"/>
        <item x="8"/>
        <item x="9"/>
        <item x="10"/>
        <item x="39"/>
        <item x="40"/>
        <item x="221"/>
        <item x="37"/>
        <item x="210"/>
        <item x="199"/>
        <item x="387"/>
        <item x="200"/>
        <item x="198"/>
        <item x="381"/>
        <item x="193"/>
        <item x="388"/>
        <item x="296"/>
        <item x="194"/>
        <item x="369"/>
        <item x="303"/>
        <item x="372"/>
        <item x="311"/>
        <item x="202"/>
        <item x="305"/>
        <item x="385"/>
        <item x="185"/>
        <item x="302"/>
        <item x="186"/>
        <item x="370"/>
        <item x="312"/>
        <item x="368"/>
        <item x="300"/>
        <item x="307"/>
        <item x="182"/>
        <item x="358"/>
        <item x="206"/>
        <item x="304"/>
        <item x="351"/>
        <item x="195"/>
        <item x="181"/>
        <item x="192"/>
        <item x="382"/>
        <item x="298"/>
        <item x="301"/>
        <item x="188"/>
        <item x="386"/>
        <item x="355"/>
        <item x="353"/>
        <item x="211"/>
        <item x="383"/>
        <item x="306"/>
        <item x="189"/>
        <item x="389"/>
        <item x="308"/>
        <item x="207"/>
        <item x="190"/>
        <item x="299"/>
        <item x="384"/>
        <item x="201"/>
        <item x="313"/>
        <item x="180"/>
        <item x="309"/>
        <item x="357"/>
        <item x="196"/>
        <item x="310"/>
        <item x="83"/>
        <item x="318"/>
        <item x="280"/>
        <item x="255"/>
        <item x="281"/>
        <item x="252"/>
        <item x="251"/>
        <item x="85"/>
        <item x="261"/>
        <item x="68"/>
        <item x="118"/>
        <item x="319"/>
        <item x="76"/>
        <item x="270"/>
        <item x="113"/>
        <item x="102"/>
        <item x="282"/>
        <item x="117"/>
        <item x="116"/>
        <item x="70"/>
        <item x="69"/>
        <item x="335"/>
        <item x="139"/>
        <item x="141"/>
        <item x="332"/>
        <item x="336"/>
        <item x="334"/>
        <item x="140"/>
        <item x="54"/>
        <item x="142"/>
        <item x="333"/>
        <item x="144"/>
        <item x="143"/>
        <item x="214"/>
        <item x="392"/>
        <item x="331"/>
        <item x="215"/>
        <item x="212"/>
        <item x="391"/>
        <item x="53"/>
        <item x="52"/>
        <item x="213"/>
        <item x="232"/>
        <item x="56"/>
        <item x="247"/>
        <item x="67"/>
        <item x="236"/>
        <item x="237"/>
        <item x="235"/>
        <item x="137"/>
        <item x="231"/>
        <item x="226"/>
        <item x="245"/>
        <item x="246"/>
        <item x="244"/>
        <item x="228"/>
        <item x="227"/>
        <item x="229"/>
        <item x="58"/>
        <item x="323"/>
        <item x="234"/>
        <item x="320"/>
        <item x="136"/>
        <item x="330"/>
        <item x="322"/>
        <item x="324"/>
        <item x="230"/>
        <item x="55"/>
        <item x="138"/>
        <item x="134"/>
        <item x="327"/>
        <item x="132"/>
        <item x="130"/>
        <item x="220"/>
        <item x="396"/>
        <item x="153"/>
        <item x="154"/>
        <item x="155"/>
        <item x="156"/>
        <item x="157"/>
        <item x="162"/>
        <item x="284"/>
        <item x="225"/>
        <item x="288"/>
        <item x="285"/>
        <item x="176"/>
        <item x="393"/>
        <item x="217"/>
        <item x="209"/>
        <item x="390"/>
        <item x="135"/>
        <item x="21"/>
        <item x="328"/>
        <item x="329"/>
        <item x="16"/>
        <item x="31"/>
        <item x="35"/>
        <item x="36"/>
        <item x="33"/>
        <item x="34"/>
        <item x="25"/>
        <item x="17"/>
        <item x="38"/>
        <item x="23"/>
        <item x="398"/>
        <item x="399"/>
        <item x="400"/>
        <item x="401"/>
        <item x="41"/>
        <item x="42"/>
        <item x="43"/>
        <item x="13"/>
        <item x="14"/>
        <item x="15"/>
        <item x="133"/>
        <item x="325"/>
        <item x="326"/>
        <item x="47"/>
        <item x="48"/>
        <item x="22"/>
        <item x="26"/>
        <item x="27"/>
        <item x="159"/>
        <item x="161"/>
        <item x="346"/>
        <item x="44"/>
        <item x="347"/>
        <item x="45"/>
        <item x="345"/>
        <item x="46"/>
        <item x="160"/>
        <item x="18"/>
        <item x="19"/>
        <item x="2"/>
        <item x="6"/>
        <item x="0"/>
        <item x="20"/>
        <item x="32"/>
        <item x="222"/>
        <item x="223"/>
        <item x="224"/>
        <item x="49"/>
        <item x="50"/>
        <item x="51"/>
        <item x="28"/>
        <item x="29"/>
        <item x="24"/>
        <item x="30"/>
        <item x="3"/>
        <item x="5"/>
        <item x="7"/>
        <item x="1"/>
        <item x="4"/>
        <item x="40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VPMU5F-20B200-KZ         " fld="4" baseField="0" baseItem="0"/>
    <dataField name="Sum of VPNXSF-20B200-CAC        " fld="5" baseField="0" baseItem="0"/>
    <dataField name="Sum of VPMU5F-20B200-AAB        " fld="6" baseField="0" baseItem="0"/>
    <dataField name="Sum of VPNL3F-20B200-DAC        " fld="7" baseField="0" baseItem="0"/>
    <dataField name="Sum of VPNXSF-20B200-DAC        " fld="8" baseField="0" baseItem="0"/>
    <dataField name="Sum of VPNUBF-20B200-DAC        " fld="9" baseField="0" baseItem="0"/>
    <dataField name="Sum of VPMU5F-20B200-BAA        " fld="10" baseField="0" baseItem="0"/>
    <dataField name="Sum of VPNUBF-20B200-EAC        " fld="11" baseField="0" baseItem="0"/>
  </dataFields>
  <formats count="1">
    <format dxfId="1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R1:Z406" firstHeaderRow="0" firstDataRow="1" firstDataCol="1"/>
  <pivotFields count="12">
    <pivotField axis="axisRow" showAll="0">
      <items count="405">
        <item x="316"/>
        <item x="272"/>
        <item x="238"/>
        <item x="243"/>
        <item x="241"/>
        <item x="242"/>
        <item x="61"/>
        <item x="62"/>
        <item x="321"/>
        <item x="344"/>
        <item x="339"/>
        <item x="147"/>
        <item x="145"/>
        <item x="146"/>
        <item x="149"/>
        <item x="343"/>
        <item x="150"/>
        <item x="148"/>
        <item x="151"/>
        <item x="402"/>
        <item x="218"/>
        <item x="219"/>
        <item x="197"/>
        <item x="354"/>
        <item x="179"/>
        <item x="183"/>
        <item x="205"/>
        <item x="208"/>
        <item x="187"/>
        <item x="191"/>
        <item x="297"/>
        <item x="349"/>
        <item x="356"/>
        <item x="352"/>
        <item x="178"/>
        <item x="377"/>
        <item x="375"/>
        <item x="184"/>
        <item x="204"/>
        <item x="378"/>
        <item x="373"/>
        <item x="379"/>
        <item x="374"/>
        <item x="371"/>
        <item x="203"/>
        <item x="350"/>
        <item x="376"/>
        <item x="380"/>
        <item x="293"/>
        <item x="92"/>
        <item x="260"/>
        <item x="87"/>
        <item x="250"/>
        <item x="99"/>
        <item x="256"/>
        <item x="101"/>
        <item x="106"/>
        <item x="71"/>
        <item x="86"/>
        <item x="128"/>
        <item x="315"/>
        <item x="104"/>
        <item x="72"/>
        <item x="265"/>
        <item x="105"/>
        <item x="79"/>
        <item x="317"/>
        <item x="73"/>
        <item x="266"/>
        <item x="77"/>
        <item x="109"/>
        <item x="278"/>
        <item x="269"/>
        <item x="264"/>
        <item x="78"/>
        <item x="262"/>
        <item x="114"/>
        <item x="96"/>
        <item x="111"/>
        <item x="294"/>
        <item x="84"/>
        <item x="258"/>
        <item x="94"/>
        <item x="289"/>
        <item x="290"/>
        <item x="273"/>
        <item x="107"/>
        <item x="275"/>
        <item x="110"/>
        <item x="97"/>
        <item x="257"/>
        <item x="279"/>
        <item x="103"/>
        <item x="129"/>
        <item x="74"/>
        <item x="295"/>
        <item x="121"/>
        <item x="75"/>
        <item x="267"/>
        <item x="100"/>
        <item x="263"/>
        <item x="108"/>
        <item x="271"/>
        <item x="254"/>
        <item x="98"/>
        <item x="253"/>
        <item x="276"/>
        <item x="277"/>
        <item x="274"/>
        <item x="88"/>
        <item x="112"/>
        <item x="314"/>
        <item x="119"/>
        <item x="259"/>
        <item x="90"/>
        <item x="82"/>
        <item x="115"/>
        <item x="291"/>
        <item x="268"/>
        <item x="80"/>
        <item x="66"/>
        <item x="64"/>
        <item x="249"/>
        <item x="63"/>
        <item x="248"/>
        <item x="59"/>
        <item x="239"/>
        <item x="233"/>
        <item x="60"/>
        <item x="65"/>
        <item x="131"/>
        <item x="152"/>
        <item x="341"/>
        <item x="240"/>
        <item x="57"/>
        <item x="283"/>
        <item x="359"/>
        <item x="364"/>
        <item x="365"/>
        <item x="91"/>
        <item x="286"/>
        <item x="342"/>
        <item x="340"/>
        <item x="167"/>
        <item x="124"/>
        <item x="163"/>
        <item x="360"/>
        <item x="120"/>
        <item x="367"/>
        <item x="348"/>
        <item x="158"/>
        <item x="337"/>
        <item x="126"/>
        <item x="338"/>
        <item x="127"/>
        <item x="177"/>
        <item x="366"/>
        <item x="169"/>
        <item x="168"/>
        <item x="95"/>
        <item x="170"/>
        <item x="287"/>
        <item x="171"/>
        <item x="361"/>
        <item x="164"/>
        <item x="362"/>
        <item x="89"/>
        <item x="123"/>
        <item x="172"/>
        <item x="363"/>
        <item x="81"/>
        <item x="125"/>
        <item x="166"/>
        <item x="292"/>
        <item x="165"/>
        <item x="175"/>
        <item x="122"/>
        <item x="173"/>
        <item x="93"/>
        <item x="174"/>
        <item x="397"/>
        <item x="394"/>
        <item x="216"/>
        <item x="395"/>
        <item x="8"/>
        <item x="9"/>
        <item x="10"/>
        <item x="39"/>
        <item x="40"/>
        <item x="221"/>
        <item x="22"/>
        <item x="23"/>
        <item x="37"/>
        <item x="210"/>
        <item x="199"/>
        <item x="387"/>
        <item x="200"/>
        <item x="198"/>
        <item x="381"/>
        <item x="193"/>
        <item x="388"/>
        <item x="296"/>
        <item x="194"/>
        <item x="369"/>
        <item x="303"/>
        <item x="372"/>
        <item x="311"/>
        <item x="202"/>
        <item x="305"/>
        <item x="385"/>
        <item x="185"/>
        <item x="302"/>
        <item x="186"/>
        <item x="370"/>
        <item x="312"/>
        <item x="368"/>
        <item x="300"/>
        <item x="307"/>
        <item x="182"/>
        <item x="358"/>
        <item x="206"/>
        <item x="304"/>
        <item x="351"/>
        <item x="195"/>
        <item x="181"/>
        <item x="192"/>
        <item x="382"/>
        <item x="298"/>
        <item x="301"/>
        <item x="188"/>
        <item x="386"/>
        <item x="355"/>
        <item x="353"/>
        <item x="211"/>
        <item x="383"/>
        <item x="306"/>
        <item x="189"/>
        <item x="389"/>
        <item x="308"/>
        <item x="207"/>
        <item x="190"/>
        <item x="299"/>
        <item x="384"/>
        <item x="201"/>
        <item x="313"/>
        <item x="180"/>
        <item x="309"/>
        <item x="357"/>
        <item x="196"/>
        <item x="310"/>
        <item x="83"/>
        <item x="318"/>
        <item x="280"/>
        <item x="255"/>
        <item x="281"/>
        <item x="252"/>
        <item x="251"/>
        <item x="85"/>
        <item x="261"/>
        <item x="68"/>
        <item x="118"/>
        <item x="319"/>
        <item x="76"/>
        <item x="270"/>
        <item x="113"/>
        <item x="102"/>
        <item x="282"/>
        <item x="117"/>
        <item x="116"/>
        <item x="70"/>
        <item x="69"/>
        <item x="335"/>
        <item x="139"/>
        <item x="141"/>
        <item x="332"/>
        <item x="336"/>
        <item x="334"/>
        <item x="140"/>
        <item x="54"/>
        <item x="142"/>
        <item x="333"/>
        <item x="144"/>
        <item x="143"/>
        <item x="214"/>
        <item x="392"/>
        <item x="331"/>
        <item x="215"/>
        <item x="212"/>
        <item x="391"/>
        <item x="53"/>
        <item x="52"/>
        <item x="213"/>
        <item x="232"/>
        <item x="56"/>
        <item x="247"/>
        <item x="67"/>
        <item x="236"/>
        <item x="237"/>
        <item x="235"/>
        <item x="137"/>
        <item x="231"/>
        <item x="226"/>
        <item x="245"/>
        <item x="246"/>
        <item x="244"/>
        <item x="228"/>
        <item x="227"/>
        <item x="229"/>
        <item x="58"/>
        <item x="323"/>
        <item x="234"/>
        <item x="320"/>
        <item x="136"/>
        <item x="330"/>
        <item x="322"/>
        <item x="324"/>
        <item x="230"/>
        <item x="55"/>
        <item x="138"/>
        <item x="134"/>
        <item x="327"/>
        <item x="132"/>
        <item x="130"/>
        <item x="220"/>
        <item x="396"/>
        <item x="153"/>
        <item x="154"/>
        <item x="155"/>
        <item x="156"/>
        <item x="157"/>
        <item x="162"/>
        <item x="284"/>
        <item x="225"/>
        <item x="288"/>
        <item x="285"/>
        <item x="176"/>
        <item x="393"/>
        <item x="217"/>
        <item x="209"/>
        <item x="390"/>
        <item x="135"/>
        <item x="19"/>
        <item x="328"/>
        <item x="329"/>
        <item x="14"/>
        <item x="31"/>
        <item x="35"/>
        <item x="36"/>
        <item x="33"/>
        <item x="34"/>
        <item x="25"/>
        <item x="41"/>
        <item x="42"/>
        <item x="43"/>
        <item x="133"/>
        <item x="325"/>
        <item x="326"/>
        <item x="2"/>
        <item x="6"/>
        <item x="0"/>
        <item x="222"/>
        <item x="223"/>
        <item x="224"/>
        <item x="49"/>
        <item x="50"/>
        <item x="51"/>
        <item x="15"/>
        <item x="38"/>
        <item x="21"/>
        <item x="398"/>
        <item x="399"/>
        <item x="400"/>
        <item x="401"/>
        <item x="11"/>
        <item x="12"/>
        <item x="13"/>
        <item x="47"/>
        <item x="48"/>
        <item x="20"/>
        <item x="26"/>
        <item x="27"/>
        <item x="159"/>
        <item x="161"/>
        <item x="346"/>
        <item x="44"/>
        <item x="347"/>
        <item x="45"/>
        <item x="345"/>
        <item x="46"/>
        <item x="160"/>
        <item x="16"/>
        <item x="17"/>
        <item x="18"/>
        <item x="32"/>
        <item x="28"/>
        <item x="29"/>
        <item x="24"/>
        <item x="30"/>
        <item x="3"/>
        <item x="7"/>
        <item x="5"/>
        <item x="1"/>
        <item x="4"/>
        <item x="40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VPM3FF-20B200-CA         " fld="4" baseField="0" baseItem="0"/>
    <dataField name="Sum of VPNXSF-20B200-XA         " fld="5" baseField="0" baseItem="0"/>
    <dataField name="Sum of VPM3FF-20B200-AB         " fld="6" baseField="0" baseItem="0"/>
    <dataField name="Sum of VPNL3F-20B200-ZB         " fld="7" baseField="0" baseItem="0"/>
    <dataField name="Sum of VPNXSF-20B200-ZA         " fld="8" baseField="0" baseItem="0"/>
    <dataField name="Sum of VPNUBF-20B200-ZB         " fld="9" baseField="0" baseItem="0"/>
    <dataField name="Sum of VPM3FF-20B200-BB         " fld="10" baseField="0" baseItem="0"/>
    <dataField name="Sum of VPNUBF-20B200-YB         " fld="11" baseField="0" baseItem="0"/>
  </dataFields>
  <formats count="1">
    <format dxfId="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84"/>
  <sheetViews>
    <sheetView topLeftCell="B1" workbookViewId="0">
      <selection activeCell="B359" sqref="B359"/>
    </sheetView>
  </sheetViews>
  <sheetFormatPr defaultRowHeight="15" x14ac:dyDescent="0.25"/>
  <cols>
    <col min="1" max="1" width="6" style="1" bestFit="1" customWidth="1"/>
    <col min="2" max="2" width="25.140625" style="1" bestFit="1" customWidth="1"/>
    <col min="3" max="3" width="4.28515625" style="1" bestFit="1" customWidth="1"/>
    <col min="4" max="4" width="2.85546875" style="1" bestFit="1" customWidth="1"/>
    <col min="5" max="5" width="27.28515625" style="1" bestFit="1" customWidth="1"/>
    <col min="6" max="13" width="6.85546875" style="1" bestFit="1" customWidth="1"/>
    <col min="14" max="17" width="9.140625" style="1"/>
    <col min="18" max="18" width="25.140625" style="1" bestFit="1" customWidth="1"/>
    <col min="19" max="20" width="5" style="1" customWidth="1"/>
    <col min="21" max="24" width="4" style="1" customWidth="1"/>
    <col min="25" max="26" width="5" style="1" customWidth="1"/>
    <col min="27" max="16384" width="9.140625" style="1"/>
  </cols>
  <sheetData>
    <row r="1" spans="1:26" s="2" customFormat="1" ht="111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9</v>
      </c>
      <c r="H1" s="3" t="s">
        <v>11</v>
      </c>
      <c r="I1" s="3" t="s">
        <v>13</v>
      </c>
      <c r="J1" s="3" t="s">
        <v>15</v>
      </c>
      <c r="K1" s="3" t="s">
        <v>17</v>
      </c>
      <c r="L1" s="3" t="s">
        <v>19</v>
      </c>
      <c r="M1" s="3" t="s">
        <v>21</v>
      </c>
      <c r="R1" s="4" t="s">
        <v>826</v>
      </c>
      <c r="S1" s="7" t="s">
        <v>829</v>
      </c>
      <c r="T1" s="7" t="s">
        <v>830</v>
      </c>
      <c r="U1" s="7" t="s">
        <v>831</v>
      </c>
      <c r="V1" s="7" t="s">
        <v>832</v>
      </c>
      <c r="W1" s="7" t="s">
        <v>833</v>
      </c>
      <c r="X1" s="7" t="s">
        <v>834</v>
      </c>
      <c r="Y1" s="7" t="s">
        <v>835</v>
      </c>
      <c r="Z1" s="7" t="s">
        <v>836</v>
      </c>
    </row>
    <row r="2" spans="1:26" x14ac:dyDescent="0.25">
      <c r="A2" s="1">
        <v>1</v>
      </c>
      <c r="B2" s="1" t="s">
        <v>5</v>
      </c>
      <c r="C2" s="1">
        <v>1</v>
      </c>
      <c r="D2" s="1" t="s">
        <v>6</v>
      </c>
      <c r="E2" s="1" t="s">
        <v>7</v>
      </c>
      <c r="F2" s="1">
        <v>1</v>
      </c>
      <c r="G2" s="1" t="s">
        <v>8</v>
      </c>
      <c r="H2" s="1" t="s">
        <v>8</v>
      </c>
      <c r="I2" s="1" t="s">
        <v>8</v>
      </c>
      <c r="J2" s="1" t="s">
        <v>8</v>
      </c>
      <c r="K2" s="1" t="s">
        <v>8</v>
      </c>
      <c r="L2" s="1" t="s">
        <v>8</v>
      </c>
      <c r="M2" s="1" t="s">
        <v>8</v>
      </c>
      <c r="R2" s="5" t="s">
        <v>618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</row>
    <row r="3" spans="1:26" x14ac:dyDescent="0.25">
      <c r="A3" s="1">
        <v>2</v>
      </c>
      <c r="B3" s="1" t="s">
        <v>9</v>
      </c>
      <c r="C3" s="1">
        <v>1</v>
      </c>
      <c r="D3" s="1" t="s">
        <v>6</v>
      </c>
      <c r="E3" s="1" t="s">
        <v>10</v>
      </c>
      <c r="F3" s="1" t="s">
        <v>8</v>
      </c>
      <c r="G3" s="1">
        <v>1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 t="s">
        <v>8</v>
      </c>
      <c r="R3" s="5" t="s">
        <v>533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</row>
    <row r="4" spans="1:26" x14ac:dyDescent="0.25">
      <c r="A4" s="1">
        <v>3</v>
      </c>
      <c r="B4" s="1" t="s">
        <v>11</v>
      </c>
      <c r="C4" s="1">
        <v>1</v>
      </c>
      <c r="D4" s="1" t="s">
        <v>6</v>
      </c>
      <c r="E4" s="1" t="s">
        <v>12</v>
      </c>
      <c r="F4" s="1" t="s">
        <v>8</v>
      </c>
      <c r="G4" s="1" t="s">
        <v>8</v>
      </c>
      <c r="H4" s="1">
        <v>1</v>
      </c>
      <c r="I4" s="1" t="s">
        <v>8</v>
      </c>
      <c r="J4" s="1" t="s">
        <v>8</v>
      </c>
      <c r="K4" s="1" t="s">
        <v>8</v>
      </c>
      <c r="L4" s="1" t="s">
        <v>8</v>
      </c>
      <c r="M4" s="1" t="s">
        <v>8</v>
      </c>
      <c r="R4" s="5" t="s">
        <v>469</v>
      </c>
      <c r="S4" s="6">
        <v>2</v>
      </c>
      <c r="T4" s="6">
        <v>2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</row>
    <row r="5" spans="1:26" x14ac:dyDescent="0.25">
      <c r="A5" s="1">
        <v>4</v>
      </c>
      <c r="B5" s="1" t="s">
        <v>13</v>
      </c>
      <c r="C5" s="1">
        <v>1</v>
      </c>
      <c r="D5" s="1" t="s">
        <v>6</v>
      </c>
      <c r="E5" s="1" t="s">
        <v>14</v>
      </c>
      <c r="F5" s="1" t="s">
        <v>8</v>
      </c>
      <c r="G5" s="1" t="s">
        <v>8</v>
      </c>
      <c r="H5" s="1" t="s">
        <v>8</v>
      </c>
      <c r="I5" s="1">
        <v>1</v>
      </c>
      <c r="J5" s="1" t="s">
        <v>8</v>
      </c>
      <c r="K5" s="1" t="s">
        <v>8</v>
      </c>
      <c r="L5" s="1" t="s">
        <v>8</v>
      </c>
      <c r="M5" s="1" t="s">
        <v>8</v>
      </c>
      <c r="R5" s="5" t="s">
        <v>479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  <c r="Z5" s="6">
        <v>1</v>
      </c>
    </row>
    <row r="6" spans="1:26" x14ac:dyDescent="0.25">
      <c r="A6" s="1">
        <v>5</v>
      </c>
      <c r="B6" s="1" t="s">
        <v>15</v>
      </c>
      <c r="C6" s="1">
        <v>1</v>
      </c>
      <c r="D6" s="1" t="s">
        <v>6</v>
      </c>
      <c r="E6" s="1" t="s">
        <v>16</v>
      </c>
      <c r="F6" s="1" t="s">
        <v>8</v>
      </c>
      <c r="G6" s="1" t="s">
        <v>8</v>
      </c>
      <c r="H6" s="1" t="s">
        <v>8</v>
      </c>
      <c r="I6" s="1" t="s">
        <v>8</v>
      </c>
      <c r="J6" s="1">
        <v>1</v>
      </c>
      <c r="K6" s="1" t="s">
        <v>8</v>
      </c>
      <c r="L6" s="1" t="s">
        <v>8</v>
      </c>
      <c r="M6" s="1" t="s">
        <v>8</v>
      </c>
      <c r="R6" s="5" t="s">
        <v>475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>
        <v>1</v>
      </c>
    </row>
    <row r="7" spans="1:26" x14ac:dyDescent="0.25">
      <c r="A7" s="1">
        <v>6</v>
      </c>
      <c r="B7" s="1" t="s">
        <v>17</v>
      </c>
      <c r="C7" s="1">
        <v>1</v>
      </c>
      <c r="D7" s="1" t="s">
        <v>6</v>
      </c>
      <c r="E7" s="1" t="s">
        <v>18</v>
      </c>
      <c r="F7" s="1" t="s">
        <v>8</v>
      </c>
      <c r="G7" s="1" t="s">
        <v>8</v>
      </c>
      <c r="H7" s="1" t="s">
        <v>8</v>
      </c>
      <c r="I7" s="1" t="s">
        <v>8</v>
      </c>
      <c r="J7" s="1" t="s">
        <v>8</v>
      </c>
      <c r="K7" s="1">
        <v>1</v>
      </c>
      <c r="L7" s="1" t="s">
        <v>8</v>
      </c>
      <c r="M7" s="1" t="s">
        <v>8</v>
      </c>
      <c r="R7" s="5" t="s">
        <v>477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  <c r="Z7" s="6">
        <v>1</v>
      </c>
    </row>
    <row r="8" spans="1:26" x14ac:dyDescent="0.25">
      <c r="A8" s="1">
        <v>7</v>
      </c>
      <c r="B8" s="1" t="s">
        <v>19</v>
      </c>
      <c r="C8" s="1">
        <v>1</v>
      </c>
      <c r="D8" s="1" t="s">
        <v>6</v>
      </c>
      <c r="E8" s="1" t="s">
        <v>20</v>
      </c>
      <c r="F8" s="1" t="s">
        <v>8</v>
      </c>
      <c r="G8" s="1" t="s">
        <v>8</v>
      </c>
      <c r="H8" s="1" t="s">
        <v>8</v>
      </c>
      <c r="I8" s="1" t="s">
        <v>8</v>
      </c>
      <c r="J8" s="1" t="s">
        <v>8</v>
      </c>
      <c r="K8" s="1" t="s">
        <v>8</v>
      </c>
      <c r="L8" s="1">
        <v>1</v>
      </c>
      <c r="M8" s="1" t="s">
        <v>8</v>
      </c>
      <c r="R8" s="5" t="s">
        <v>123</v>
      </c>
      <c r="S8" s="6">
        <v>2</v>
      </c>
      <c r="T8" s="6">
        <v>2</v>
      </c>
      <c r="U8" s="6">
        <v>2</v>
      </c>
      <c r="V8" s="6">
        <v>2</v>
      </c>
      <c r="W8" s="6">
        <v>2</v>
      </c>
      <c r="X8" s="6">
        <v>2</v>
      </c>
      <c r="Y8" s="6">
        <v>2</v>
      </c>
      <c r="Z8" s="6">
        <v>2</v>
      </c>
    </row>
    <row r="9" spans="1:26" x14ac:dyDescent="0.25">
      <c r="A9" s="1">
        <v>8</v>
      </c>
      <c r="B9" s="1" t="s">
        <v>21</v>
      </c>
      <c r="C9" s="1">
        <v>2</v>
      </c>
      <c r="D9" s="1" t="s">
        <v>6</v>
      </c>
      <c r="E9" s="1" t="s">
        <v>22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8</v>
      </c>
      <c r="K9" s="1" t="s">
        <v>8</v>
      </c>
      <c r="L9" s="1" t="s">
        <v>8</v>
      </c>
      <c r="M9" s="1">
        <v>1</v>
      </c>
      <c r="R9" s="5" t="s">
        <v>125</v>
      </c>
      <c r="S9" s="6">
        <v>2</v>
      </c>
      <c r="T9" s="6">
        <v>2</v>
      </c>
      <c r="U9" s="6">
        <v>2</v>
      </c>
      <c r="V9" s="6">
        <v>2</v>
      </c>
      <c r="W9" s="6">
        <v>2</v>
      </c>
      <c r="X9" s="6">
        <v>2</v>
      </c>
      <c r="Y9" s="6">
        <v>2</v>
      </c>
      <c r="Z9" s="6">
        <v>2</v>
      </c>
    </row>
    <row r="10" spans="1:26" x14ac:dyDescent="0.25">
      <c r="A10" s="1">
        <v>100</v>
      </c>
      <c r="B10" s="1" t="s">
        <v>23</v>
      </c>
      <c r="C10" s="1">
        <v>0</v>
      </c>
      <c r="D10" s="1" t="s">
        <v>24</v>
      </c>
      <c r="E10" s="1" t="s">
        <v>25</v>
      </c>
      <c r="F10" s="1">
        <v>0</v>
      </c>
      <c r="G10" s="1" t="s">
        <v>8</v>
      </c>
      <c r="H10" s="1" t="s">
        <v>8</v>
      </c>
      <c r="I10" s="1" t="s">
        <v>8</v>
      </c>
      <c r="J10" s="1" t="s">
        <v>8</v>
      </c>
      <c r="K10" s="1" t="s">
        <v>8</v>
      </c>
      <c r="L10" s="1" t="s">
        <v>8</v>
      </c>
      <c r="M10" s="1" t="s">
        <v>8</v>
      </c>
      <c r="R10" s="5" t="s">
        <v>627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>
        <v>1</v>
      </c>
    </row>
    <row r="11" spans="1:26" x14ac:dyDescent="0.25">
      <c r="A11" s="1">
        <v>110</v>
      </c>
      <c r="B11" s="1" t="s">
        <v>26</v>
      </c>
      <c r="C11" s="1">
        <v>0</v>
      </c>
      <c r="D11" s="1" t="s">
        <v>24</v>
      </c>
      <c r="E11" s="1" t="s">
        <v>27</v>
      </c>
      <c r="F11" s="1" t="s">
        <v>8</v>
      </c>
      <c r="G11" s="1" t="s">
        <v>8</v>
      </c>
      <c r="H11" s="1">
        <v>0</v>
      </c>
      <c r="I11" s="1" t="s">
        <v>8</v>
      </c>
      <c r="J11" s="1" t="s">
        <v>8</v>
      </c>
      <c r="K11" s="1" t="s">
        <v>8</v>
      </c>
      <c r="L11" s="1" t="s">
        <v>8</v>
      </c>
      <c r="M11" s="1" t="s">
        <v>8</v>
      </c>
      <c r="R11" s="5" t="s">
        <v>672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</row>
    <row r="12" spans="1:26" x14ac:dyDescent="0.25">
      <c r="A12" s="1">
        <v>120</v>
      </c>
      <c r="B12" s="1" t="s">
        <v>28</v>
      </c>
      <c r="C12" s="1">
        <v>0</v>
      </c>
      <c r="D12" s="1" t="s">
        <v>24</v>
      </c>
      <c r="E12" s="1" t="s">
        <v>29</v>
      </c>
      <c r="F12" s="1" t="s">
        <v>8</v>
      </c>
      <c r="G12" s="1" t="s">
        <v>8</v>
      </c>
      <c r="H12" s="1" t="s">
        <v>8</v>
      </c>
      <c r="I12" s="1" t="s">
        <v>8</v>
      </c>
      <c r="J12" s="1" t="s">
        <v>8</v>
      </c>
      <c r="K12" s="1" t="s">
        <v>8</v>
      </c>
      <c r="L12" s="1">
        <v>0</v>
      </c>
      <c r="M12" s="1" t="s">
        <v>8</v>
      </c>
      <c r="R12" s="5" t="s">
        <v>663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</row>
    <row r="13" spans="1:26" x14ac:dyDescent="0.25">
      <c r="A13" s="1">
        <v>130</v>
      </c>
      <c r="B13" s="1" t="s">
        <v>30</v>
      </c>
      <c r="C13" s="1">
        <v>0</v>
      </c>
      <c r="D13" s="1" t="s">
        <v>24</v>
      </c>
      <c r="E13" s="1" t="s">
        <v>25</v>
      </c>
      <c r="F13" s="1" t="s">
        <v>8</v>
      </c>
      <c r="G13" s="1">
        <v>0</v>
      </c>
      <c r="H13" s="1" t="s">
        <v>8</v>
      </c>
      <c r="I13" s="1" t="s">
        <v>8</v>
      </c>
      <c r="J13" s="1" t="s">
        <v>8</v>
      </c>
      <c r="K13" s="1" t="s">
        <v>8</v>
      </c>
      <c r="L13" s="1" t="s">
        <v>8</v>
      </c>
      <c r="M13" s="1" t="s">
        <v>8</v>
      </c>
      <c r="R13" s="5" t="s">
        <v>290</v>
      </c>
      <c r="S13" s="6">
        <v>1</v>
      </c>
      <c r="T13" s="6">
        <v>1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</row>
    <row r="14" spans="1:26" x14ac:dyDescent="0.25">
      <c r="A14" s="1">
        <v>140</v>
      </c>
      <c r="B14" s="1" t="s">
        <v>31</v>
      </c>
      <c r="C14" s="1">
        <v>0</v>
      </c>
      <c r="D14" s="1" t="s">
        <v>24</v>
      </c>
      <c r="E14" s="1" t="s">
        <v>27</v>
      </c>
      <c r="F14" s="1" t="s">
        <v>8</v>
      </c>
      <c r="G14" s="1" t="s">
        <v>8</v>
      </c>
      <c r="H14" s="1" t="s">
        <v>8</v>
      </c>
      <c r="I14" s="1" t="s">
        <v>8</v>
      </c>
      <c r="J14" s="1">
        <v>0</v>
      </c>
      <c r="K14" s="1" t="s">
        <v>8</v>
      </c>
      <c r="L14" s="1" t="s">
        <v>8</v>
      </c>
      <c r="M14" s="1" t="s">
        <v>8</v>
      </c>
      <c r="R14" s="5" t="s">
        <v>286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</row>
    <row r="15" spans="1:26" x14ac:dyDescent="0.25">
      <c r="A15" s="1">
        <v>150</v>
      </c>
      <c r="B15" s="1" t="s">
        <v>32</v>
      </c>
      <c r="C15" s="1">
        <v>0</v>
      </c>
      <c r="D15" s="1" t="s">
        <v>24</v>
      </c>
      <c r="E15" s="1" t="s">
        <v>33</v>
      </c>
      <c r="F15" s="1" t="s">
        <v>8</v>
      </c>
      <c r="G15" s="1" t="s">
        <v>8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R15" s="5" t="s">
        <v>288</v>
      </c>
      <c r="S15" s="6">
        <v>1</v>
      </c>
      <c r="T15" s="6">
        <v>1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</row>
    <row r="16" spans="1:26" x14ac:dyDescent="0.25">
      <c r="A16" s="1">
        <v>160</v>
      </c>
      <c r="B16" s="1" t="s">
        <v>34</v>
      </c>
      <c r="C16" s="1">
        <v>0</v>
      </c>
      <c r="D16" s="1" t="s">
        <v>24</v>
      </c>
      <c r="E16" s="1" t="s">
        <v>33</v>
      </c>
      <c r="F16" s="1">
        <v>1</v>
      </c>
      <c r="G16" s="1">
        <v>1</v>
      </c>
      <c r="H16" s="1" t="s">
        <v>8</v>
      </c>
      <c r="I16" s="1" t="s">
        <v>8</v>
      </c>
      <c r="J16" s="1" t="s">
        <v>8</v>
      </c>
      <c r="K16" s="1" t="s">
        <v>8</v>
      </c>
      <c r="L16" s="1" t="s">
        <v>8</v>
      </c>
      <c r="M16" s="1" t="s">
        <v>8</v>
      </c>
      <c r="R16" s="5" t="s">
        <v>294</v>
      </c>
      <c r="S16" s="6">
        <v>2</v>
      </c>
      <c r="T16" s="6">
        <v>2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</row>
    <row r="17" spans="1:26" x14ac:dyDescent="0.25">
      <c r="A17" s="1">
        <v>170</v>
      </c>
      <c r="B17" s="1" t="s">
        <v>35</v>
      </c>
      <c r="C17" s="1">
        <v>0</v>
      </c>
      <c r="D17" s="1" t="s">
        <v>24</v>
      </c>
      <c r="E17" s="1" t="s">
        <v>36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R17" s="5" t="s">
        <v>670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</row>
    <row r="18" spans="1:26" x14ac:dyDescent="0.25">
      <c r="A18" s="1">
        <v>180</v>
      </c>
      <c r="B18" s="1" t="s">
        <v>37</v>
      </c>
      <c r="C18" s="1">
        <v>0</v>
      </c>
      <c r="D18" s="1" t="s">
        <v>24</v>
      </c>
      <c r="E18" s="1" t="s">
        <v>38</v>
      </c>
      <c r="F18" s="1">
        <v>5</v>
      </c>
      <c r="G18" s="1">
        <v>5</v>
      </c>
      <c r="H18" s="1">
        <v>5</v>
      </c>
      <c r="I18" s="1">
        <v>5</v>
      </c>
      <c r="J18" s="1">
        <v>5</v>
      </c>
      <c r="K18" s="1">
        <v>5</v>
      </c>
      <c r="L18" s="1">
        <v>5</v>
      </c>
      <c r="M18" s="1">
        <v>5</v>
      </c>
      <c r="R18" s="5" t="s">
        <v>296</v>
      </c>
      <c r="S18" s="6">
        <v>1</v>
      </c>
      <c r="T18" s="6">
        <v>1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</row>
    <row r="19" spans="1:26" x14ac:dyDescent="0.25">
      <c r="A19" s="1">
        <v>190</v>
      </c>
      <c r="B19" s="1" t="s">
        <v>39</v>
      </c>
      <c r="C19" s="1">
        <v>1</v>
      </c>
      <c r="D19" s="1" t="s">
        <v>6</v>
      </c>
      <c r="E19" s="1" t="s">
        <v>40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R19" s="5" t="s">
        <v>292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</row>
    <row r="20" spans="1:26" x14ac:dyDescent="0.25">
      <c r="A20" s="1">
        <v>200</v>
      </c>
      <c r="B20" s="1" t="s">
        <v>41</v>
      </c>
      <c r="C20" s="1">
        <v>0</v>
      </c>
      <c r="D20" s="1" t="s">
        <v>24</v>
      </c>
      <c r="E20" s="1" t="s">
        <v>42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R20" s="5" t="s">
        <v>298</v>
      </c>
      <c r="S20" s="6">
        <v>2</v>
      </c>
      <c r="T20" s="6">
        <v>2</v>
      </c>
      <c r="U20" s="6">
        <v>2</v>
      </c>
      <c r="V20" s="6">
        <v>2</v>
      </c>
      <c r="W20" s="6">
        <v>2</v>
      </c>
      <c r="X20" s="6">
        <v>2</v>
      </c>
      <c r="Y20" s="6">
        <v>2</v>
      </c>
      <c r="Z20" s="6">
        <v>2</v>
      </c>
    </row>
    <row r="21" spans="1:26" x14ac:dyDescent="0.25">
      <c r="A21" s="1">
        <v>210</v>
      </c>
      <c r="B21" s="1" t="s">
        <v>43</v>
      </c>
      <c r="C21" s="1">
        <v>0</v>
      </c>
      <c r="D21" s="1" t="s">
        <v>24</v>
      </c>
      <c r="E21" s="1" t="s">
        <v>44</v>
      </c>
      <c r="F21" s="1">
        <v>5</v>
      </c>
      <c r="G21" s="1">
        <v>5</v>
      </c>
      <c r="H21" s="1">
        <v>5</v>
      </c>
      <c r="I21" s="1">
        <v>5</v>
      </c>
      <c r="J21" s="1">
        <v>5</v>
      </c>
      <c r="K21" s="1">
        <v>5</v>
      </c>
      <c r="L21" s="1">
        <v>5</v>
      </c>
      <c r="M21" s="1">
        <v>5</v>
      </c>
      <c r="R21" s="5" t="s">
        <v>786</v>
      </c>
      <c r="S21" s="6">
        <v>1</v>
      </c>
      <c r="T21" s="6">
        <v>1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</row>
    <row r="22" spans="1:26" x14ac:dyDescent="0.25">
      <c r="A22" s="1">
        <v>220</v>
      </c>
      <c r="B22" s="1" t="s">
        <v>45</v>
      </c>
      <c r="C22" s="1">
        <v>0</v>
      </c>
      <c r="D22" s="1" t="s">
        <v>24</v>
      </c>
      <c r="E22" s="1" t="s">
        <v>46</v>
      </c>
      <c r="F22" s="1">
        <v>4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4</v>
      </c>
      <c r="M22" s="1">
        <v>4</v>
      </c>
      <c r="R22" s="5" t="s">
        <v>431</v>
      </c>
      <c r="S22" s="6">
        <v>1</v>
      </c>
      <c r="T22" s="6">
        <v>1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</row>
    <row r="23" spans="1:26" x14ac:dyDescent="0.25">
      <c r="A23" s="1">
        <v>230</v>
      </c>
      <c r="B23" s="1" t="s">
        <v>47</v>
      </c>
      <c r="C23" s="1">
        <v>0</v>
      </c>
      <c r="D23" s="1" t="s">
        <v>24</v>
      </c>
      <c r="E23" s="1" t="s">
        <v>48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R23" s="5" t="s">
        <v>433</v>
      </c>
      <c r="S23" s="6">
        <v>1</v>
      </c>
      <c r="T23" s="6">
        <v>1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</row>
    <row r="24" spans="1:26" x14ac:dyDescent="0.25">
      <c r="A24" s="1">
        <v>240</v>
      </c>
      <c r="B24" s="1" t="s">
        <v>49</v>
      </c>
      <c r="C24" s="1">
        <v>0</v>
      </c>
      <c r="D24" s="1" t="s">
        <v>24</v>
      </c>
      <c r="E24" s="1" t="s">
        <v>50</v>
      </c>
      <c r="F24" s="1">
        <v>1</v>
      </c>
      <c r="G24" s="1">
        <v>1</v>
      </c>
      <c r="H24" s="1" t="s">
        <v>8</v>
      </c>
      <c r="I24" s="1" t="s">
        <v>8</v>
      </c>
      <c r="J24" s="1" t="s">
        <v>8</v>
      </c>
      <c r="K24" s="1" t="s">
        <v>8</v>
      </c>
      <c r="L24" s="1" t="s">
        <v>8</v>
      </c>
      <c r="M24" s="1" t="s">
        <v>8</v>
      </c>
      <c r="R24" s="5" t="s">
        <v>390</v>
      </c>
      <c r="S24" s="6">
        <v>76</v>
      </c>
      <c r="T24" s="6">
        <v>76</v>
      </c>
      <c r="U24" s="6">
        <v>66</v>
      </c>
      <c r="V24" s="6">
        <v>66</v>
      </c>
      <c r="W24" s="6">
        <v>66</v>
      </c>
      <c r="X24" s="6">
        <v>66</v>
      </c>
      <c r="Y24" s="6">
        <v>69</v>
      </c>
      <c r="Z24" s="6">
        <v>69</v>
      </c>
    </row>
    <row r="25" spans="1:26" x14ac:dyDescent="0.25">
      <c r="A25" s="1">
        <v>250</v>
      </c>
      <c r="B25" s="1" t="s">
        <v>51</v>
      </c>
      <c r="C25" s="1">
        <v>0</v>
      </c>
      <c r="D25" s="1" t="s">
        <v>24</v>
      </c>
      <c r="E25" s="1" t="s">
        <v>52</v>
      </c>
      <c r="F25" s="1">
        <v>1</v>
      </c>
      <c r="G25" s="1">
        <v>1</v>
      </c>
      <c r="H25" s="1" t="s">
        <v>8</v>
      </c>
      <c r="I25" s="1" t="s">
        <v>8</v>
      </c>
      <c r="J25" s="1" t="s">
        <v>8</v>
      </c>
      <c r="K25" s="1" t="s">
        <v>8</v>
      </c>
      <c r="L25" s="1" t="s">
        <v>8</v>
      </c>
      <c r="M25" s="1" t="s">
        <v>8</v>
      </c>
      <c r="R25" s="5" t="s">
        <v>692</v>
      </c>
      <c r="S25" s="6">
        <v>2</v>
      </c>
      <c r="T25" s="6">
        <v>2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</row>
    <row r="26" spans="1:26" x14ac:dyDescent="0.25">
      <c r="A26" s="1">
        <v>260</v>
      </c>
      <c r="B26" s="1" t="s">
        <v>53</v>
      </c>
      <c r="C26" s="1">
        <v>0</v>
      </c>
      <c r="D26" s="1" t="s">
        <v>24</v>
      </c>
      <c r="E26" s="1" t="s">
        <v>54</v>
      </c>
      <c r="F26" s="1" t="s">
        <v>8</v>
      </c>
      <c r="G26" s="1">
        <v>1</v>
      </c>
      <c r="H26" s="1" t="s">
        <v>8</v>
      </c>
      <c r="I26" s="1" t="s">
        <v>8</v>
      </c>
      <c r="J26" s="1" t="s">
        <v>8</v>
      </c>
      <c r="K26" s="1" t="s">
        <v>8</v>
      </c>
      <c r="L26" s="1" t="s">
        <v>8</v>
      </c>
      <c r="M26" s="1" t="s">
        <v>8</v>
      </c>
      <c r="R26" s="5" t="s">
        <v>354</v>
      </c>
      <c r="S26" s="6">
        <v>33</v>
      </c>
      <c r="T26" s="6">
        <v>33</v>
      </c>
      <c r="U26" s="6">
        <v>13</v>
      </c>
      <c r="V26" s="6">
        <v>13</v>
      </c>
      <c r="W26" s="6">
        <v>13</v>
      </c>
      <c r="X26" s="6">
        <v>13</v>
      </c>
      <c r="Y26" s="6">
        <v>13</v>
      </c>
      <c r="Z26" s="6">
        <v>13</v>
      </c>
    </row>
    <row r="27" spans="1:26" x14ac:dyDescent="0.25">
      <c r="A27" s="1">
        <v>270</v>
      </c>
      <c r="B27" s="1" t="s">
        <v>55</v>
      </c>
      <c r="C27" s="1">
        <v>0</v>
      </c>
      <c r="D27" s="1" t="s">
        <v>24</v>
      </c>
      <c r="E27" s="1" t="s">
        <v>56</v>
      </c>
      <c r="F27" s="1" t="s">
        <v>8</v>
      </c>
      <c r="G27" s="1" t="s">
        <v>8</v>
      </c>
      <c r="H27" s="1" t="s">
        <v>8</v>
      </c>
      <c r="I27" s="1" t="s">
        <v>8</v>
      </c>
      <c r="J27" s="1">
        <v>1</v>
      </c>
      <c r="K27" s="1" t="s">
        <v>8</v>
      </c>
      <c r="L27" s="1" t="s">
        <v>8</v>
      </c>
      <c r="M27" s="1" t="s">
        <v>8</v>
      </c>
      <c r="R27" s="5" t="s">
        <v>362</v>
      </c>
      <c r="S27" s="6">
        <v>98</v>
      </c>
      <c r="T27" s="6">
        <v>98</v>
      </c>
      <c r="U27" s="6">
        <v>96</v>
      </c>
      <c r="V27" s="6">
        <v>96</v>
      </c>
      <c r="W27" s="6">
        <v>96</v>
      </c>
      <c r="X27" s="6">
        <v>96</v>
      </c>
      <c r="Y27" s="6">
        <v>99</v>
      </c>
      <c r="Z27" s="6">
        <v>99</v>
      </c>
    </row>
    <row r="28" spans="1:26" x14ac:dyDescent="0.25">
      <c r="A28" s="1">
        <v>280</v>
      </c>
      <c r="B28" s="1" t="s">
        <v>57</v>
      </c>
      <c r="C28" s="1">
        <v>0</v>
      </c>
      <c r="D28" s="1" t="s">
        <v>24</v>
      </c>
      <c r="E28" s="1" t="s">
        <v>58</v>
      </c>
      <c r="F28" s="1" t="s">
        <v>8</v>
      </c>
      <c r="G28" s="1" t="s">
        <v>8</v>
      </c>
      <c r="H28" s="1" t="s">
        <v>8</v>
      </c>
      <c r="I28" s="1">
        <v>1</v>
      </c>
      <c r="J28" s="1" t="s">
        <v>8</v>
      </c>
      <c r="K28" s="1" t="s">
        <v>8</v>
      </c>
      <c r="L28" s="1" t="s">
        <v>8</v>
      </c>
      <c r="M28" s="1" t="s">
        <v>8</v>
      </c>
      <c r="R28" s="5" t="s">
        <v>406</v>
      </c>
      <c r="S28" s="6">
        <v>4</v>
      </c>
      <c r="T28" s="6">
        <v>4</v>
      </c>
      <c r="U28" s="6">
        <v>2</v>
      </c>
      <c r="V28" s="6">
        <v>2</v>
      </c>
      <c r="W28" s="6">
        <v>2</v>
      </c>
      <c r="X28" s="6">
        <v>2</v>
      </c>
      <c r="Y28" s="6">
        <v>4</v>
      </c>
      <c r="Z28" s="6">
        <v>4</v>
      </c>
    </row>
    <row r="29" spans="1:26" x14ac:dyDescent="0.25">
      <c r="A29" s="1">
        <v>290</v>
      </c>
      <c r="B29" s="1" t="s">
        <v>59</v>
      </c>
      <c r="C29" s="1">
        <v>0</v>
      </c>
      <c r="D29" s="1" t="s">
        <v>24</v>
      </c>
      <c r="E29" s="1" t="s">
        <v>60</v>
      </c>
      <c r="F29" s="1" t="s">
        <v>8</v>
      </c>
      <c r="G29" s="1" t="s">
        <v>8</v>
      </c>
      <c r="H29" s="1" t="s">
        <v>8</v>
      </c>
      <c r="I29" s="1">
        <v>1</v>
      </c>
      <c r="J29" s="1" t="s">
        <v>8</v>
      </c>
      <c r="K29" s="1" t="s">
        <v>8</v>
      </c>
      <c r="L29" s="1" t="s">
        <v>8</v>
      </c>
      <c r="M29" s="1" t="s">
        <v>8</v>
      </c>
      <c r="R29" s="5" t="s">
        <v>412</v>
      </c>
      <c r="S29" s="6">
        <v>20</v>
      </c>
      <c r="T29" s="6">
        <v>20</v>
      </c>
      <c r="U29" s="6">
        <v>20</v>
      </c>
      <c r="V29" s="6">
        <v>20</v>
      </c>
      <c r="W29" s="6">
        <v>20</v>
      </c>
      <c r="X29" s="6">
        <v>20</v>
      </c>
      <c r="Y29" s="6">
        <v>20</v>
      </c>
      <c r="Z29" s="6">
        <v>20</v>
      </c>
    </row>
    <row r="30" spans="1:26" x14ac:dyDescent="0.25">
      <c r="A30" s="1">
        <v>300</v>
      </c>
      <c r="B30" s="1" t="s">
        <v>61</v>
      </c>
      <c r="C30" s="1">
        <v>0</v>
      </c>
      <c r="D30" s="1" t="s">
        <v>24</v>
      </c>
      <c r="E30" s="1" t="s">
        <v>62</v>
      </c>
      <c r="F30" s="1" t="s">
        <v>8</v>
      </c>
      <c r="G30" s="1" t="s">
        <v>8</v>
      </c>
      <c r="H30" s="1" t="s">
        <v>8</v>
      </c>
      <c r="I30" s="1" t="s">
        <v>8</v>
      </c>
      <c r="J30" s="1" t="s">
        <v>8</v>
      </c>
      <c r="K30" s="1">
        <v>1</v>
      </c>
      <c r="L30" s="1" t="s">
        <v>8</v>
      </c>
      <c r="M30" s="1">
        <v>1</v>
      </c>
      <c r="R30" s="5" t="s">
        <v>370</v>
      </c>
      <c r="S30" s="6">
        <v>3</v>
      </c>
      <c r="T30" s="6">
        <v>3</v>
      </c>
      <c r="U30" s="6">
        <v>2</v>
      </c>
      <c r="V30" s="6">
        <v>2</v>
      </c>
      <c r="W30" s="6">
        <v>2</v>
      </c>
      <c r="X30" s="6">
        <v>2</v>
      </c>
      <c r="Y30" s="6">
        <v>2</v>
      </c>
      <c r="Z30" s="6">
        <v>2</v>
      </c>
    </row>
    <row r="31" spans="1:26" x14ac:dyDescent="0.25">
      <c r="A31" s="1">
        <v>310</v>
      </c>
      <c r="B31" s="1" t="s">
        <v>63</v>
      </c>
      <c r="C31" s="1">
        <v>0</v>
      </c>
      <c r="D31" s="1" t="s">
        <v>24</v>
      </c>
      <c r="E31" s="1" t="s">
        <v>64</v>
      </c>
      <c r="F31" s="1" t="s">
        <v>8</v>
      </c>
      <c r="G31" s="1">
        <v>1</v>
      </c>
      <c r="H31" s="1" t="s">
        <v>8</v>
      </c>
      <c r="I31" s="1" t="s">
        <v>8</v>
      </c>
      <c r="J31" s="1" t="s">
        <v>8</v>
      </c>
      <c r="K31" s="1" t="s">
        <v>8</v>
      </c>
      <c r="L31" s="1" t="s">
        <v>8</v>
      </c>
      <c r="M31" s="1" t="s">
        <v>8</v>
      </c>
      <c r="R31" s="5" t="s">
        <v>378</v>
      </c>
      <c r="S31" s="6">
        <v>1</v>
      </c>
      <c r="T31" s="6">
        <v>1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</row>
    <row r="32" spans="1:26" x14ac:dyDescent="0.25">
      <c r="A32" s="1">
        <v>320</v>
      </c>
      <c r="B32" s="1" t="s">
        <v>65</v>
      </c>
      <c r="C32" s="1">
        <v>0</v>
      </c>
      <c r="D32" s="1" t="s">
        <v>24</v>
      </c>
      <c r="E32" s="1" t="s">
        <v>66</v>
      </c>
      <c r="F32" s="1" t="s">
        <v>8</v>
      </c>
      <c r="G32" s="1">
        <v>1</v>
      </c>
      <c r="H32" s="1" t="s">
        <v>8</v>
      </c>
      <c r="I32" s="1" t="s">
        <v>8</v>
      </c>
      <c r="J32" s="1" t="s">
        <v>8</v>
      </c>
      <c r="K32" s="1" t="s">
        <v>8</v>
      </c>
      <c r="L32" s="1" t="s">
        <v>8</v>
      </c>
      <c r="M32" s="1" t="s">
        <v>8</v>
      </c>
      <c r="R32" s="5" t="s">
        <v>581</v>
      </c>
      <c r="S32" s="6">
        <v>2</v>
      </c>
      <c r="T32" s="6">
        <v>2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s="6">
        <v>1</v>
      </c>
    </row>
    <row r="33" spans="1:26" x14ac:dyDescent="0.25">
      <c r="A33" s="1">
        <v>330</v>
      </c>
      <c r="B33" s="1" t="s">
        <v>67</v>
      </c>
      <c r="C33" s="1">
        <v>0</v>
      </c>
      <c r="D33" s="1" t="s">
        <v>24</v>
      </c>
      <c r="E33" s="1" t="s">
        <v>68</v>
      </c>
      <c r="F33" s="1" t="s">
        <v>8</v>
      </c>
      <c r="G33" s="1">
        <v>3</v>
      </c>
      <c r="H33" s="1" t="s">
        <v>8</v>
      </c>
      <c r="I33" s="1" t="s">
        <v>8</v>
      </c>
      <c r="J33" s="1">
        <v>3</v>
      </c>
      <c r="K33" s="1" t="s">
        <v>8</v>
      </c>
      <c r="L33" s="1" t="s">
        <v>8</v>
      </c>
      <c r="M33" s="1" t="s">
        <v>8</v>
      </c>
      <c r="R33" s="5" t="s">
        <v>682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1</v>
      </c>
      <c r="Z33" s="6">
        <v>1</v>
      </c>
    </row>
    <row r="34" spans="1:26" x14ac:dyDescent="0.25">
      <c r="A34" s="1">
        <v>340</v>
      </c>
      <c r="B34" s="1" t="s">
        <v>69</v>
      </c>
      <c r="C34" s="1">
        <v>0</v>
      </c>
      <c r="D34" s="1" t="s">
        <v>24</v>
      </c>
      <c r="E34" s="1" t="s">
        <v>70</v>
      </c>
      <c r="F34" s="1" t="s">
        <v>8</v>
      </c>
      <c r="G34" s="1" t="s">
        <v>8</v>
      </c>
      <c r="H34" s="1" t="s">
        <v>8</v>
      </c>
      <c r="I34" s="1">
        <v>4</v>
      </c>
      <c r="J34" s="1" t="s">
        <v>8</v>
      </c>
      <c r="K34" s="1">
        <v>4</v>
      </c>
      <c r="L34" s="1" t="s">
        <v>8</v>
      </c>
      <c r="M34" s="1">
        <v>4</v>
      </c>
      <c r="R34" s="5" t="s">
        <v>696</v>
      </c>
      <c r="S34" s="6">
        <v>2</v>
      </c>
      <c r="T34" s="6">
        <v>2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</row>
    <row r="35" spans="1:26" x14ac:dyDescent="0.25">
      <c r="A35" s="1">
        <v>350</v>
      </c>
      <c r="B35" s="1" t="s">
        <v>71</v>
      </c>
      <c r="C35" s="1">
        <v>0</v>
      </c>
      <c r="D35" s="1" t="s">
        <v>24</v>
      </c>
      <c r="E35" s="1" t="s">
        <v>72</v>
      </c>
      <c r="F35" s="1" t="s">
        <v>8</v>
      </c>
      <c r="G35" s="1">
        <v>1</v>
      </c>
      <c r="H35" s="1" t="s">
        <v>8</v>
      </c>
      <c r="I35" s="1" t="s">
        <v>8</v>
      </c>
      <c r="J35" s="1">
        <v>1</v>
      </c>
      <c r="K35" s="1" t="s">
        <v>8</v>
      </c>
      <c r="L35" s="1" t="s">
        <v>8</v>
      </c>
      <c r="M35" s="1" t="s">
        <v>8</v>
      </c>
      <c r="R35" s="5" t="s">
        <v>688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2</v>
      </c>
      <c r="Z35" s="6">
        <v>2</v>
      </c>
    </row>
    <row r="36" spans="1:26" x14ac:dyDescent="0.25">
      <c r="A36" s="1">
        <v>360</v>
      </c>
      <c r="B36" s="1" t="s">
        <v>73</v>
      </c>
      <c r="C36" s="1">
        <v>0</v>
      </c>
      <c r="D36" s="1" t="s">
        <v>24</v>
      </c>
      <c r="E36" s="1" t="s">
        <v>74</v>
      </c>
      <c r="F36" s="1" t="s">
        <v>8</v>
      </c>
      <c r="G36" s="1">
        <v>3</v>
      </c>
      <c r="H36" s="1" t="s">
        <v>8</v>
      </c>
      <c r="I36" s="1" t="s">
        <v>8</v>
      </c>
      <c r="J36" s="1">
        <v>3</v>
      </c>
      <c r="K36" s="1" t="s">
        <v>8</v>
      </c>
      <c r="L36" s="1" t="s">
        <v>8</v>
      </c>
      <c r="M36" s="1" t="s">
        <v>8</v>
      </c>
      <c r="R36" s="5" t="s">
        <v>352</v>
      </c>
      <c r="S36" s="6">
        <v>4</v>
      </c>
      <c r="T36" s="6">
        <v>4</v>
      </c>
      <c r="U36" s="6">
        <v>3</v>
      </c>
      <c r="V36" s="6">
        <v>3</v>
      </c>
      <c r="W36" s="6">
        <v>3</v>
      </c>
      <c r="X36" s="6">
        <v>3</v>
      </c>
      <c r="Y36" s="6">
        <v>3</v>
      </c>
      <c r="Z36" s="6">
        <v>3</v>
      </c>
    </row>
    <row r="37" spans="1:26" x14ac:dyDescent="0.25">
      <c r="A37" s="1">
        <v>370</v>
      </c>
      <c r="B37" s="1" t="s">
        <v>75</v>
      </c>
      <c r="C37" s="1">
        <v>0</v>
      </c>
      <c r="D37" s="1" t="s">
        <v>24</v>
      </c>
      <c r="E37" s="1" t="s">
        <v>76</v>
      </c>
      <c r="F37" s="1" t="s">
        <v>8</v>
      </c>
      <c r="G37" s="1">
        <v>4</v>
      </c>
      <c r="H37" s="1" t="s">
        <v>8</v>
      </c>
      <c r="I37" s="1" t="s">
        <v>8</v>
      </c>
      <c r="J37" s="1">
        <v>4</v>
      </c>
      <c r="K37" s="1" t="s">
        <v>8</v>
      </c>
      <c r="L37" s="1" t="s">
        <v>8</v>
      </c>
      <c r="M37" s="1" t="s">
        <v>8</v>
      </c>
      <c r="R37" s="5" t="s">
        <v>738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  <c r="Z37" s="6">
        <v>1</v>
      </c>
    </row>
    <row r="38" spans="1:26" x14ac:dyDescent="0.25">
      <c r="A38" s="1">
        <v>380</v>
      </c>
      <c r="B38" s="1" t="s">
        <v>77</v>
      </c>
      <c r="C38" s="1">
        <v>0</v>
      </c>
      <c r="D38" s="1" t="s">
        <v>24</v>
      </c>
      <c r="E38" s="1" t="s">
        <v>78</v>
      </c>
      <c r="F38" s="1" t="s">
        <v>8</v>
      </c>
      <c r="G38" s="1">
        <v>3</v>
      </c>
      <c r="H38" s="1" t="s">
        <v>8</v>
      </c>
      <c r="I38" s="1" t="s">
        <v>8</v>
      </c>
      <c r="J38" s="1">
        <v>3</v>
      </c>
      <c r="K38" s="1" t="s">
        <v>8</v>
      </c>
      <c r="L38" s="1" t="s">
        <v>8</v>
      </c>
      <c r="M38" s="1" t="s">
        <v>8</v>
      </c>
      <c r="R38" s="5" t="s">
        <v>734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</row>
    <row r="39" spans="1:26" x14ac:dyDescent="0.25">
      <c r="A39" s="1">
        <v>390</v>
      </c>
      <c r="B39" s="1" t="s">
        <v>79</v>
      </c>
      <c r="C39" s="1">
        <v>0</v>
      </c>
      <c r="D39" s="1" t="s">
        <v>24</v>
      </c>
      <c r="E39" s="1" t="s">
        <v>27</v>
      </c>
      <c r="F39" s="1" t="s">
        <v>8</v>
      </c>
      <c r="G39" s="1" t="s">
        <v>8</v>
      </c>
      <c r="H39" s="1" t="s">
        <v>8</v>
      </c>
      <c r="I39" s="1">
        <v>0</v>
      </c>
      <c r="J39" s="1" t="s">
        <v>8</v>
      </c>
      <c r="K39" s="1" t="s">
        <v>8</v>
      </c>
      <c r="L39" s="1" t="s">
        <v>8</v>
      </c>
      <c r="M39" s="1" t="s">
        <v>8</v>
      </c>
      <c r="R39" s="5" t="s">
        <v>364</v>
      </c>
      <c r="S39" s="6">
        <v>3</v>
      </c>
      <c r="T39" s="6">
        <v>3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</row>
    <row r="40" spans="1:26" x14ac:dyDescent="0.25">
      <c r="A40" s="1">
        <v>400</v>
      </c>
      <c r="B40" s="1" t="s">
        <v>80</v>
      </c>
      <c r="C40" s="1">
        <v>0</v>
      </c>
      <c r="D40" s="1" t="s">
        <v>24</v>
      </c>
      <c r="E40" s="1" t="s">
        <v>81</v>
      </c>
      <c r="F40" s="1" t="s">
        <v>8</v>
      </c>
      <c r="G40" s="1" t="s">
        <v>8</v>
      </c>
      <c r="H40" s="1" t="s">
        <v>8</v>
      </c>
      <c r="I40" s="1" t="s">
        <v>8</v>
      </c>
      <c r="J40" s="1" t="s">
        <v>8</v>
      </c>
      <c r="K40" s="1">
        <v>1</v>
      </c>
      <c r="L40" s="1" t="s">
        <v>8</v>
      </c>
      <c r="M40" s="1">
        <v>1</v>
      </c>
      <c r="R40" s="5" t="s">
        <v>404</v>
      </c>
      <c r="S40" s="6">
        <v>3</v>
      </c>
      <c r="T40" s="6">
        <v>3</v>
      </c>
      <c r="U40" s="6">
        <v>3</v>
      </c>
      <c r="V40" s="6">
        <v>3</v>
      </c>
      <c r="W40" s="6">
        <v>3</v>
      </c>
      <c r="X40" s="6">
        <v>3</v>
      </c>
      <c r="Y40" s="6">
        <v>3</v>
      </c>
      <c r="Z40" s="6">
        <v>3</v>
      </c>
    </row>
    <row r="41" spans="1:26" x14ac:dyDescent="0.25">
      <c r="A41" s="1">
        <v>410</v>
      </c>
      <c r="B41" s="1" t="s">
        <v>82</v>
      </c>
      <c r="C41" s="1">
        <v>0</v>
      </c>
      <c r="D41" s="1" t="s">
        <v>24</v>
      </c>
      <c r="E41" s="1" t="s">
        <v>27</v>
      </c>
      <c r="F41" s="1" t="s">
        <v>8</v>
      </c>
      <c r="G41" s="1" t="s">
        <v>8</v>
      </c>
      <c r="H41" s="1" t="s">
        <v>8</v>
      </c>
      <c r="I41" s="1" t="s">
        <v>8</v>
      </c>
      <c r="J41" s="1" t="s">
        <v>8</v>
      </c>
      <c r="K41" s="1">
        <v>0</v>
      </c>
      <c r="L41" s="1" t="s">
        <v>8</v>
      </c>
      <c r="M41" s="1" t="s">
        <v>8</v>
      </c>
      <c r="R41" s="5" t="s">
        <v>740</v>
      </c>
      <c r="S41" s="6">
        <v>2</v>
      </c>
      <c r="T41" s="6">
        <v>2</v>
      </c>
      <c r="U41" s="6">
        <v>2</v>
      </c>
      <c r="V41" s="6">
        <v>2</v>
      </c>
      <c r="W41" s="6">
        <v>2</v>
      </c>
      <c r="X41" s="6">
        <v>2</v>
      </c>
      <c r="Y41" s="6">
        <v>2</v>
      </c>
      <c r="Z41" s="6">
        <v>2</v>
      </c>
    </row>
    <row r="42" spans="1:26" x14ac:dyDescent="0.25">
      <c r="A42" s="1">
        <v>420</v>
      </c>
      <c r="B42" s="1" t="s">
        <v>83</v>
      </c>
      <c r="C42" s="1">
        <v>0</v>
      </c>
      <c r="D42" s="1" t="s">
        <v>24</v>
      </c>
      <c r="E42" s="1" t="s">
        <v>29</v>
      </c>
      <c r="F42" s="1" t="s">
        <v>8</v>
      </c>
      <c r="G42" s="1" t="s">
        <v>8</v>
      </c>
      <c r="H42" s="1" t="s">
        <v>8</v>
      </c>
      <c r="I42" s="1" t="s">
        <v>8</v>
      </c>
      <c r="J42" s="1" t="s">
        <v>8</v>
      </c>
      <c r="K42" s="1" t="s">
        <v>8</v>
      </c>
      <c r="L42" s="1" t="s">
        <v>8</v>
      </c>
      <c r="M42" s="1">
        <v>0</v>
      </c>
      <c r="R42" s="5" t="s">
        <v>730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1</v>
      </c>
      <c r="Z42" s="6">
        <v>1</v>
      </c>
    </row>
    <row r="43" spans="1:26" x14ac:dyDescent="0.25">
      <c r="A43" s="1">
        <v>430</v>
      </c>
      <c r="B43" s="1" t="s">
        <v>84</v>
      </c>
      <c r="C43" s="1">
        <v>1</v>
      </c>
      <c r="D43" s="1" t="s">
        <v>6</v>
      </c>
      <c r="E43" s="1" t="s">
        <v>85</v>
      </c>
      <c r="F43" s="1" t="s">
        <v>8</v>
      </c>
      <c r="G43" s="1" t="s">
        <v>8</v>
      </c>
      <c r="H43" s="1">
        <v>1</v>
      </c>
      <c r="I43" s="1">
        <v>1</v>
      </c>
      <c r="J43" s="1">
        <v>1</v>
      </c>
      <c r="K43" s="1">
        <v>1</v>
      </c>
      <c r="L43" s="1" t="s">
        <v>8</v>
      </c>
      <c r="M43" s="1" t="s">
        <v>8</v>
      </c>
      <c r="R43" s="5" t="s">
        <v>742</v>
      </c>
      <c r="S43" s="6">
        <v>1</v>
      </c>
      <c r="T43" s="6">
        <v>1</v>
      </c>
      <c r="U43" s="6">
        <v>1</v>
      </c>
      <c r="V43" s="6">
        <v>1</v>
      </c>
      <c r="W43" s="6">
        <v>1</v>
      </c>
      <c r="X43" s="6">
        <v>1</v>
      </c>
      <c r="Y43" s="6">
        <v>1</v>
      </c>
      <c r="Z43" s="6">
        <v>1</v>
      </c>
    </row>
    <row r="44" spans="1:26" x14ac:dyDescent="0.25">
      <c r="A44" s="1">
        <v>440</v>
      </c>
      <c r="B44" s="1" t="s">
        <v>86</v>
      </c>
      <c r="C44" s="1">
        <v>1</v>
      </c>
      <c r="D44" s="1" t="s">
        <v>6</v>
      </c>
      <c r="E44" s="1" t="s">
        <v>87</v>
      </c>
      <c r="F44" s="1" t="s">
        <v>8</v>
      </c>
      <c r="G44" s="1" t="s">
        <v>8</v>
      </c>
      <c r="H44" s="1" t="s">
        <v>8</v>
      </c>
      <c r="I44" s="1" t="s">
        <v>8</v>
      </c>
      <c r="J44" s="1" t="s">
        <v>8</v>
      </c>
      <c r="K44" s="1" t="s">
        <v>8</v>
      </c>
      <c r="L44" s="1">
        <v>1</v>
      </c>
      <c r="M44" s="1">
        <v>1</v>
      </c>
      <c r="R44" s="5" t="s">
        <v>732</v>
      </c>
      <c r="S44" s="6">
        <v>5</v>
      </c>
      <c r="T44" s="6">
        <v>5</v>
      </c>
      <c r="U44" s="6">
        <v>5</v>
      </c>
      <c r="V44" s="6">
        <v>5</v>
      </c>
      <c r="W44" s="6">
        <v>5</v>
      </c>
      <c r="X44" s="6">
        <v>5</v>
      </c>
      <c r="Y44" s="6">
        <v>5</v>
      </c>
      <c r="Z44" s="6">
        <v>5</v>
      </c>
    </row>
    <row r="45" spans="1:26" x14ac:dyDescent="0.25">
      <c r="A45" s="1">
        <v>450</v>
      </c>
      <c r="B45" s="1" t="s">
        <v>88</v>
      </c>
      <c r="C45" s="1">
        <v>1</v>
      </c>
      <c r="D45" s="1" t="s">
        <v>6</v>
      </c>
      <c r="E45" s="1" t="s">
        <v>89</v>
      </c>
      <c r="F45" s="1">
        <v>1</v>
      </c>
      <c r="G45" s="1">
        <v>1</v>
      </c>
      <c r="H45" s="1" t="s">
        <v>8</v>
      </c>
      <c r="I45" s="1" t="s">
        <v>8</v>
      </c>
      <c r="J45" s="1" t="s">
        <v>8</v>
      </c>
      <c r="K45" s="1" t="s">
        <v>8</v>
      </c>
      <c r="L45" s="1" t="s">
        <v>8</v>
      </c>
      <c r="M45" s="1" t="s">
        <v>8</v>
      </c>
      <c r="R45" s="5" t="s">
        <v>726</v>
      </c>
      <c r="S45" s="6">
        <v>2</v>
      </c>
      <c r="T45" s="6">
        <v>2</v>
      </c>
      <c r="U45" s="6">
        <v>2</v>
      </c>
      <c r="V45" s="6">
        <v>2</v>
      </c>
      <c r="W45" s="6">
        <v>2</v>
      </c>
      <c r="X45" s="6">
        <v>2</v>
      </c>
      <c r="Y45" s="6">
        <v>2</v>
      </c>
      <c r="Z45" s="6">
        <v>2</v>
      </c>
    </row>
    <row r="46" spans="1:26" x14ac:dyDescent="0.25">
      <c r="A46" s="1">
        <v>460</v>
      </c>
      <c r="B46" s="1" t="s">
        <v>90</v>
      </c>
      <c r="C46" s="1">
        <v>0</v>
      </c>
      <c r="D46" s="1" t="s">
        <v>24</v>
      </c>
      <c r="E46" s="1" t="s">
        <v>91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R46" s="5" t="s">
        <v>402</v>
      </c>
      <c r="S46" s="6">
        <v>5</v>
      </c>
      <c r="T46" s="6">
        <v>5</v>
      </c>
      <c r="U46" s="6">
        <v>5</v>
      </c>
      <c r="V46" s="6">
        <v>5</v>
      </c>
      <c r="W46" s="6">
        <v>5</v>
      </c>
      <c r="X46" s="6">
        <v>5</v>
      </c>
      <c r="Y46" s="6">
        <v>5</v>
      </c>
      <c r="Z46" s="6">
        <v>5</v>
      </c>
    </row>
    <row r="47" spans="1:26" x14ac:dyDescent="0.25">
      <c r="A47" s="1">
        <v>470</v>
      </c>
      <c r="B47" s="1" t="s">
        <v>92</v>
      </c>
      <c r="C47" s="1">
        <v>0</v>
      </c>
      <c r="D47" s="1" t="s">
        <v>24</v>
      </c>
      <c r="E47" s="1" t="s">
        <v>93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R47" s="5" t="s">
        <v>684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1</v>
      </c>
      <c r="Z47" s="6">
        <v>1</v>
      </c>
    </row>
    <row r="48" spans="1:26" x14ac:dyDescent="0.25">
      <c r="A48" s="1">
        <v>480</v>
      </c>
      <c r="B48" s="1" t="s">
        <v>94</v>
      </c>
      <c r="C48" s="1">
        <v>0</v>
      </c>
      <c r="D48" s="1" t="s">
        <v>24</v>
      </c>
      <c r="E48" s="1" t="s">
        <v>95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R48" s="5" t="s">
        <v>736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>
        <v>1</v>
      </c>
      <c r="Y48" s="6">
        <v>1</v>
      </c>
      <c r="Z48" s="6">
        <v>1</v>
      </c>
    </row>
    <row r="49" spans="1:26" x14ac:dyDescent="0.25">
      <c r="A49" s="1">
        <v>490</v>
      </c>
      <c r="B49" s="1" t="s">
        <v>96</v>
      </c>
      <c r="C49" s="1">
        <v>0</v>
      </c>
      <c r="D49" s="1" t="s">
        <v>24</v>
      </c>
      <c r="E49" s="1" t="s">
        <v>97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R49" s="5" t="s">
        <v>744</v>
      </c>
      <c r="S49" s="6">
        <v>1</v>
      </c>
      <c r="T49" s="6">
        <v>1</v>
      </c>
      <c r="U49" s="6">
        <v>1</v>
      </c>
      <c r="V49" s="6">
        <v>1</v>
      </c>
      <c r="W49" s="6">
        <v>1</v>
      </c>
      <c r="X49" s="6">
        <v>1</v>
      </c>
      <c r="Y49" s="6">
        <v>1</v>
      </c>
      <c r="Z49" s="6">
        <v>1</v>
      </c>
    </row>
    <row r="50" spans="1:26" x14ac:dyDescent="0.25">
      <c r="A50" s="1">
        <v>500</v>
      </c>
      <c r="B50" s="1" t="s">
        <v>98</v>
      </c>
      <c r="C50" s="1">
        <v>0</v>
      </c>
      <c r="D50" s="1" t="s">
        <v>24</v>
      </c>
      <c r="E50" s="1" t="s">
        <v>97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R50" s="5" t="s">
        <v>573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s="6">
        <v>1</v>
      </c>
    </row>
    <row r="51" spans="1:26" x14ac:dyDescent="0.25">
      <c r="A51" s="1">
        <v>510</v>
      </c>
      <c r="B51" s="1" t="s">
        <v>99</v>
      </c>
      <c r="C51" s="1">
        <v>1</v>
      </c>
      <c r="D51" s="1" t="s">
        <v>6</v>
      </c>
      <c r="E51" s="1" t="s">
        <v>100</v>
      </c>
      <c r="F51" s="1" t="s">
        <v>8</v>
      </c>
      <c r="G51" s="1" t="s">
        <v>8</v>
      </c>
      <c r="H51" s="1">
        <v>1</v>
      </c>
      <c r="I51" s="1">
        <v>1</v>
      </c>
      <c r="J51" s="1">
        <v>1</v>
      </c>
      <c r="K51" s="1">
        <v>1</v>
      </c>
      <c r="L51" s="1" t="s">
        <v>8</v>
      </c>
      <c r="M51" s="1" t="s">
        <v>8</v>
      </c>
      <c r="R51" s="5" t="s">
        <v>180</v>
      </c>
      <c r="S51" s="6">
        <v>3</v>
      </c>
      <c r="T51" s="6">
        <v>3</v>
      </c>
      <c r="U51" s="6">
        <v>2</v>
      </c>
      <c r="V51" s="6">
        <v>2</v>
      </c>
      <c r="W51" s="6">
        <v>2</v>
      </c>
      <c r="X51" s="6">
        <v>2</v>
      </c>
      <c r="Y51" s="6">
        <v>2</v>
      </c>
      <c r="Z51" s="6">
        <v>2</v>
      </c>
    </row>
    <row r="52" spans="1:26" x14ac:dyDescent="0.25">
      <c r="A52" s="1">
        <v>520</v>
      </c>
      <c r="B52" s="1" t="s">
        <v>101</v>
      </c>
      <c r="C52" s="1">
        <v>1</v>
      </c>
      <c r="D52" s="1" t="s">
        <v>6</v>
      </c>
      <c r="E52" s="1" t="s">
        <v>100</v>
      </c>
      <c r="F52" s="1" t="s">
        <v>8</v>
      </c>
      <c r="G52" s="1" t="s">
        <v>8</v>
      </c>
      <c r="H52" s="1" t="s">
        <v>8</v>
      </c>
      <c r="I52" s="1" t="s">
        <v>8</v>
      </c>
      <c r="J52" s="1" t="s">
        <v>8</v>
      </c>
      <c r="K52" s="1" t="s">
        <v>8</v>
      </c>
      <c r="L52" s="1">
        <v>1</v>
      </c>
      <c r="M52" s="1">
        <v>1</v>
      </c>
      <c r="R52" s="5" t="s">
        <v>511</v>
      </c>
      <c r="S52" s="6">
        <v>2</v>
      </c>
      <c r="T52" s="6">
        <v>2</v>
      </c>
      <c r="U52" s="6">
        <v>0</v>
      </c>
      <c r="V52" s="6">
        <v>0</v>
      </c>
      <c r="W52" s="6">
        <v>0</v>
      </c>
      <c r="X52" s="6">
        <v>0</v>
      </c>
      <c r="Y52" s="6">
        <v>1</v>
      </c>
      <c r="Z52" s="6">
        <v>1</v>
      </c>
    </row>
    <row r="53" spans="1:26" x14ac:dyDescent="0.25">
      <c r="A53" s="1">
        <v>530</v>
      </c>
      <c r="B53" s="1" t="s">
        <v>102</v>
      </c>
      <c r="C53" s="1">
        <v>1</v>
      </c>
      <c r="D53" s="1" t="s">
        <v>6</v>
      </c>
      <c r="E53" s="1" t="s">
        <v>100</v>
      </c>
      <c r="F53" s="1">
        <v>1</v>
      </c>
      <c r="G53" s="1">
        <v>1</v>
      </c>
      <c r="H53" s="1" t="s">
        <v>8</v>
      </c>
      <c r="I53" s="1" t="s">
        <v>8</v>
      </c>
      <c r="J53" s="1" t="s">
        <v>8</v>
      </c>
      <c r="K53" s="1" t="s">
        <v>8</v>
      </c>
      <c r="L53" s="1" t="s">
        <v>8</v>
      </c>
      <c r="M53" s="1" t="s">
        <v>8</v>
      </c>
      <c r="R53" s="5" t="s">
        <v>170</v>
      </c>
      <c r="S53" s="6">
        <v>11</v>
      </c>
      <c r="T53" s="6">
        <v>11</v>
      </c>
      <c r="U53" s="6">
        <v>10</v>
      </c>
      <c r="V53" s="6">
        <v>10</v>
      </c>
      <c r="W53" s="6">
        <v>10</v>
      </c>
      <c r="X53" s="6">
        <v>10</v>
      </c>
      <c r="Y53" s="6">
        <v>10</v>
      </c>
      <c r="Z53" s="6">
        <v>10</v>
      </c>
    </row>
    <row r="54" spans="1:26" x14ac:dyDescent="0.25">
      <c r="A54" s="1">
        <v>540</v>
      </c>
      <c r="B54" s="1" t="s">
        <v>103</v>
      </c>
      <c r="C54" s="1">
        <v>0</v>
      </c>
      <c r="D54" s="1" t="s">
        <v>104</v>
      </c>
      <c r="E54" s="1" t="s">
        <v>105</v>
      </c>
      <c r="F54" s="1">
        <v>1</v>
      </c>
      <c r="G54" s="1">
        <v>1</v>
      </c>
      <c r="H54" s="1" t="s">
        <v>8</v>
      </c>
      <c r="I54" s="1" t="s">
        <v>8</v>
      </c>
      <c r="J54" s="1" t="s">
        <v>8</v>
      </c>
      <c r="K54" s="1" t="s">
        <v>8</v>
      </c>
      <c r="L54" s="1" t="s">
        <v>8</v>
      </c>
      <c r="M54" s="1" t="s">
        <v>8</v>
      </c>
      <c r="R54" s="5" t="s">
        <v>491</v>
      </c>
      <c r="S54" s="6">
        <v>4</v>
      </c>
      <c r="T54" s="6">
        <v>4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</row>
    <row r="55" spans="1:26" x14ac:dyDescent="0.25">
      <c r="A55" s="1">
        <v>550</v>
      </c>
      <c r="B55" s="1" t="s">
        <v>106</v>
      </c>
      <c r="C55" s="1">
        <v>0</v>
      </c>
      <c r="D55" s="1" t="s">
        <v>104</v>
      </c>
      <c r="E55" s="1" t="s">
        <v>107</v>
      </c>
      <c r="F55" s="1">
        <v>1</v>
      </c>
      <c r="G55" s="1">
        <v>1</v>
      </c>
      <c r="H55" s="1" t="s">
        <v>8</v>
      </c>
      <c r="I55" s="1" t="s">
        <v>8</v>
      </c>
      <c r="J55" s="1" t="s">
        <v>8</v>
      </c>
      <c r="K55" s="1" t="s">
        <v>8</v>
      </c>
      <c r="L55" s="1" t="s">
        <v>8</v>
      </c>
      <c r="M55" s="1" t="s">
        <v>8</v>
      </c>
      <c r="R55" s="5" t="s">
        <v>194</v>
      </c>
      <c r="S55" s="6">
        <v>3</v>
      </c>
      <c r="T55" s="6">
        <v>3</v>
      </c>
      <c r="U55" s="6">
        <v>3</v>
      </c>
      <c r="V55" s="6">
        <v>3</v>
      </c>
      <c r="W55" s="6">
        <v>3</v>
      </c>
      <c r="X55" s="6">
        <v>3</v>
      </c>
      <c r="Y55" s="6">
        <v>3</v>
      </c>
      <c r="Z55" s="6">
        <v>3</v>
      </c>
    </row>
    <row r="56" spans="1:26" x14ac:dyDescent="0.25">
      <c r="A56" s="1">
        <v>560</v>
      </c>
      <c r="B56" s="1" t="s">
        <v>103</v>
      </c>
      <c r="C56" s="1">
        <v>0</v>
      </c>
      <c r="D56" s="1" t="s">
        <v>104</v>
      </c>
      <c r="E56" s="1" t="s">
        <v>105</v>
      </c>
      <c r="F56" s="1">
        <v>1</v>
      </c>
      <c r="G56" s="1">
        <v>1</v>
      </c>
      <c r="H56" s="1" t="s">
        <v>8</v>
      </c>
      <c r="I56" s="1" t="s">
        <v>8</v>
      </c>
      <c r="J56" s="1" t="s">
        <v>8</v>
      </c>
      <c r="K56" s="1" t="s">
        <v>8</v>
      </c>
      <c r="L56" s="1" t="s">
        <v>8</v>
      </c>
      <c r="M56" s="1" t="s">
        <v>8</v>
      </c>
      <c r="R56" s="5" t="s">
        <v>503</v>
      </c>
      <c r="S56" s="6">
        <v>3</v>
      </c>
      <c r="T56" s="6">
        <v>3</v>
      </c>
      <c r="U56" s="6">
        <v>3</v>
      </c>
      <c r="V56" s="6">
        <v>3</v>
      </c>
      <c r="W56" s="6">
        <v>3</v>
      </c>
      <c r="X56" s="6">
        <v>3</v>
      </c>
      <c r="Y56" s="6">
        <v>3</v>
      </c>
      <c r="Z56" s="6">
        <v>3</v>
      </c>
    </row>
    <row r="57" spans="1:26" x14ac:dyDescent="0.25">
      <c r="A57" s="1">
        <v>570</v>
      </c>
      <c r="B57" s="1" t="s">
        <v>106</v>
      </c>
      <c r="C57" s="1">
        <v>0</v>
      </c>
      <c r="D57" s="1" t="s">
        <v>104</v>
      </c>
      <c r="E57" s="1" t="s">
        <v>107</v>
      </c>
      <c r="F57" s="1">
        <v>1</v>
      </c>
      <c r="G57" s="1">
        <v>1</v>
      </c>
      <c r="H57" s="1" t="s">
        <v>8</v>
      </c>
      <c r="I57" s="1" t="s">
        <v>8</v>
      </c>
      <c r="J57" s="1" t="s">
        <v>8</v>
      </c>
      <c r="K57" s="1" t="s">
        <v>8</v>
      </c>
      <c r="L57" s="1" t="s">
        <v>8</v>
      </c>
      <c r="M57" s="1" t="s">
        <v>8</v>
      </c>
      <c r="R57" s="5" t="s">
        <v>198</v>
      </c>
      <c r="S57" s="6">
        <v>24</v>
      </c>
      <c r="T57" s="6">
        <v>24</v>
      </c>
      <c r="U57" s="6">
        <v>23</v>
      </c>
      <c r="V57" s="6">
        <v>23</v>
      </c>
      <c r="W57" s="6">
        <v>23</v>
      </c>
      <c r="X57" s="6">
        <v>23</v>
      </c>
      <c r="Y57" s="6">
        <v>23</v>
      </c>
      <c r="Z57" s="6">
        <v>23</v>
      </c>
    </row>
    <row r="58" spans="1:26" x14ac:dyDescent="0.25">
      <c r="A58" s="1">
        <v>580</v>
      </c>
      <c r="B58" s="1" t="s">
        <v>103</v>
      </c>
      <c r="C58" s="1">
        <v>0</v>
      </c>
      <c r="D58" s="1" t="s">
        <v>104</v>
      </c>
      <c r="E58" s="1" t="s">
        <v>105</v>
      </c>
      <c r="F58" s="1">
        <v>1</v>
      </c>
      <c r="G58" s="1">
        <v>1</v>
      </c>
      <c r="H58" s="1" t="s">
        <v>8</v>
      </c>
      <c r="I58" s="1" t="s">
        <v>8</v>
      </c>
      <c r="J58" s="1" t="s">
        <v>8</v>
      </c>
      <c r="K58" s="1" t="s">
        <v>8</v>
      </c>
      <c r="L58" s="1" t="s">
        <v>8</v>
      </c>
      <c r="M58" s="1" t="s">
        <v>8</v>
      </c>
      <c r="R58" s="5" t="s">
        <v>208</v>
      </c>
      <c r="S58" s="6">
        <v>16</v>
      </c>
      <c r="T58" s="6">
        <v>16</v>
      </c>
      <c r="U58" s="6">
        <v>16</v>
      </c>
      <c r="V58" s="6">
        <v>16</v>
      </c>
      <c r="W58" s="6">
        <v>16</v>
      </c>
      <c r="X58" s="6">
        <v>16</v>
      </c>
      <c r="Y58" s="6">
        <v>16</v>
      </c>
      <c r="Z58" s="6">
        <v>16</v>
      </c>
    </row>
    <row r="59" spans="1:26" x14ac:dyDescent="0.25">
      <c r="A59" s="1">
        <v>590</v>
      </c>
      <c r="B59" s="1" t="s">
        <v>103</v>
      </c>
      <c r="C59" s="1">
        <v>0</v>
      </c>
      <c r="D59" s="1" t="s">
        <v>104</v>
      </c>
      <c r="E59" s="1" t="s">
        <v>105</v>
      </c>
      <c r="F59" s="1">
        <v>1</v>
      </c>
      <c r="G59" s="1">
        <v>1</v>
      </c>
      <c r="H59" s="1" t="s">
        <v>8</v>
      </c>
      <c r="I59" s="1" t="s">
        <v>8</v>
      </c>
      <c r="J59" s="1" t="s">
        <v>8</v>
      </c>
      <c r="K59" s="1" t="s">
        <v>8</v>
      </c>
      <c r="L59" s="1" t="s">
        <v>8</v>
      </c>
      <c r="M59" s="1" t="s">
        <v>8</v>
      </c>
      <c r="R59" s="5" t="s">
        <v>139</v>
      </c>
      <c r="S59" s="6">
        <v>74</v>
      </c>
      <c r="T59" s="6">
        <v>74</v>
      </c>
      <c r="U59" s="6">
        <v>59</v>
      </c>
      <c r="V59" s="6">
        <v>59</v>
      </c>
      <c r="W59" s="6">
        <v>59</v>
      </c>
      <c r="X59" s="6">
        <v>59</v>
      </c>
      <c r="Y59" s="6">
        <v>61</v>
      </c>
      <c r="Z59" s="6">
        <v>61</v>
      </c>
    </row>
    <row r="60" spans="1:26" x14ac:dyDescent="0.25">
      <c r="A60" s="1">
        <v>600</v>
      </c>
      <c r="B60" s="1" t="s">
        <v>106</v>
      </c>
      <c r="C60" s="1">
        <v>0</v>
      </c>
      <c r="D60" s="1" t="s">
        <v>104</v>
      </c>
      <c r="E60" s="1" t="s">
        <v>107</v>
      </c>
      <c r="F60" s="1">
        <v>1</v>
      </c>
      <c r="G60" s="1">
        <v>1</v>
      </c>
      <c r="H60" s="1" t="s">
        <v>8</v>
      </c>
      <c r="I60" s="1" t="s">
        <v>8</v>
      </c>
      <c r="J60" s="1" t="s">
        <v>8</v>
      </c>
      <c r="K60" s="1" t="s">
        <v>8</v>
      </c>
      <c r="L60" s="1" t="s">
        <v>8</v>
      </c>
      <c r="M60" s="1" t="s">
        <v>8</v>
      </c>
      <c r="R60" s="5" t="s">
        <v>169</v>
      </c>
      <c r="S60" s="6">
        <v>36</v>
      </c>
      <c r="T60" s="6">
        <v>36</v>
      </c>
      <c r="U60" s="6">
        <v>33</v>
      </c>
      <c r="V60" s="6">
        <v>33</v>
      </c>
      <c r="W60" s="6">
        <v>33</v>
      </c>
      <c r="X60" s="6">
        <v>33</v>
      </c>
      <c r="Y60" s="6">
        <v>33</v>
      </c>
      <c r="Z60" s="6">
        <v>33</v>
      </c>
    </row>
    <row r="61" spans="1:26" x14ac:dyDescent="0.25">
      <c r="A61" s="1">
        <v>610</v>
      </c>
      <c r="B61" s="1" t="s">
        <v>108</v>
      </c>
      <c r="C61" s="1">
        <v>0</v>
      </c>
      <c r="D61" s="1" t="s">
        <v>104</v>
      </c>
      <c r="E61" s="1" t="s">
        <v>109</v>
      </c>
      <c r="F61" s="1">
        <v>1</v>
      </c>
      <c r="G61" s="1">
        <v>1</v>
      </c>
      <c r="H61" s="1" t="s">
        <v>8</v>
      </c>
      <c r="I61" s="1" t="s">
        <v>8</v>
      </c>
      <c r="J61" s="1" t="s">
        <v>8</v>
      </c>
      <c r="K61" s="1" t="s">
        <v>8</v>
      </c>
      <c r="L61" s="1" t="s">
        <v>8</v>
      </c>
      <c r="M61" s="1" t="s">
        <v>8</v>
      </c>
      <c r="R61" s="5" t="s">
        <v>253</v>
      </c>
      <c r="S61" s="6">
        <v>2</v>
      </c>
      <c r="T61" s="6">
        <v>2</v>
      </c>
      <c r="U61" s="6">
        <v>2</v>
      </c>
      <c r="V61" s="6">
        <v>2</v>
      </c>
      <c r="W61" s="6">
        <v>2</v>
      </c>
      <c r="X61" s="6">
        <v>2</v>
      </c>
      <c r="Y61" s="6">
        <v>2</v>
      </c>
      <c r="Z61" s="6">
        <v>2</v>
      </c>
    </row>
    <row r="62" spans="1:26" x14ac:dyDescent="0.25">
      <c r="A62" s="1">
        <v>620</v>
      </c>
      <c r="B62" s="1" t="s">
        <v>108</v>
      </c>
      <c r="C62" s="1">
        <v>0</v>
      </c>
      <c r="D62" s="1" t="s">
        <v>104</v>
      </c>
      <c r="E62" s="1" t="s">
        <v>109</v>
      </c>
      <c r="F62" s="1">
        <v>1</v>
      </c>
      <c r="G62" s="1">
        <v>1</v>
      </c>
      <c r="H62" s="1" t="s">
        <v>8</v>
      </c>
      <c r="I62" s="1" t="s">
        <v>8</v>
      </c>
      <c r="J62" s="1" t="s">
        <v>8</v>
      </c>
      <c r="K62" s="1" t="s">
        <v>8</v>
      </c>
      <c r="L62" s="1" t="s">
        <v>8</v>
      </c>
      <c r="M62" s="1" t="s">
        <v>8</v>
      </c>
      <c r="R62" s="5" t="s">
        <v>617</v>
      </c>
      <c r="S62" s="6">
        <v>3</v>
      </c>
      <c r="T62" s="6">
        <v>3</v>
      </c>
      <c r="U62" s="6">
        <v>3</v>
      </c>
      <c r="V62" s="6">
        <v>3</v>
      </c>
      <c r="W62" s="6">
        <v>3</v>
      </c>
      <c r="X62" s="6">
        <v>3</v>
      </c>
      <c r="Y62" s="6">
        <v>3</v>
      </c>
      <c r="Z62" s="6">
        <v>3</v>
      </c>
    </row>
    <row r="63" spans="1:26" x14ac:dyDescent="0.25">
      <c r="A63" s="1">
        <v>630</v>
      </c>
      <c r="B63" s="1" t="s">
        <v>108</v>
      </c>
      <c r="C63" s="1">
        <v>0</v>
      </c>
      <c r="D63" s="1" t="s">
        <v>104</v>
      </c>
      <c r="E63" s="1" t="s">
        <v>109</v>
      </c>
      <c r="F63" s="1">
        <v>1</v>
      </c>
      <c r="G63" s="1">
        <v>1</v>
      </c>
      <c r="H63" s="1" t="s">
        <v>8</v>
      </c>
      <c r="I63" s="1" t="s">
        <v>8</v>
      </c>
      <c r="J63" s="1" t="s">
        <v>8</v>
      </c>
      <c r="K63" s="1" t="s">
        <v>8</v>
      </c>
      <c r="L63" s="1" t="s">
        <v>8</v>
      </c>
      <c r="M63" s="1" t="s">
        <v>8</v>
      </c>
      <c r="R63" s="5" t="s">
        <v>204</v>
      </c>
      <c r="S63" s="6">
        <v>22</v>
      </c>
      <c r="T63" s="6">
        <v>22</v>
      </c>
      <c r="U63" s="6">
        <v>22</v>
      </c>
      <c r="V63" s="6">
        <v>22</v>
      </c>
      <c r="W63" s="6">
        <v>22</v>
      </c>
      <c r="X63" s="6">
        <v>22</v>
      </c>
      <c r="Y63" s="6">
        <v>22</v>
      </c>
      <c r="Z63" s="6">
        <v>22</v>
      </c>
    </row>
    <row r="64" spans="1:26" x14ac:dyDescent="0.25">
      <c r="A64" s="1">
        <v>640</v>
      </c>
      <c r="B64" s="1" t="s">
        <v>110</v>
      </c>
      <c r="C64" s="1">
        <v>0</v>
      </c>
      <c r="D64" s="1" t="s">
        <v>104</v>
      </c>
      <c r="E64" s="1" t="s">
        <v>111</v>
      </c>
      <c r="F64" s="1">
        <v>1</v>
      </c>
      <c r="G64" s="1">
        <v>1</v>
      </c>
      <c r="H64" s="1" t="s">
        <v>8</v>
      </c>
      <c r="I64" s="1" t="s">
        <v>8</v>
      </c>
      <c r="J64" s="1" t="s">
        <v>8</v>
      </c>
      <c r="K64" s="1" t="s">
        <v>8</v>
      </c>
      <c r="L64" s="1" t="s">
        <v>8</v>
      </c>
      <c r="M64" s="1" t="s">
        <v>8</v>
      </c>
      <c r="R64" s="5" t="s">
        <v>141</v>
      </c>
      <c r="S64" s="6">
        <v>1</v>
      </c>
      <c r="T64" s="6">
        <v>1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</row>
    <row r="65" spans="1:26" x14ac:dyDescent="0.25">
      <c r="A65" s="1">
        <v>650</v>
      </c>
      <c r="B65" s="1" t="s">
        <v>112</v>
      </c>
      <c r="C65" s="1">
        <v>0</v>
      </c>
      <c r="D65" s="1" t="s">
        <v>113</v>
      </c>
      <c r="E65" s="1" t="s">
        <v>114</v>
      </c>
      <c r="F65" s="1">
        <v>1</v>
      </c>
      <c r="G65" s="1">
        <v>1</v>
      </c>
      <c r="H65" s="1" t="s">
        <v>8</v>
      </c>
      <c r="I65" s="1" t="s">
        <v>8</v>
      </c>
      <c r="J65" s="1" t="s">
        <v>8</v>
      </c>
      <c r="K65" s="1" t="s">
        <v>8</v>
      </c>
      <c r="L65" s="1" t="s">
        <v>8</v>
      </c>
      <c r="M65" s="1" t="s">
        <v>8</v>
      </c>
      <c r="R65" s="5" t="s">
        <v>520</v>
      </c>
      <c r="S65" s="6">
        <v>5</v>
      </c>
      <c r="T65" s="6">
        <v>5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</row>
    <row r="66" spans="1:26" x14ac:dyDescent="0.25">
      <c r="A66" s="1">
        <v>660</v>
      </c>
      <c r="B66" s="1" t="s">
        <v>112</v>
      </c>
      <c r="C66" s="1">
        <v>0</v>
      </c>
      <c r="D66" s="1" t="s">
        <v>113</v>
      </c>
      <c r="E66" s="1" t="s">
        <v>114</v>
      </c>
      <c r="F66" s="1">
        <v>1</v>
      </c>
      <c r="G66" s="1">
        <v>1</v>
      </c>
      <c r="H66" s="1" t="s">
        <v>8</v>
      </c>
      <c r="I66" s="1" t="s">
        <v>8</v>
      </c>
      <c r="J66" s="1" t="s">
        <v>8</v>
      </c>
      <c r="K66" s="1" t="s">
        <v>8</v>
      </c>
      <c r="L66" s="1" t="s">
        <v>8</v>
      </c>
      <c r="M66" s="1" t="s">
        <v>8</v>
      </c>
      <c r="R66" s="5" t="s">
        <v>206</v>
      </c>
      <c r="S66" s="6">
        <v>1</v>
      </c>
      <c r="T66" s="6">
        <v>1</v>
      </c>
      <c r="U66" s="6">
        <v>1</v>
      </c>
      <c r="V66" s="6">
        <v>1</v>
      </c>
      <c r="W66" s="6">
        <v>1</v>
      </c>
      <c r="X66" s="6">
        <v>1</v>
      </c>
      <c r="Y66" s="6">
        <v>1</v>
      </c>
      <c r="Z66" s="6">
        <v>1</v>
      </c>
    </row>
    <row r="67" spans="1:26" x14ac:dyDescent="0.25">
      <c r="A67" s="1">
        <v>670</v>
      </c>
      <c r="B67" s="1" t="s">
        <v>115</v>
      </c>
      <c r="C67" s="1">
        <v>0</v>
      </c>
      <c r="D67" s="1" t="s">
        <v>104</v>
      </c>
      <c r="E67" s="1" t="s">
        <v>116</v>
      </c>
      <c r="F67" s="1">
        <v>1</v>
      </c>
      <c r="G67" s="1">
        <v>1</v>
      </c>
      <c r="H67" s="1" t="s">
        <v>8</v>
      </c>
      <c r="I67" s="1" t="s">
        <v>8</v>
      </c>
      <c r="J67" s="1" t="s">
        <v>8</v>
      </c>
      <c r="K67" s="1" t="s">
        <v>8</v>
      </c>
      <c r="L67" s="1" t="s">
        <v>8</v>
      </c>
      <c r="M67" s="1" t="s">
        <v>8</v>
      </c>
      <c r="R67" s="5" t="s">
        <v>155</v>
      </c>
      <c r="S67" s="6">
        <v>12</v>
      </c>
      <c r="T67" s="6">
        <v>12</v>
      </c>
      <c r="U67" s="6">
        <v>10</v>
      </c>
      <c r="V67" s="6">
        <v>10</v>
      </c>
      <c r="W67" s="6">
        <v>10</v>
      </c>
      <c r="X67" s="6">
        <v>10</v>
      </c>
      <c r="Y67" s="6">
        <v>10</v>
      </c>
      <c r="Z67" s="6">
        <v>10</v>
      </c>
    </row>
    <row r="68" spans="1:26" x14ac:dyDescent="0.25">
      <c r="A68" s="1">
        <v>680</v>
      </c>
      <c r="B68" s="1" t="s">
        <v>117</v>
      </c>
      <c r="C68" s="1">
        <v>0</v>
      </c>
      <c r="D68" s="1" t="s">
        <v>104</v>
      </c>
      <c r="E68" s="1" t="s">
        <v>118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R68" s="5" t="s">
        <v>619</v>
      </c>
      <c r="S68" s="6">
        <v>8</v>
      </c>
      <c r="T68" s="6">
        <v>8</v>
      </c>
      <c r="U68" s="6">
        <v>8</v>
      </c>
      <c r="V68" s="6">
        <v>8</v>
      </c>
      <c r="W68" s="6">
        <v>8</v>
      </c>
      <c r="X68" s="6">
        <v>8</v>
      </c>
      <c r="Y68" s="6">
        <v>8</v>
      </c>
      <c r="Z68" s="6">
        <v>8</v>
      </c>
    </row>
    <row r="69" spans="1:26" x14ac:dyDescent="0.25">
      <c r="A69" s="1">
        <v>690</v>
      </c>
      <c r="B69" s="1" t="s">
        <v>119</v>
      </c>
      <c r="C69" s="1">
        <v>0</v>
      </c>
      <c r="D69" s="1" t="s">
        <v>104</v>
      </c>
      <c r="E69" s="1" t="s">
        <v>120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R69" s="5" t="s">
        <v>143</v>
      </c>
      <c r="S69" s="6">
        <v>20</v>
      </c>
      <c r="T69" s="6">
        <v>20</v>
      </c>
      <c r="U69" s="6">
        <v>14</v>
      </c>
      <c r="V69" s="6">
        <v>14</v>
      </c>
      <c r="W69" s="6">
        <v>14</v>
      </c>
      <c r="X69" s="6">
        <v>14</v>
      </c>
      <c r="Y69" s="6">
        <v>15</v>
      </c>
      <c r="Z69" s="6">
        <v>15</v>
      </c>
    </row>
    <row r="70" spans="1:26" x14ac:dyDescent="0.25">
      <c r="A70" s="1">
        <v>700</v>
      </c>
      <c r="B70" s="1" t="s">
        <v>121</v>
      </c>
      <c r="C70" s="1">
        <v>0</v>
      </c>
      <c r="D70" s="1" t="s">
        <v>104</v>
      </c>
      <c r="E70" s="1" t="s">
        <v>122</v>
      </c>
      <c r="F70" s="1">
        <v>1</v>
      </c>
      <c r="G70" s="1">
        <v>1</v>
      </c>
      <c r="H70" s="1" t="s">
        <v>8</v>
      </c>
      <c r="I70" s="1" t="s">
        <v>8</v>
      </c>
      <c r="J70" s="1" t="s">
        <v>8</v>
      </c>
      <c r="K70" s="1" t="s">
        <v>8</v>
      </c>
      <c r="L70" s="1" t="s">
        <v>8</v>
      </c>
      <c r="M70" s="1" t="s">
        <v>8</v>
      </c>
      <c r="R70" s="5" t="s">
        <v>522</v>
      </c>
      <c r="S70" s="6">
        <v>6</v>
      </c>
      <c r="T70" s="6">
        <v>6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</row>
    <row r="71" spans="1:26" x14ac:dyDescent="0.25">
      <c r="A71" s="1">
        <v>710</v>
      </c>
      <c r="B71" s="1" t="s">
        <v>123</v>
      </c>
      <c r="C71" s="1">
        <v>0</v>
      </c>
      <c r="D71" s="1" t="s">
        <v>104</v>
      </c>
      <c r="E71" s="1" t="s">
        <v>124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R71" s="5" t="s">
        <v>151</v>
      </c>
      <c r="S71" s="6">
        <v>4</v>
      </c>
      <c r="T71" s="6">
        <v>4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</row>
    <row r="72" spans="1:26" x14ac:dyDescent="0.25">
      <c r="A72" s="1">
        <v>720</v>
      </c>
      <c r="B72" s="1" t="s">
        <v>125</v>
      </c>
      <c r="C72" s="1">
        <v>0</v>
      </c>
      <c r="D72" s="1" t="s">
        <v>104</v>
      </c>
      <c r="E72" s="1" t="s">
        <v>124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R72" s="5" t="s">
        <v>214</v>
      </c>
      <c r="S72" s="6">
        <v>2</v>
      </c>
      <c r="T72" s="6">
        <v>2</v>
      </c>
      <c r="U72" s="6">
        <v>2</v>
      </c>
      <c r="V72" s="6">
        <v>2</v>
      </c>
      <c r="W72" s="6">
        <v>2</v>
      </c>
      <c r="X72" s="6">
        <v>2</v>
      </c>
      <c r="Y72" s="6">
        <v>2</v>
      </c>
      <c r="Z72" s="6">
        <v>2</v>
      </c>
    </row>
    <row r="73" spans="1:26" x14ac:dyDescent="0.25">
      <c r="A73" s="1">
        <v>730</v>
      </c>
      <c r="B73" s="1" t="s">
        <v>126</v>
      </c>
      <c r="C73" s="1">
        <v>0</v>
      </c>
      <c r="D73" s="1" t="s">
        <v>104</v>
      </c>
      <c r="E73" s="1" t="s">
        <v>127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R73" s="5" t="s">
        <v>545</v>
      </c>
      <c r="S73" s="6">
        <v>2</v>
      </c>
      <c r="T73" s="6">
        <v>2</v>
      </c>
      <c r="U73" s="6">
        <v>2</v>
      </c>
      <c r="V73" s="6">
        <v>2</v>
      </c>
      <c r="W73" s="6">
        <v>2</v>
      </c>
      <c r="X73" s="6">
        <v>2</v>
      </c>
      <c r="Y73" s="6">
        <v>2</v>
      </c>
      <c r="Z73" s="6">
        <v>2</v>
      </c>
    </row>
    <row r="74" spans="1:26" x14ac:dyDescent="0.25">
      <c r="A74" s="1">
        <v>740</v>
      </c>
      <c r="B74" s="1" t="s">
        <v>128</v>
      </c>
      <c r="C74" s="1">
        <v>0</v>
      </c>
      <c r="D74" s="1" t="s">
        <v>104</v>
      </c>
      <c r="E74" s="1" t="s">
        <v>120</v>
      </c>
      <c r="F74" s="1">
        <v>1</v>
      </c>
      <c r="G74" s="1">
        <v>1</v>
      </c>
      <c r="H74" s="1" t="s">
        <v>8</v>
      </c>
      <c r="I74" s="1" t="s">
        <v>8</v>
      </c>
      <c r="J74" s="1" t="s">
        <v>8</v>
      </c>
      <c r="K74" s="1" t="s">
        <v>8</v>
      </c>
      <c r="L74" s="1" t="s">
        <v>8</v>
      </c>
      <c r="M74" s="1" t="s">
        <v>8</v>
      </c>
      <c r="R74" s="5" t="s">
        <v>528</v>
      </c>
      <c r="S74" s="6">
        <v>2</v>
      </c>
      <c r="T74" s="6">
        <v>2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</row>
    <row r="75" spans="1:26" x14ac:dyDescent="0.25">
      <c r="A75" s="1">
        <v>750</v>
      </c>
      <c r="B75" s="1" t="s">
        <v>129</v>
      </c>
      <c r="C75" s="1">
        <v>0</v>
      </c>
      <c r="D75" s="1" t="s">
        <v>104</v>
      </c>
      <c r="E75" s="1" t="s">
        <v>120</v>
      </c>
      <c r="F75" s="1" t="s">
        <v>8</v>
      </c>
      <c r="G75" s="1" t="s">
        <v>8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R75" s="5" t="s">
        <v>518</v>
      </c>
      <c r="S75" s="6">
        <v>10</v>
      </c>
      <c r="T75" s="6">
        <v>10</v>
      </c>
      <c r="U75" s="6">
        <v>4</v>
      </c>
      <c r="V75" s="6">
        <v>4</v>
      </c>
      <c r="W75" s="6">
        <v>4</v>
      </c>
      <c r="X75" s="6">
        <v>4</v>
      </c>
      <c r="Y75" s="6">
        <v>4</v>
      </c>
      <c r="Z75" s="6">
        <v>4</v>
      </c>
    </row>
    <row r="76" spans="1:26" x14ac:dyDescent="0.25">
      <c r="A76" s="1">
        <v>760</v>
      </c>
      <c r="B76" s="1" t="s">
        <v>130</v>
      </c>
      <c r="C76" s="1">
        <v>0</v>
      </c>
      <c r="D76" s="1" t="s">
        <v>104</v>
      </c>
      <c r="E76" s="1" t="s">
        <v>131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R76" s="5" t="s">
        <v>153</v>
      </c>
      <c r="S76" s="6">
        <v>16</v>
      </c>
      <c r="T76" s="6">
        <v>16</v>
      </c>
      <c r="U76" s="6">
        <v>14</v>
      </c>
      <c r="V76" s="6">
        <v>14</v>
      </c>
      <c r="W76" s="6">
        <v>14</v>
      </c>
      <c r="X76" s="6">
        <v>14</v>
      </c>
      <c r="Y76" s="6">
        <v>14</v>
      </c>
      <c r="Z76" s="6">
        <v>14</v>
      </c>
    </row>
    <row r="77" spans="1:26" x14ac:dyDescent="0.25">
      <c r="A77" s="1">
        <v>770</v>
      </c>
      <c r="B77" s="1" t="s">
        <v>132</v>
      </c>
      <c r="C77" s="1">
        <v>0</v>
      </c>
      <c r="D77" s="1" t="s">
        <v>104</v>
      </c>
      <c r="E77" s="1" t="s">
        <v>120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R77" s="5" t="s">
        <v>514</v>
      </c>
      <c r="S77" s="6">
        <v>1</v>
      </c>
      <c r="T77" s="6">
        <v>1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</row>
    <row r="78" spans="1:26" x14ac:dyDescent="0.25">
      <c r="A78" s="1">
        <v>780</v>
      </c>
      <c r="B78" s="1" t="s">
        <v>133</v>
      </c>
      <c r="C78" s="1">
        <v>0</v>
      </c>
      <c r="D78" s="1" t="s">
        <v>104</v>
      </c>
      <c r="E78" s="1" t="s">
        <v>134</v>
      </c>
      <c r="F78" s="1">
        <v>1</v>
      </c>
      <c r="G78" s="1">
        <v>1</v>
      </c>
      <c r="H78" s="1" t="s">
        <v>8</v>
      </c>
      <c r="I78" s="1" t="s">
        <v>8</v>
      </c>
      <c r="J78" s="1" t="s">
        <v>8</v>
      </c>
      <c r="K78" s="1" t="s">
        <v>8</v>
      </c>
      <c r="L78" s="1" t="s">
        <v>8</v>
      </c>
      <c r="M78" s="1" t="s">
        <v>8</v>
      </c>
      <c r="R78" s="5" t="s">
        <v>224</v>
      </c>
      <c r="S78" s="6">
        <v>10</v>
      </c>
      <c r="T78" s="6">
        <v>10</v>
      </c>
      <c r="U78" s="6">
        <v>7</v>
      </c>
      <c r="V78" s="6">
        <v>7</v>
      </c>
      <c r="W78" s="6">
        <v>7</v>
      </c>
      <c r="X78" s="6">
        <v>7</v>
      </c>
      <c r="Y78" s="6">
        <v>7</v>
      </c>
      <c r="Z78" s="6">
        <v>7</v>
      </c>
    </row>
    <row r="79" spans="1:26" x14ac:dyDescent="0.25">
      <c r="A79" s="1">
        <v>790</v>
      </c>
      <c r="B79" s="1" t="s">
        <v>135</v>
      </c>
      <c r="C79" s="1">
        <v>0</v>
      </c>
      <c r="D79" s="1" t="s">
        <v>104</v>
      </c>
      <c r="E79" s="1" t="s">
        <v>136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R79" s="5" t="s">
        <v>188</v>
      </c>
      <c r="S79" s="6">
        <v>3</v>
      </c>
      <c r="T79" s="6">
        <v>3</v>
      </c>
      <c r="U79" s="6">
        <v>1</v>
      </c>
      <c r="V79" s="6">
        <v>1</v>
      </c>
      <c r="W79" s="6">
        <v>1</v>
      </c>
      <c r="X79" s="6">
        <v>1</v>
      </c>
      <c r="Y79" s="6">
        <v>1</v>
      </c>
      <c r="Z79" s="6">
        <v>1</v>
      </c>
    </row>
    <row r="80" spans="1:26" x14ac:dyDescent="0.25">
      <c r="A80" s="1">
        <v>800</v>
      </c>
      <c r="B80" s="1" t="s">
        <v>135</v>
      </c>
      <c r="C80" s="1">
        <v>0</v>
      </c>
      <c r="D80" s="1" t="s">
        <v>104</v>
      </c>
      <c r="E80" s="1" t="s">
        <v>136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R80" s="5" t="s">
        <v>218</v>
      </c>
      <c r="S80" s="6">
        <v>2</v>
      </c>
      <c r="T80" s="6">
        <v>2</v>
      </c>
      <c r="U80" s="6">
        <v>2</v>
      </c>
      <c r="V80" s="6">
        <v>2</v>
      </c>
      <c r="W80" s="6">
        <v>2</v>
      </c>
      <c r="X80" s="6">
        <v>2</v>
      </c>
      <c r="Y80" s="6">
        <v>2</v>
      </c>
      <c r="Z80" s="6">
        <v>2</v>
      </c>
    </row>
    <row r="81" spans="1:26" x14ac:dyDescent="0.25">
      <c r="A81" s="1">
        <v>810</v>
      </c>
      <c r="B81" s="1" t="s">
        <v>135</v>
      </c>
      <c r="C81" s="1">
        <v>0</v>
      </c>
      <c r="D81" s="1" t="s">
        <v>104</v>
      </c>
      <c r="E81" s="1" t="s">
        <v>136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R81" s="5" t="s">
        <v>575</v>
      </c>
      <c r="S81" s="6">
        <v>2</v>
      </c>
      <c r="T81" s="6">
        <v>2</v>
      </c>
      <c r="U81" s="6">
        <v>2</v>
      </c>
      <c r="V81" s="6">
        <v>2</v>
      </c>
      <c r="W81" s="6">
        <v>2</v>
      </c>
      <c r="X81" s="6">
        <v>2</v>
      </c>
      <c r="Y81" s="6">
        <v>2</v>
      </c>
      <c r="Z81" s="6">
        <v>2</v>
      </c>
    </row>
    <row r="82" spans="1:26" x14ac:dyDescent="0.25">
      <c r="A82" s="1">
        <v>820</v>
      </c>
      <c r="B82" s="1" t="s">
        <v>135</v>
      </c>
      <c r="C82" s="1">
        <v>0</v>
      </c>
      <c r="D82" s="1" t="s">
        <v>104</v>
      </c>
      <c r="E82" s="1" t="s">
        <v>136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R82" s="5" t="s">
        <v>165</v>
      </c>
      <c r="S82" s="6">
        <v>2</v>
      </c>
      <c r="T82" s="6">
        <v>2</v>
      </c>
      <c r="U82" s="6">
        <v>1</v>
      </c>
      <c r="V82" s="6">
        <v>1</v>
      </c>
      <c r="W82" s="6">
        <v>1</v>
      </c>
      <c r="X82" s="6">
        <v>1</v>
      </c>
      <c r="Y82" s="6">
        <v>1</v>
      </c>
      <c r="Z82" s="6">
        <v>1</v>
      </c>
    </row>
    <row r="83" spans="1:26" x14ac:dyDescent="0.25">
      <c r="A83" s="1">
        <v>830</v>
      </c>
      <c r="B83" s="1" t="s">
        <v>137</v>
      </c>
      <c r="C83" s="1">
        <v>0</v>
      </c>
      <c r="D83" s="1" t="s">
        <v>104</v>
      </c>
      <c r="E83" s="1" t="s">
        <v>138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R83" s="5" t="s">
        <v>507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1</v>
      </c>
      <c r="Z83" s="6">
        <v>1</v>
      </c>
    </row>
    <row r="84" spans="1:26" x14ac:dyDescent="0.25">
      <c r="A84" s="1">
        <v>840</v>
      </c>
      <c r="B84" s="1" t="s">
        <v>139</v>
      </c>
      <c r="C84" s="1">
        <v>0</v>
      </c>
      <c r="D84" s="1" t="s">
        <v>104</v>
      </c>
      <c r="E84" s="1" t="s">
        <v>140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R84" s="5" t="s">
        <v>184</v>
      </c>
      <c r="S84" s="6">
        <v>17</v>
      </c>
      <c r="T84" s="6">
        <v>17</v>
      </c>
      <c r="U84" s="6">
        <v>8</v>
      </c>
      <c r="V84" s="6">
        <v>8</v>
      </c>
      <c r="W84" s="6">
        <v>8</v>
      </c>
      <c r="X84" s="6">
        <v>8</v>
      </c>
      <c r="Y84" s="6">
        <v>8</v>
      </c>
      <c r="Z84" s="6">
        <v>8</v>
      </c>
    </row>
    <row r="85" spans="1:26" x14ac:dyDescent="0.25">
      <c r="A85" s="1">
        <v>850</v>
      </c>
      <c r="B85" s="1" t="s">
        <v>139</v>
      </c>
      <c r="C85" s="1">
        <v>0</v>
      </c>
      <c r="D85" s="1" t="s">
        <v>104</v>
      </c>
      <c r="E85" s="1" t="s">
        <v>140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R85" s="5" t="s">
        <v>565</v>
      </c>
      <c r="S85" s="6">
        <v>1</v>
      </c>
      <c r="T85" s="6">
        <v>1</v>
      </c>
      <c r="U85" s="6">
        <v>1</v>
      </c>
      <c r="V85" s="6">
        <v>1</v>
      </c>
      <c r="W85" s="6">
        <v>1</v>
      </c>
      <c r="X85" s="6">
        <v>1</v>
      </c>
      <c r="Y85" s="6">
        <v>1</v>
      </c>
      <c r="Z85" s="6">
        <v>1</v>
      </c>
    </row>
    <row r="86" spans="1:26" x14ac:dyDescent="0.25">
      <c r="A86" s="1">
        <v>860</v>
      </c>
      <c r="B86" s="1" t="s">
        <v>141</v>
      </c>
      <c r="C86" s="1">
        <v>0</v>
      </c>
      <c r="D86" s="1" t="s">
        <v>104</v>
      </c>
      <c r="E86" s="1" t="s">
        <v>142</v>
      </c>
      <c r="F86" s="1">
        <v>1</v>
      </c>
      <c r="G86" s="1">
        <v>1</v>
      </c>
      <c r="H86" s="1" t="s">
        <v>8</v>
      </c>
      <c r="I86" s="1" t="s">
        <v>8</v>
      </c>
      <c r="J86" s="1" t="s">
        <v>8</v>
      </c>
      <c r="K86" s="1" t="s">
        <v>8</v>
      </c>
      <c r="L86" s="1" t="s">
        <v>8</v>
      </c>
      <c r="M86" s="1" t="s">
        <v>8</v>
      </c>
      <c r="R86" s="5" t="s">
        <v>567</v>
      </c>
      <c r="S86" s="6">
        <v>1</v>
      </c>
      <c r="T86" s="6">
        <v>1</v>
      </c>
      <c r="U86" s="6">
        <v>1</v>
      </c>
      <c r="V86" s="6">
        <v>1</v>
      </c>
      <c r="W86" s="6">
        <v>1</v>
      </c>
      <c r="X86" s="6">
        <v>1</v>
      </c>
      <c r="Y86" s="6">
        <v>1</v>
      </c>
      <c r="Z86" s="6">
        <v>1</v>
      </c>
    </row>
    <row r="87" spans="1:26" x14ac:dyDescent="0.25">
      <c r="A87" s="1">
        <v>870</v>
      </c>
      <c r="B87" s="1" t="s">
        <v>143</v>
      </c>
      <c r="C87" s="1">
        <v>0</v>
      </c>
      <c r="D87" s="1" t="s">
        <v>104</v>
      </c>
      <c r="E87" s="1" t="s">
        <v>144</v>
      </c>
      <c r="F87" s="1">
        <v>1</v>
      </c>
      <c r="G87" s="1">
        <v>1</v>
      </c>
      <c r="H87" s="1" t="s">
        <v>8</v>
      </c>
      <c r="I87" s="1" t="s">
        <v>8</v>
      </c>
      <c r="J87" s="1" t="s">
        <v>8</v>
      </c>
      <c r="K87" s="1" t="s">
        <v>8</v>
      </c>
      <c r="L87" s="1" t="s">
        <v>8</v>
      </c>
      <c r="M87" s="1" t="s">
        <v>8</v>
      </c>
      <c r="R87" s="5" t="s">
        <v>535</v>
      </c>
      <c r="S87" s="6">
        <v>1</v>
      </c>
      <c r="T87" s="6">
        <v>1</v>
      </c>
      <c r="U87" s="6">
        <v>1</v>
      </c>
      <c r="V87" s="6">
        <v>1</v>
      </c>
      <c r="W87" s="6">
        <v>1</v>
      </c>
      <c r="X87" s="6">
        <v>1</v>
      </c>
      <c r="Y87" s="6">
        <v>1</v>
      </c>
      <c r="Z87" s="6">
        <v>1</v>
      </c>
    </row>
    <row r="88" spans="1:26" x14ac:dyDescent="0.25">
      <c r="A88" s="1">
        <v>880</v>
      </c>
      <c r="B88" s="1" t="s">
        <v>143</v>
      </c>
      <c r="C88" s="1">
        <v>0</v>
      </c>
      <c r="D88" s="1" t="s">
        <v>104</v>
      </c>
      <c r="E88" s="1" t="s">
        <v>144</v>
      </c>
      <c r="F88" s="1">
        <v>1</v>
      </c>
      <c r="G88" s="1">
        <v>1</v>
      </c>
      <c r="H88" s="1" t="s">
        <v>8</v>
      </c>
      <c r="I88" s="1" t="s">
        <v>8</v>
      </c>
      <c r="J88" s="1" t="s">
        <v>8</v>
      </c>
      <c r="K88" s="1" t="s">
        <v>8</v>
      </c>
      <c r="L88" s="1" t="s">
        <v>8</v>
      </c>
      <c r="M88" s="1" t="s">
        <v>8</v>
      </c>
      <c r="R88" s="5" t="s">
        <v>210</v>
      </c>
      <c r="S88" s="6">
        <v>25</v>
      </c>
      <c r="T88" s="6">
        <v>25</v>
      </c>
      <c r="U88" s="6">
        <v>25</v>
      </c>
      <c r="V88" s="6">
        <v>25</v>
      </c>
      <c r="W88" s="6">
        <v>25</v>
      </c>
      <c r="X88" s="6">
        <v>25</v>
      </c>
      <c r="Y88" s="6">
        <v>25</v>
      </c>
      <c r="Z88" s="6">
        <v>25</v>
      </c>
    </row>
    <row r="89" spans="1:26" x14ac:dyDescent="0.25">
      <c r="A89" s="1">
        <v>890</v>
      </c>
      <c r="B89" s="1" t="s">
        <v>139</v>
      </c>
      <c r="C89" s="1">
        <v>0</v>
      </c>
      <c r="D89" s="1" t="s">
        <v>104</v>
      </c>
      <c r="E89" s="1" t="s">
        <v>140</v>
      </c>
      <c r="F89" s="1">
        <v>1</v>
      </c>
      <c r="G89" s="1">
        <v>1</v>
      </c>
      <c r="H89" s="1" t="s">
        <v>8</v>
      </c>
      <c r="I89" s="1" t="s">
        <v>8</v>
      </c>
      <c r="J89" s="1" t="s">
        <v>8</v>
      </c>
      <c r="K89" s="1" t="s">
        <v>8</v>
      </c>
      <c r="L89" s="1" t="s">
        <v>8</v>
      </c>
      <c r="M89" s="1" t="s">
        <v>8</v>
      </c>
      <c r="R89" s="5" t="s">
        <v>539</v>
      </c>
      <c r="S89" s="6">
        <v>1</v>
      </c>
      <c r="T89" s="6">
        <v>1</v>
      </c>
      <c r="U89" s="6">
        <v>1</v>
      </c>
      <c r="V89" s="6">
        <v>1</v>
      </c>
      <c r="W89" s="6">
        <v>1</v>
      </c>
      <c r="X89" s="6">
        <v>1</v>
      </c>
      <c r="Y89" s="6">
        <v>1</v>
      </c>
      <c r="Z89" s="6">
        <v>1</v>
      </c>
    </row>
    <row r="90" spans="1:26" x14ac:dyDescent="0.25">
      <c r="A90" s="1">
        <v>900</v>
      </c>
      <c r="B90" s="1" t="s">
        <v>143</v>
      </c>
      <c r="C90" s="1">
        <v>0</v>
      </c>
      <c r="D90" s="1" t="s">
        <v>104</v>
      </c>
      <c r="E90" s="1" t="s">
        <v>144</v>
      </c>
      <c r="F90" s="1">
        <v>1</v>
      </c>
      <c r="G90" s="1">
        <v>1</v>
      </c>
      <c r="H90" s="1" t="s">
        <v>8</v>
      </c>
      <c r="I90" s="1" t="s">
        <v>8</v>
      </c>
      <c r="J90" s="1" t="s">
        <v>8</v>
      </c>
      <c r="K90" s="1" t="s">
        <v>8</v>
      </c>
      <c r="L90" s="1" t="s">
        <v>8</v>
      </c>
      <c r="M90" s="1" t="s">
        <v>8</v>
      </c>
      <c r="R90" s="5" t="s">
        <v>216</v>
      </c>
      <c r="S90" s="6">
        <v>3</v>
      </c>
      <c r="T90" s="6">
        <v>3</v>
      </c>
      <c r="U90" s="6">
        <v>3</v>
      </c>
      <c r="V90" s="6">
        <v>3</v>
      </c>
      <c r="W90" s="6">
        <v>3</v>
      </c>
      <c r="X90" s="6">
        <v>3</v>
      </c>
      <c r="Y90" s="6">
        <v>3</v>
      </c>
      <c r="Z90" s="6">
        <v>3</v>
      </c>
    </row>
    <row r="91" spans="1:26" x14ac:dyDescent="0.25">
      <c r="A91" s="1">
        <v>910</v>
      </c>
      <c r="B91" s="1" t="s">
        <v>145</v>
      </c>
      <c r="C91" s="1">
        <v>0</v>
      </c>
      <c r="D91" s="1" t="s">
        <v>104</v>
      </c>
      <c r="E91" s="1" t="s">
        <v>146</v>
      </c>
      <c r="F91" s="1">
        <v>1</v>
      </c>
      <c r="G91" s="1">
        <v>1</v>
      </c>
      <c r="H91" s="1" t="s">
        <v>8</v>
      </c>
      <c r="I91" s="1" t="s">
        <v>8</v>
      </c>
      <c r="J91" s="1" t="s">
        <v>8</v>
      </c>
      <c r="K91" s="1" t="s">
        <v>8</v>
      </c>
      <c r="L91" s="1" t="s">
        <v>8</v>
      </c>
      <c r="M91" s="1" t="s">
        <v>8</v>
      </c>
      <c r="R91" s="5" t="s">
        <v>190</v>
      </c>
      <c r="S91" s="6">
        <v>10</v>
      </c>
      <c r="T91" s="6">
        <v>10</v>
      </c>
      <c r="U91" s="6">
        <v>10</v>
      </c>
      <c r="V91" s="6">
        <v>10</v>
      </c>
      <c r="W91" s="6">
        <v>10</v>
      </c>
      <c r="X91" s="6">
        <v>10</v>
      </c>
      <c r="Y91" s="6">
        <v>10</v>
      </c>
      <c r="Z91" s="6">
        <v>10</v>
      </c>
    </row>
    <row r="92" spans="1:26" x14ac:dyDescent="0.25">
      <c r="A92" s="1">
        <v>920</v>
      </c>
      <c r="B92" s="1" t="s">
        <v>147</v>
      </c>
      <c r="C92" s="1">
        <v>0</v>
      </c>
      <c r="D92" s="1" t="s">
        <v>104</v>
      </c>
      <c r="E92" s="1" t="s">
        <v>148</v>
      </c>
      <c r="F92" s="1">
        <v>1</v>
      </c>
      <c r="G92" s="1">
        <v>1</v>
      </c>
      <c r="H92" s="1" t="s">
        <v>8</v>
      </c>
      <c r="I92" s="1" t="s">
        <v>8</v>
      </c>
      <c r="J92" s="1" t="s">
        <v>8</v>
      </c>
      <c r="K92" s="1" t="s">
        <v>8</v>
      </c>
      <c r="L92" s="1" t="s">
        <v>8</v>
      </c>
      <c r="M92" s="1" t="s">
        <v>8</v>
      </c>
      <c r="R92" s="5" t="s">
        <v>505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1</v>
      </c>
      <c r="Z92" s="6">
        <v>1</v>
      </c>
    </row>
    <row r="93" spans="1:26" x14ac:dyDescent="0.25">
      <c r="A93" s="1">
        <v>930</v>
      </c>
      <c r="B93" s="1" t="s">
        <v>147</v>
      </c>
      <c r="C93" s="1">
        <v>0</v>
      </c>
      <c r="D93" s="1" t="s">
        <v>104</v>
      </c>
      <c r="E93" s="1" t="s">
        <v>148</v>
      </c>
      <c r="F93" s="1">
        <v>1</v>
      </c>
      <c r="G93" s="1">
        <v>1</v>
      </c>
      <c r="H93" s="1" t="s">
        <v>8</v>
      </c>
      <c r="I93" s="1" t="s">
        <v>8</v>
      </c>
      <c r="J93" s="1" t="s">
        <v>8</v>
      </c>
      <c r="K93" s="1" t="s">
        <v>8</v>
      </c>
      <c r="L93" s="1" t="s">
        <v>8</v>
      </c>
      <c r="M93" s="1" t="s">
        <v>8</v>
      </c>
      <c r="R93" s="5" t="s">
        <v>546</v>
      </c>
      <c r="S93" s="6">
        <v>14</v>
      </c>
      <c r="T93" s="6">
        <v>14</v>
      </c>
      <c r="U93" s="6">
        <v>14</v>
      </c>
      <c r="V93" s="6">
        <v>14</v>
      </c>
      <c r="W93" s="6">
        <v>14</v>
      </c>
      <c r="X93" s="6">
        <v>14</v>
      </c>
      <c r="Y93" s="6">
        <v>14</v>
      </c>
      <c r="Z93" s="6">
        <v>14</v>
      </c>
    </row>
    <row r="94" spans="1:26" x14ac:dyDescent="0.25">
      <c r="A94" s="1">
        <v>940</v>
      </c>
      <c r="B94" s="1" t="s">
        <v>149</v>
      </c>
      <c r="C94" s="1">
        <v>0</v>
      </c>
      <c r="D94" s="1" t="s">
        <v>104</v>
      </c>
      <c r="E94" s="1" t="s">
        <v>150</v>
      </c>
      <c r="F94" s="1">
        <v>1</v>
      </c>
      <c r="G94" s="1">
        <v>1</v>
      </c>
      <c r="H94" s="1" t="s">
        <v>8</v>
      </c>
      <c r="I94" s="1" t="s">
        <v>8</v>
      </c>
      <c r="J94" s="1" t="s">
        <v>8</v>
      </c>
      <c r="K94" s="1" t="s">
        <v>8</v>
      </c>
      <c r="L94" s="1" t="s">
        <v>8</v>
      </c>
      <c r="M94" s="1" t="s">
        <v>8</v>
      </c>
      <c r="R94" s="5" t="s">
        <v>202</v>
      </c>
      <c r="S94" s="6">
        <v>10</v>
      </c>
      <c r="T94" s="6">
        <v>10</v>
      </c>
      <c r="U94" s="6">
        <v>8</v>
      </c>
      <c r="V94" s="6">
        <v>8</v>
      </c>
      <c r="W94" s="6">
        <v>8</v>
      </c>
      <c r="X94" s="6">
        <v>8</v>
      </c>
      <c r="Y94" s="6">
        <v>8</v>
      </c>
      <c r="Z94" s="6">
        <v>8</v>
      </c>
    </row>
    <row r="95" spans="1:26" x14ac:dyDescent="0.25">
      <c r="A95" s="1">
        <v>950</v>
      </c>
      <c r="B95" s="1" t="s">
        <v>149</v>
      </c>
      <c r="C95" s="1">
        <v>0</v>
      </c>
      <c r="D95" s="1" t="s">
        <v>104</v>
      </c>
      <c r="E95" s="1" t="s">
        <v>150</v>
      </c>
      <c r="F95" s="1">
        <v>1</v>
      </c>
      <c r="G95" s="1">
        <v>1</v>
      </c>
      <c r="H95" s="1" t="s">
        <v>8</v>
      </c>
      <c r="I95" s="1" t="s">
        <v>8</v>
      </c>
      <c r="J95" s="1" t="s">
        <v>8</v>
      </c>
      <c r="K95" s="1" t="s">
        <v>8</v>
      </c>
      <c r="L95" s="1" t="s">
        <v>8</v>
      </c>
      <c r="M95" s="1" t="s">
        <v>8</v>
      </c>
      <c r="R95" s="5" t="s">
        <v>254</v>
      </c>
      <c r="S95" s="6">
        <v>4</v>
      </c>
      <c r="T95" s="6">
        <v>4</v>
      </c>
      <c r="U95" s="6">
        <v>4</v>
      </c>
      <c r="V95" s="6">
        <v>4</v>
      </c>
      <c r="W95" s="6">
        <v>4</v>
      </c>
      <c r="X95" s="6">
        <v>4</v>
      </c>
      <c r="Y95" s="6">
        <v>4</v>
      </c>
      <c r="Z95" s="6">
        <v>4</v>
      </c>
    </row>
    <row r="96" spans="1:26" x14ac:dyDescent="0.25">
      <c r="A96" s="1">
        <v>960</v>
      </c>
      <c r="B96" s="1" t="s">
        <v>151</v>
      </c>
      <c r="C96" s="1">
        <v>0</v>
      </c>
      <c r="D96" s="1" t="s">
        <v>104</v>
      </c>
      <c r="E96" s="1" t="s">
        <v>152</v>
      </c>
      <c r="F96" s="1">
        <v>1</v>
      </c>
      <c r="G96" s="1">
        <v>1</v>
      </c>
      <c r="H96" s="1" t="s">
        <v>8</v>
      </c>
      <c r="I96" s="1" t="s">
        <v>8</v>
      </c>
      <c r="J96" s="1" t="s">
        <v>8</v>
      </c>
      <c r="K96" s="1" t="s">
        <v>8</v>
      </c>
      <c r="L96" s="1" t="s">
        <v>8</v>
      </c>
      <c r="M96" s="1" t="s">
        <v>8</v>
      </c>
      <c r="R96" s="5" t="s">
        <v>145</v>
      </c>
      <c r="S96" s="6">
        <v>24</v>
      </c>
      <c r="T96" s="6">
        <v>24</v>
      </c>
      <c r="U96" s="6">
        <v>19</v>
      </c>
      <c r="V96" s="6">
        <v>19</v>
      </c>
      <c r="W96" s="6">
        <v>19</v>
      </c>
      <c r="X96" s="6">
        <v>19</v>
      </c>
      <c r="Y96" s="6">
        <v>21</v>
      </c>
      <c r="Z96" s="6">
        <v>21</v>
      </c>
    </row>
    <row r="97" spans="1:26" x14ac:dyDescent="0.25">
      <c r="A97" s="1">
        <v>970</v>
      </c>
      <c r="B97" s="1" t="s">
        <v>151</v>
      </c>
      <c r="C97" s="1">
        <v>0</v>
      </c>
      <c r="D97" s="1" t="s">
        <v>104</v>
      </c>
      <c r="E97" s="1" t="s">
        <v>152</v>
      </c>
      <c r="F97" s="1">
        <v>1</v>
      </c>
      <c r="G97" s="1">
        <v>1</v>
      </c>
      <c r="H97" s="1" t="s">
        <v>8</v>
      </c>
      <c r="I97" s="1" t="s">
        <v>8</v>
      </c>
      <c r="J97" s="1" t="s">
        <v>8</v>
      </c>
      <c r="K97" s="1" t="s">
        <v>8</v>
      </c>
      <c r="L97" s="1" t="s">
        <v>8</v>
      </c>
      <c r="M97" s="1" t="s">
        <v>8</v>
      </c>
      <c r="R97" s="5" t="s">
        <v>577</v>
      </c>
      <c r="S97" s="6">
        <v>2</v>
      </c>
      <c r="T97" s="6">
        <v>2</v>
      </c>
      <c r="U97" s="6">
        <v>2</v>
      </c>
      <c r="V97" s="6">
        <v>2</v>
      </c>
      <c r="W97" s="6">
        <v>2</v>
      </c>
      <c r="X97" s="6">
        <v>2</v>
      </c>
      <c r="Y97" s="6">
        <v>2</v>
      </c>
      <c r="Z97" s="6">
        <v>2</v>
      </c>
    </row>
    <row r="98" spans="1:26" x14ac:dyDescent="0.25">
      <c r="A98" s="1">
        <v>980</v>
      </c>
      <c r="B98" s="1" t="s">
        <v>139</v>
      </c>
      <c r="C98" s="1">
        <v>0</v>
      </c>
      <c r="D98" s="1" t="s">
        <v>104</v>
      </c>
      <c r="E98" s="1" t="s">
        <v>140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R98" s="5" t="s">
        <v>238</v>
      </c>
      <c r="S98" s="6">
        <v>2</v>
      </c>
      <c r="T98" s="6">
        <v>2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</row>
    <row r="99" spans="1:26" x14ac:dyDescent="0.25">
      <c r="A99" s="1">
        <v>990</v>
      </c>
      <c r="B99" s="1" t="s">
        <v>139</v>
      </c>
      <c r="C99" s="1">
        <v>0</v>
      </c>
      <c r="D99" s="1" t="s">
        <v>104</v>
      </c>
      <c r="E99" s="1" t="s">
        <v>140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R99" s="5" t="s">
        <v>147</v>
      </c>
      <c r="S99" s="6">
        <v>2</v>
      </c>
      <c r="T99" s="6">
        <v>2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</row>
    <row r="100" spans="1:26" x14ac:dyDescent="0.25">
      <c r="A100" s="1">
        <v>1000</v>
      </c>
      <c r="B100" s="1" t="s">
        <v>139</v>
      </c>
      <c r="C100" s="1">
        <v>0</v>
      </c>
      <c r="D100" s="1" t="s">
        <v>104</v>
      </c>
      <c r="E100" s="1" t="s">
        <v>140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R100" s="5" t="s">
        <v>524</v>
      </c>
      <c r="S100" s="6">
        <v>2</v>
      </c>
      <c r="T100" s="6">
        <v>2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</row>
    <row r="101" spans="1:26" x14ac:dyDescent="0.25">
      <c r="A101" s="1">
        <v>1010</v>
      </c>
      <c r="B101" s="1" t="s">
        <v>139</v>
      </c>
      <c r="C101" s="1">
        <v>0</v>
      </c>
      <c r="D101" s="1" t="s">
        <v>104</v>
      </c>
      <c r="E101" s="1" t="s">
        <v>140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R101" s="5" t="s">
        <v>196</v>
      </c>
      <c r="S101" s="6">
        <v>1</v>
      </c>
      <c r="T101" s="6">
        <v>1</v>
      </c>
      <c r="U101" s="6">
        <v>1</v>
      </c>
      <c r="V101" s="6">
        <v>1</v>
      </c>
      <c r="W101" s="6">
        <v>1</v>
      </c>
      <c r="X101" s="6">
        <v>1</v>
      </c>
      <c r="Y101" s="6">
        <v>1</v>
      </c>
      <c r="Z101" s="6">
        <v>1</v>
      </c>
    </row>
    <row r="102" spans="1:26" x14ac:dyDescent="0.25">
      <c r="A102" s="1">
        <v>1020</v>
      </c>
      <c r="B102" s="1" t="s">
        <v>139</v>
      </c>
      <c r="C102" s="1">
        <v>0</v>
      </c>
      <c r="D102" s="1" t="s">
        <v>104</v>
      </c>
      <c r="E102" s="1" t="s">
        <v>140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R102" s="5" t="s">
        <v>516</v>
      </c>
      <c r="S102" s="6">
        <v>2</v>
      </c>
      <c r="T102" s="6">
        <v>2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</row>
    <row r="103" spans="1:26" x14ac:dyDescent="0.25">
      <c r="A103" s="1">
        <v>1030</v>
      </c>
      <c r="B103" s="1" t="s">
        <v>139</v>
      </c>
      <c r="C103" s="1">
        <v>0</v>
      </c>
      <c r="D103" s="1" t="s">
        <v>104</v>
      </c>
      <c r="E103" s="1" t="s">
        <v>140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R103" s="5" t="s">
        <v>212</v>
      </c>
      <c r="S103" s="6">
        <v>2</v>
      </c>
      <c r="T103" s="6">
        <v>2</v>
      </c>
      <c r="U103" s="6">
        <v>2</v>
      </c>
      <c r="V103" s="6">
        <v>2</v>
      </c>
      <c r="W103" s="6">
        <v>2</v>
      </c>
      <c r="X103" s="6">
        <v>2</v>
      </c>
      <c r="Y103" s="6">
        <v>2</v>
      </c>
      <c r="Z103" s="6">
        <v>2</v>
      </c>
    </row>
    <row r="104" spans="1:26" x14ac:dyDescent="0.25">
      <c r="A104" s="1">
        <v>1040</v>
      </c>
      <c r="B104" s="1" t="s">
        <v>139</v>
      </c>
      <c r="C104" s="1">
        <v>0</v>
      </c>
      <c r="D104" s="1" t="s">
        <v>104</v>
      </c>
      <c r="E104" s="1" t="s">
        <v>140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R104" s="5" t="s">
        <v>531</v>
      </c>
      <c r="S104" s="6">
        <v>9</v>
      </c>
      <c r="T104" s="6">
        <v>9</v>
      </c>
      <c r="U104" s="6">
        <v>8</v>
      </c>
      <c r="V104" s="6">
        <v>8</v>
      </c>
      <c r="W104" s="6">
        <v>8</v>
      </c>
      <c r="X104" s="6">
        <v>8</v>
      </c>
      <c r="Y104" s="6">
        <v>8</v>
      </c>
      <c r="Z104" s="6">
        <v>8</v>
      </c>
    </row>
    <row r="105" spans="1:26" x14ac:dyDescent="0.25">
      <c r="A105" s="1">
        <v>1050</v>
      </c>
      <c r="B105" s="1" t="s">
        <v>139</v>
      </c>
      <c r="C105" s="1">
        <v>0</v>
      </c>
      <c r="D105" s="1" t="s">
        <v>104</v>
      </c>
      <c r="E105" s="1" t="s">
        <v>140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R105" s="5" t="s">
        <v>499</v>
      </c>
      <c r="S105" s="6">
        <v>2</v>
      </c>
      <c r="T105" s="6">
        <v>2</v>
      </c>
      <c r="U105" s="6">
        <v>1</v>
      </c>
      <c r="V105" s="6">
        <v>1</v>
      </c>
      <c r="W105" s="6">
        <v>1</v>
      </c>
      <c r="X105" s="6">
        <v>1</v>
      </c>
      <c r="Y105" s="6">
        <v>1</v>
      </c>
      <c r="Z105" s="6">
        <v>1</v>
      </c>
    </row>
    <row r="106" spans="1:26" x14ac:dyDescent="0.25">
      <c r="A106" s="1">
        <v>1060</v>
      </c>
      <c r="B106" s="1" t="s">
        <v>139</v>
      </c>
      <c r="C106" s="1">
        <v>0</v>
      </c>
      <c r="D106" s="1" t="s">
        <v>104</v>
      </c>
      <c r="E106" s="1" t="s">
        <v>140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R106" s="5" t="s">
        <v>192</v>
      </c>
      <c r="S106" s="6">
        <v>10</v>
      </c>
      <c r="T106" s="6">
        <v>10</v>
      </c>
      <c r="U106" s="6">
        <v>10</v>
      </c>
      <c r="V106" s="6">
        <v>10</v>
      </c>
      <c r="W106" s="6">
        <v>10</v>
      </c>
      <c r="X106" s="6">
        <v>10</v>
      </c>
      <c r="Y106" s="6">
        <v>10</v>
      </c>
      <c r="Z106" s="6">
        <v>10</v>
      </c>
    </row>
    <row r="107" spans="1:26" x14ac:dyDescent="0.25">
      <c r="A107" s="1">
        <v>1070</v>
      </c>
      <c r="B107" s="1" t="s">
        <v>139</v>
      </c>
      <c r="C107" s="1">
        <v>0</v>
      </c>
      <c r="D107" s="1" t="s">
        <v>104</v>
      </c>
      <c r="E107" s="1" t="s">
        <v>140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R107" s="5" t="s">
        <v>497</v>
      </c>
      <c r="S107" s="6">
        <v>2</v>
      </c>
      <c r="T107" s="6">
        <v>2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</row>
    <row r="108" spans="1:26" x14ac:dyDescent="0.25">
      <c r="A108" s="1">
        <v>1080</v>
      </c>
      <c r="B108" s="1" t="s">
        <v>139</v>
      </c>
      <c r="C108" s="1">
        <v>0</v>
      </c>
      <c r="D108" s="1" t="s">
        <v>104</v>
      </c>
      <c r="E108" s="1" t="s">
        <v>140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R108" s="5" t="s">
        <v>541</v>
      </c>
      <c r="S108" s="6">
        <v>5</v>
      </c>
      <c r="T108" s="6">
        <v>5</v>
      </c>
      <c r="U108" s="6">
        <v>5</v>
      </c>
      <c r="V108" s="6">
        <v>5</v>
      </c>
      <c r="W108" s="6">
        <v>5</v>
      </c>
      <c r="X108" s="6">
        <v>5</v>
      </c>
      <c r="Y108" s="6">
        <v>5</v>
      </c>
      <c r="Z108" s="6">
        <v>5</v>
      </c>
    </row>
    <row r="109" spans="1:26" x14ac:dyDescent="0.25">
      <c r="A109" s="1">
        <v>1090</v>
      </c>
      <c r="B109" s="1" t="s">
        <v>139</v>
      </c>
      <c r="C109" s="1">
        <v>0</v>
      </c>
      <c r="D109" s="1" t="s">
        <v>104</v>
      </c>
      <c r="E109" s="1" t="s">
        <v>140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R109" s="5" t="s">
        <v>543</v>
      </c>
      <c r="S109" s="6">
        <v>11</v>
      </c>
      <c r="T109" s="6">
        <v>11</v>
      </c>
      <c r="U109" s="6">
        <v>11</v>
      </c>
      <c r="V109" s="6">
        <v>11</v>
      </c>
      <c r="W109" s="6">
        <v>11</v>
      </c>
      <c r="X109" s="6">
        <v>11</v>
      </c>
      <c r="Y109" s="6">
        <v>11</v>
      </c>
      <c r="Z109" s="6">
        <v>11</v>
      </c>
    </row>
    <row r="110" spans="1:26" x14ac:dyDescent="0.25">
      <c r="A110" s="1">
        <v>1100</v>
      </c>
      <c r="B110" s="1" t="s">
        <v>139</v>
      </c>
      <c r="C110" s="1">
        <v>0</v>
      </c>
      <c r="D110" s="1" t="s">
        <v>104</v>
      </c>
      <c r="E110" s="1" t="s">
        <v>140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R110" s="5" t="s">
        <v>537</v>
      </c>
      <c r="S110" s="6">
        <v>10</v>
      </c>
      <c r="T110" s="6">
        <v>10</v>
      </c>
      <c r="U110" s="6">
        <v>10</v>
      </c>
      <c r="V110" s="6">
        <v>10</v>
      </c>
      <c r="W110" s="6">
        <v>10</v>
      </c>
      <c r="X110" s="6">
        <v>10</v>
      </c>
      <c r="Y110" s="6">
        <v>10</v>
      </c>
      <c r="Z110" s="6">
        <v>10</v>
      </c>
    </row>
    <row r="111" spans="1:26" x14ac:dyDescent="0.25">
      <c r="A111" s="1">
        <v>1110</v>
      </c>
      <c r="B111" s="1" t="s">
        <v>153</v>
      </c>
      <c r="C111" s="1">
        <v>0</v>
      </c>
      <c r="D111" s="1" t="s">
        <v>104</v>
      </c>
      <c r="E111" s="1" t="s">
        <v>154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R111" s="5" t="s">
        <v>172</v>
      </c>
      <c r="S111" s="6">
        <v>3</v>
      </c>
      <c r="T111" s="6">
        <v>3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</row>
    <row r="112" spans="1:26" x14ac:dyDescent="0.25">
      <c r="A112" s="1">
        <v>1120</v>
      </c>
      <c r="B112" s="1" t="s">
        <v>139</v>
      </c>
      <c r="C112" s="1">
        <v>0</v>
      </c>
      <c r="D112" s="1" t="s">
        <v>104</v>
      </c>
      <c r="E112" s="1" t="s">
        <v>140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R112" s="5" t="s">
        <v>220</v>
      </c>
      <c r="S112" s="6">
        <v>1</v>
      </c>
      <c r="T112" s="6">
        <v>1</v>
      </c>
      <c r="U112" s="6">
        <v>1</v>
      </c>
      <c r="V112" s="6">
        <v>1</v>
      </c>
      <c r="W112" s="6">
        <v>1</v>
      </c>
      <c r="X112" s="6">
        <v>1</v>
      </c>
      <c r="Y112" s="6">
        <v>1</v>
      </c>
      <c r="Z112" s="6">
        <v>1</v>
      </c>
    </row>
    <row r="113" spans="1:26" x14ac:dyDescent="0.25">
      <c r="A113" s="1">
        <v>1130</v>
      </c>
      <c r="B113" s="1" t="s">
        <v>139</v>
      </c>
      <c r="C113" s="1">
        <v>0</v>
      </c>
      <c r="D113" s="1" t="s">
        <v>104</v>
      </c>
      <c r="E113" s="1" t="s">
        <v>140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R113" s="5" t="s">
        <v>615</v>
      </c>
      <c r="S113" s="6">
        <v>3</v>
      </c>
      <c r="T113" s="6">
        <v>3</v>
      </c>
      <c r="U113" s="6">
        <v>3</v>
      </c>
      <c r="V113" s="6">
        <v>3</v>
      </c>
      <c r="W113" s="6">
        <v>3</v>
      </c>
      <c r="X113" s="6">
        <v>3</v>
      </c>
      <c r="Y113" s="6">
        <v>3</v>
      </c>
      <c r="Z113" s="6">
        <v>3</v>
      </c>
    </row>
    <row r="114" spans="1:26" x14ac:dyDescent="0.25">
      <c r="A114" s="1">
        <v>1140</v>
      </c>
      <c r="B114" s="1" t="s">
        <v>139</v>
      </c>
      <c r="C114" s="1">
        <v>0</v>
      </c>
      <c r="D114" s="1" t="s">
        <v>104</v>
      </c>
      <c r="E114" s="1" t="s">
        <v>140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R114" s="5" t="s">
        <v>234</v>
      </c>
      <c r="S114" s="6">
        <v>5</v>
      </c>
      <c r="T114" s="6">
        <v>5</v>
      </c>
      <c r="U114" s="6">
        <v>3</v>
      </c>
      <c r="V114" s="6">
        <v>3</v>
      </c>
      <c r="W114" s="6">
        <v>3</v>
      </c>
      <c r="X114" s="6">
        <v>3</v>
      </c>
      <c r="Y114" s="6">
        <v>3</v>
      </c>
      <c r="Z114" s="6">
        <v>3</v>
      </c>
    </row>
    <row r="115" spans="1:26" x14ac:dyDescent="0.25">
      <c r="A115" s="1">
        <v>1150</v>
      </c>
      <c r="B115" s="1" t="s">
        <v>143</v>
      </c>
      <c r="C115" s="1">
        <v>0</v>
      </c>
      <c r="D115" s="1" t="s">
        <v>104</v>
      </c>
      <c r="E115" s="1" t="s">
        <v>144</v>
      </c>
      <c r="F115" s="1">
        <v>1</v>
      </c>
      <c r="G115" s="1">
        <v>1</v>
      </c>
      <c r="H115" s="1" t="s">
        <v>8</v>
      </c>
      <c r="I115" s="1" t="s">
        <v>8</v>
      </c>
      <c r="J115" s="1" t="s">
        <v>8</v>
      </c>
      <c r="K115" s="1" t="s">
        <v>8</v>
      </c>
      <c r="L115" s="1" t="s">
        <v>8</v>
      </c>
      <c r="M115" s="1" t="s">
        <v>8</v>
      </c>
      <c r="R115" s="5" t="s">
        <v>509</v>
      </c>
      <c r="S115" s="6">
        <v>1</v>
      </c>
      <c r="T115" s="6">
        <v>1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</row>
    <row r="116" spans="1:26" x14ac:dyDescent="0.25">
      <c r="A116" s="1">
        <v>1160</v>
      </c>
      <c r="B116" s="1" t="s">
        <v>143</v>
      </c>
      <c r="C116" s="1">
        <v>0</v>
      </c>
      <c r="D116" s="1" t="s">
        <v>104</v>
      </c>
      <c r="E116" s="1" t="s">
        <v>144</v>
      </c>
      <c r="F116" s="1" t="s">
        <v>8</v>
      </c>
      <c r="G116" s="1" t="s">
        <v>8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R116" s="5" t="s">
        <v>176</v>
      </c>
      <c r="S116" s="6">
        <v>1</v>
      </c>
      <c r="T116" s="6">
        <v>1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</row>
    <row r="117" spans="1:26" x14ac:dyDescent="0.25">
      <c r="A117" s="1">
        <v>1170</v>
      </c>
      <c r="B117" s="1" t="s">
        <v>143</v>
      </c>
      <c r="C117" s="1">
        <v>0</v>
      </c>
      <c r="D117" s="1" t="s">
        <v>104</v>
      </c>
      <c r="E117" s="1" t="s">
        <v>144</v>
      </c>
      <c r="F117" s="1">
        <v>1</v>
      </c>
      <c r="G117" s="1">
        <v>1</v>
      </c>
      <c r="H117" s="1" t="s">
        <v>8</v>
      </c>
      <c r="I117" s="1" t="s">
        <v>8</v>
      </c>
      <c r="J117" s="1" t="s">
        <v>8</v>
      </c>
      <c r="K117" s="1" t="s">
        <v>8</v>
      </c>
      <c r="L117" s="1" t="s">
        <v>8</v>
      </c>
      <c r="M117" s="1" t="s">
        <v>8</v>
      </c>
      <c r="R117" s="5" t="s">
        <v>161</v>
      </c>
      <c r="S117" s="6">
        <v>2</v>
      </c>
      <c r="T117" s="6">
        <v>2</v>
      </c>
      <c r="U117" s="6">
        <v>1</v>
      </c>
      <c r="V117" s="6">
        <v>1</v>
      </c>
      <c r="W117" s="6">
        <v>1</v>
      </c>
      <c r="X117" s="6">
        <v>1</v>
      </c>
      <c r="Y117" s="6">
        <v>1</v>
      </c>
      <c r="Z117" s="6">
        <v>1</v>
      </c>
    </row>
    <row r="118" spans="1:26" x14ac:dyDescent="0.25">
      <c r="A118" s="1">
        <v>1180</v>
      </c>
      <c r="B118" s="1" t="s">
        <v>143</v>
      </c>
      <c r="C118" s="1">
        <v>0</v>
      </c>
      <c r="D118" s="1" t="s">
        <v>104</v>
      </c>
      <c r="E118" s="1" t="s">
        <v>144</v>
      </c>
      <c r="F118" s="1" t="s">
        <v>8</v>
      </c>
      <c r="G118" s="1" t="s">
        <v>8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R118" s="5" t="s">
        <v>226</v>
      </c>
      <c r="S118" s="6">
        <v>1</v>
      </c>
      <c r="T118" s="6">
        <v>1</v>
      </c>
      <c r="U118" s="6">
        <v>1</v>
      </c>
      <c r="V118" s="6">
        <v>1</v>
      </c>
      <c r="W118" s="6">
        <v>1</v>
      </c>
      <c r="X118" s="6">
        <v>1</v>
      </c>
      <c r="Y118" s="6">
        <v>1</v>
      </c>
      <c r="Z118" s="6">
        <v>1</v>
      </c>
    </row>
    <row r="119" spans="1:26" x14ac:dyDescent="0.25">
      <c r="A119" s="1">
        <v>1190</v>
      </c>
      <c r="B119" s="1" t="s">
        <v>143</v>
      </c>
      <c r="C119" s="1">
        <v>0</v>
      </c>
      <c r="D119" s="1" t="s">
        <v>104</v>
      </c>
      <c r="E119" s="1" t="s">
        <v>144</v>
      </c>
      <c r="F119" s="1">
        <v>1</v>
      </c>
      <c r="G119" s="1">
        <v>1</v>
      </c>
      <c r="H119" s="1" t="s">
        <v>8</v>
      </c>
      <c r="I119" s="1" t="s">
        <v>8</v>
      </c>
      <c r="J119" s="1" t="s">
        <v>8</v>
      </c>
      <c r="K119" s="1" t="s">
        <v>8</v>
      </c>
      <c r="L119" s="1" t="s">
        <v>8</v>
      </c>
      <c r="M119" s="1" t="s">
        <v>8</v>
      </c>
      <c r="R119" s="5" t="s">
        <v>569</v>
      </c>
      <c r="S119" s="6">
        <v>2</v>
      </c>
      <c r="T119" s="6">
        <v>2</v>
      </c>
      <c r="U119" s="6">
        <v>2</v>
      </c>
      <c r="V119" s="6">
        <v>2</v>
      </c>
      <c r="W119" s="6">
        <v>2</v>
      </c>
      <c r="X119" s="6">
        <v>2</v>
      </c>
      <c r="Y119" s="6">
        <v>2</v>
      </c>
      <c r="Z119" s="6">
        <v>2</v>
      </c>
    </row>
    <row r="120" spans="1:26" x14ac:dyDescent="0.25">
      <c r="A120" s="1">
        <v>1200</v>
      </c>
      <c r="B120" s="1" t="s">
        <v>143</v>
      </c>
      <c r="C120" s="1">
        <v>0</v>
      </c>
      <c r="D120" s="1" t="s">
        <v>104</v>
      </c>
      <c r="E120" s="1" t="s">
        <v>144</v>
      </c>
      <c r="F120" s="1" t="s">
        <v>8</v>
      </c>
      <c r="G120" s="1" t="s">
        <v>8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R120" s="5" t="s">
        <v>526</v>
      </c>
      <c r="S120" s="6">
        <v>2</v>
      </c>
      <c r="T120" s="6">
        <v>2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</row>
    <row r="121" spans="1:26" x14ac:dyDescent="0.25">
      <c r="A121" s="1">
        <v>1210</v>
      </c>
      <c r="B121" s="1" t="s">
        <v>143</v>
      </c>
      <c r="C121" s="1">
        <v>0</v>
      </c>
      <c r="D121" s="1" t="s">
        <v>104</v>
      </c>
      <c r="E121" s="1" t="s">
        <v>144</v>
      </c>
      <c r="F121" s="1">
        <v>1</v>
      </c>
      <c r="G121" s="1">
        <v>1</v>
      </c>
      <c r="H121" s="1" t="s">
        <v>8</v>
      </c>
      <c r="I121" s="1" t="s">
        <v>8</v>
      </c>
      <c r="J121" s="1" t="s">
        <v>8</v>
      </c>
      <c r="K121" s="1" t="s">
        <v>8</v>
      </c>
      <c r="L121" s="1" t="s">
        <v>8</v>
      </c>
      <c r="M121" s="1" t="s">
        <v>8</v>
      </c>
      <c r="R121" s="5" t="s">
        <v>157</v>
      </c>
      <c r="S121" s="6">
        <v>1</v>
      </c>
      <c r="T121" s="6">
        <v>1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</row>
    <row r="122" spans="1:26" x14ac:dyDescent="0.25">
      <c r="A122" s="1">
        <v>1220</v>
      </c>
      <c r="B122" s="1" t="s">
        <v>143</v>
      </c>
      <c r="C122" s="1">
        <v>0</v>
      </c>
      <c r="D122" s="1" t="s">
        <v>104</v>
      </c>
      <c r="E122" s="1" t="s">
        <v>144</v>
      </c>
      <c r="F122" s="1" t="s">
        <v>8</v>
      </c>
      <c r="G122" s="1" t="s">
        <v>8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R122" s="5" t="s">
        <v>130</v>
      </c>
      <c r="S122" s="6">
        <v>1</v>
      </c>
      <c r="T122" s="6">
        <v>1</v>
      </c>
      <c r="U122" s="6">
        <v>1</v>
      </c>
      <c r="V122" s="6">
        <v>1</v>
      </c>
      <c r="W122" s="6">
        <v>1</v>
      </c>
      <c r="X122" s="6">
        <v>1</v>
      </c>
      <c r="Y122" s="6">
        <v>1</v>
      </c>
      <c r="Z122" s="6">
        <v>1</v>
      </c>
    </row>
    <row r="123" spans="1:26" x14ac:dyDescent="0.25">
      <c r="A123" s="1">
        <v>1230</v>
      </c>
      <c r="B123" s="1" t="s">
        <v>143</v>
      </c>
      <c r="C123" s="1">
        <v>0</v>
      </c>
      <c r="D123" s="1" t="s">
        <v>104</v>
      </c>
      <c r="E123" s="1" t="s">
        <v>144</v>
      </c>
      <c r="F123" s="1">
        <v>1</v>
      </c>
      <c r="G123" s="1">
        <v>1</v>
      </c>
      <c r="H123" s="1" t="s">
        <v>8</v>
      </c>
      <c r="I123" s="1" t="s">
        <v>8</v>
      </c>
      <c r="J123" s="1" t="s">
        <v>8</v>
      </c>
      <c r="K123" s="1" t="s">
        <v>8</v>
      </c>
      <c r="L123" s="1" t="s">
        <v>8</v>
      </c>
      <c r="M123" s="1" t="s">
        <v>8</v>
      </c>
      <c r="R123" s="5" t="s">
        <v>128</v>
      </c>
      <c r="S123" s="6">
        <v>1</v>
      </c>
      <c r="T123" s="6">
        <v>1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</row>
    <row r="124" spans="1:26" x14ac:dyDescent="0.25">
      <c r="A124" s="1">
        <v>1240</v>
      </c>
      <c r="B124" s="1" t="s">
        <v>143</v>
      </c>
      <c r="C124" s="1">
        <v>0</v>
      </c>
      <c r="D124" s="1" t="s">
        <v>104</v>
      </c>
      <c r="E124" s="1" t="s">
        <v>144</v>
      </c>
      <c r="F124" s="1" t="s">
        <v>8</v>
      </c>
      <c r="G124" s="1" t="s">
        <v>8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R124" s="5" t="s">
        <v>489</v>
      </c>
      <c r="S124" s="6">
        <v>1</v>
      </c>
      <c r="T124" s="6">
        <v>1</v>
      </c>
      <c r="U124" s="6">
        <v>1</v>
      </c>
      <c r="V124" s="6">
        <v>1</v>
      </c>
      <c r="W124" s="6">
        <v>1</v>
      </c>
      <c r="X124" s="6">
        <v>1</v>
      </c>
      <c r="Y124" s="6">
        <v>1</v>
      </c>
      <c r="Z124" s="6">
        <v>1</v>
      </c>
    </row>
    <row r="125" spans="1:26" x14ac:dyDescent="0.25">
      <c r="A125" s="1">
        <v>1250</v>
      </c>
      <c r="B125" s="1" t="s">
        <v>143</v>
      </c>
      <c r="C125" s="1">
        <v>0</v>
      </c>
      <c r="D125" s="1" t="s">
        <v>104</v>
      </c>
      <c r="E125" s="1" t="s">
        <v>144</v>
      </c>
      <c r="F125" s="1">
        <v>1</v>
      </c>
      <c r="G125" s="1">
        <v>1</v>
      </c>
      <c r="H125" s="1" t="s">
        <v>8</v>
      </c>
      <c r="I125" s="1" t="s">
        <v>8</v>
      </c>
      <c r="J125" s="1" t="s">
        <v>8</v>
      </c>
      <c r="K125" s="1" t="s">
        <v>8</v>
      </c>
      <c r="L125" s="1" t="s">
        <v>8</v>
      </c>
      <c r="M125" s="1" t="s">
        <v>8</v>
      </c>
      <c r="R125" s="5" t="s">
        <v>126</v>
      </c>
      <c r="S125" s="6">
        <v>1</v>
      </c>
      <c r="T125" s="6">
        <v>1</v>
      </c>
      <c r="U125" s="6">
        <v>1</v>
      </c>
      <c r="V125" s="6">
        <v>1</v>
      </c>
      <c r="W125" s="6">
        <v>1</v>
      </c>
      <c r="X125" s="6">
        <v>1</v>
      </c>
      <c r="Y125" s="6">
        <v>1</v>
      </c>
      <c r="Z125" s="6">
        <v>1</v>
      </c>
    </row>
    <row r="126" spans="1:26" x14ac:dyDescent="0.25">
      <c r="A126" s="1">
        <v>1260</v>
      </c>
      <c r="B126" s="1" t="s">
        <v>143</v>
      </c>
      <c r="C126" s="1">
        <v>0</v>
      </c>
      <c r="D126" s="1" t="s">
        <v>104</v>
      </c>
      <c r="E126" s="1" t="s">
        <v>144</v>
      </c>
      <c r="F126" s="1" t="s">
        <v>8</v>
      </c>
      <c r="G126" s="1" t="s">
        <v>8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R126" s="5" t="s">
        <v>487</v>
      </c>
      <c r="S126" s="6">
        <v>1</v>
      </c>
      <c r="T126" s="6">
        <v>1</v>
      </c>
      <c r="U126" s="6">
        <v>1</v>
      </c>
      <c r="V126" s="6">
        <v>1</v>
      </c>
      <c r="W126" s="6">
        <v>1</v>
      </c>
      <c r="X126" s="6">
        <v>1</v>
      </c>
      <c r="Y126" s="6">
        <v>1</v>
      </c>
      <c r="Z126" s="6">
        <v>1</v>
      </c>
    </row>
    <row r="127" spans="1:26" x14ac:dyDescent="0.25">
      <c r="A127" s="1">
        <v>1270</v>
      </c>
      <c r="B127" s="1" t="s">
        <v>155</v>
      </c>
      <c r="C127" s="1">
        <v>0</v>
      </c>
      <c r="D127" s="1" t="s">
        <v>104</v>
      </c>
      <c r="E127" s="1" t="s">
        <v>156</v>
      </c>
      <c r="F127" s="1">
        <v>1</v>
      </c>
      <c r="G127" s="1">
        <v>1</v>
      </c>
      <c r="H127" s="1" t="s">
        <v>8</v>
      </c>
      <c r="I127" s="1" t="s">
        <v>8</v>
      </c>
      <c r="J127" s="1" t="s">
        <v>8</v>
      </c>
      <c r="K127" s="1" t="s">
        <v>8</v>
      </c>
      <c r="L127" s="1" t="s">
        <v>8</v>
      </c>
      <c r="M127" s="1" t="s">
        <v>8</v>
      </c>
      <c r="R127" s="5" t="s">
        <v>119</v>
      </c>
      <c r="S127" s="6">
        <v>1</v>
      </c>
      <c r="T127" s="6">
        <v>1</v>
      </c>
      <c r="U127" s="6">
        <v>1</v>
      </c>
      <c r="V127" s="6">
        <v>1</v>
      </c>
      <c r="W127" s="6">
        <v>1</v>
      </c>
      <c r="X127" s="6">
        <v>1</v>
      </c>
      <c r="Y127" s="6">
        <v>1</v>
      </c>
      <c r="Z127" s="6">
        <v>1</v>
      </c>
    </row>
    <row r="128" spans="1:26" x14ac:dyDescent="0.25">
      <c r="A128" s="1">
        <v>1280</v>
      </c>
      <c r="B128" s="1" t="s">
        <v>155</v>
      </c>
      <c r="C128" s="1">
        <v>0</v>
      </c>
      <c r="D128" s="1" t="s">
        <v>104</v>
      </c>
      <c r="E128" s="1" t="s">
        <v>156</v>
      </c>
      <c r="F128" s="1" t="s">
        <v>8</v>
      </c>
      <c r="G128" s="1" t="s">
        <v>8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R128" s="5" t="s">
        <v>471</v>
      </c>
      <c r="S128" s="6">
        <v>1</v>
      </c>
      <c r="T128" s="6">
        <v>1</v>
      </c>
      <c r="U128" s="6">
        <v>1</v>
      </c>
      <c r="V128" s="6">
        <v>1</v>
      </c>
      <c r="W128" s="6">
        <v>1</v>
      </c>
      <c r="X128" s="6">
        <v>1</v>
      </c>
      <c r="Y128" s="6">
        <v>1</v>
      </c>
      <c r="Z128" s="6">
        <v>1</v>
      </c>
    </row>
    <row r="129" spans="1:26" x14ac:dyDescent="0.25">
      <c r="A129" s="1">
        <v>1290</v>
      </c>
      <c r="B129" s="1" t="s">
        <v>157</v>
      </c>
      <c r="C129" s="1">
        <v>0</v>
      </c>
      <c r="D129" s="1" t="s">
        <v>104</v>
      </c>
      <c r="E129" s="1" t="s">
        <v>158</v>
      </c>
      <c r="F129" s="1">
        <v>1</v>
      </c>
      <c r="G129" s="1">
        <v>1</v>
      </c>
      <c r="H129" s="1" t="s">
        <v>8</v>
      </c>
      <c r="I129" s="1" t="s">
        <v>8</v>
      </c>
      <c r="J129" s="1" t="s">
        <v>8</v>
      </c>
      <c r="K129" s="1" t="s">
        <v>8</v>
      </c>
      <c r="L129" s="1" t="s">
        <v>8</v>
      </c>
      <c r="M129" s="1" t="s">
        <v>8</v>
      </c>
      <c r="R129" s="5" t="s">
        <v>459</v>
      </c>
      <c r="S129" s="6">
        <v>1</v>
      </c>
      <c r="T129" s="6">
        <v>1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</row>
    <row r="130" spans="1:26" x14ac:dyDescent="0.25">
      <c r="A130" s="1">
        <v>1300</v>
      </c>
      <c r="B130" s="1" t="s">
        <v>159</v>
      </c>
      <c r="C130" s="1">
        <v>0</v>
      </c>
      <c r="D130" s="1" t="s">
        <v>104</v>
      </c>
      <c r="E130" s="1" t="s">
        <v>160</v>
      </c>
      <c r="F130" s="1">
        <v>1</v>
      </c>
      <c r="G130" s="1">
        <v>1</v>
      </c>
      <c r="H130" s="1" t="s">
        <v>8</v>
      </c>
      <c r="I130" s="1" t="s">
        <v>8</v>
      </c>
      <c r="J130" s="1" t="s">
        <v>8</v>
      </c>
      <c r="K130" s="1" t="s">
        <v>8</v>
      </c>
      <c r="L130" s="1" t="s">
        <v>8</v>
      </c>
      <c r="M130" s="1" t="s">
        <v>8</v>
      </c>
      <c r="R130" s="5" t="s">
        <v>121</v>
      </c>
      <c r="S130" s="6">
        <v>1</v>
      </c>
      <c r="T130" s="6">
        <v>1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</row>
    <row r="131" spans="1:26" x14ac:dyDescent="0.25">
      <c r="A131" s="1">
        <v>1310</v>
      </c>
      <c r="B131" s="1" t="s">
        <v>145</v>
      </c>
      <c r="C131" s="1">
        <v>0</v>
      </c>
      <c r="D131" s="1" t="s">
        <v>104</v>
      </c>
      <c r="E131" s="1" t="s">
        <v>146</v>
      </c>
      <c r="F131" s="1" t="s">
        <v>8</v>
      </c>
      <c r="G131" s="1" t="s">
        <v>8</v>
      </c>
      <c r="H131" s="1">
        <v>1</v>
      </c>
      <c r="I131" s="1">
        <v>1</v>
      </c>
      <c r="J131" s="1">
        <v>1</v>
      </c>
      <c r="K131" s="1">
        <v>1</v>
      </c>
      <c r="L131" s="1" t="s">
        <v>8</v>
      </c>
      <c r="M131" s="1" t="s">
        <v>8</v>
      </c>
      <c r="R131" s="5" t="s">
        <v>129</v>
      </c>
      <c r="S131" s="6">
        <v>0</v>
      </c>
      <c r="T131" s="6">
        <v>0</v>
      </c>
      <c r="U131" s="6">
        <v>1</v>
      </c>
      <c r="V131" s="6">
        <v>1</v>
      </c>
      <c r="W131" s="6">
        <v>1</v>
      </c>
      <c r="X131" s="6">
        <v>1</v>
      </c>
      <c r="Y131" s="6">
        <v>1</v>
      </c>
      <c r="Z131" s="6">
        <v>1</v>
      </c>
    </row>
    <row r="132" spans="1:26" x14ac:dyDescent="0.25">
      <c r="A132" s="1">
        <v>1320</v>
      </c>
      <c r="B132" s="1" t="s">
        <v>145</v>
      </c>
      <c r="C132" s="1">
        <v>0</v>
      </c>
      <c r="D132" s="1" t="s">
        <v>104</v>
      </c>
      <c r="E132" s="1" t="s">
        <v>146</v>
      </c>
      <c r="F132" s="1" t="s">
        <v>8</v>
      </c>
      <c r="G132" s="1" t="s">
        <v>8</v>
      </c>
      <c r="H132" s="1" t="s">
        <v>8</v>
      </c>
      <c r="I132" s="1" t="s">
        <v>8</v>
      </c>
      <c r="J132" s="1" t="s">
        <v>8</v>
      </c>
      <c r="K132" s="1" t="s">
        <v>8</v>
      </c>
      <c r="L132" s="1">
        <v>1</v>
      </c>
      <c r="M132" s="1">
        <v>1</v>
      </c>
      <c r="R132" s="5" t="s">
        <v>258</v>
      </c>
      <c r="S132" s="6">
        <v>1</v>
      </c>
      <c r="T132" s="6">
        <v>1</v>
      </c>
      <c r="U132" s="6">
        <v>1</v>
      </c>
      <c r="V132" s="6">
        <v>1</v>
      </c>
      <c r="W132" s="6">
        <v>1</v>
      </c>
      <c r="X132" s="6">
        <v>1</v>
      </c>
      <c r="Y132" s="6">
        <v>1</v>
      </c>
      <c r="Z132" s="6">
        <v>1</v>
      </c>
    </row>
    <row r="133" spans="1:26" x14ac:dyDescent="0.25">
      <c r="A133" s="1">
        <v>1330</v>
      </c>
      <c r="B133" s="1" t="s">
        <v>161</v>
      </c>
      <c r="C133" s="1">
        <v>0</v>
      </c>
      <c r="D133" s="1" t="s">
        <v>104</v>
      </c>
      <c r="E133" s="1" t="s">
        <v>162</v>
      </c>
      <c r="F133" s="1">
        <v>1</v>
      </c>
      <c r="G133" s="1">
        <v>1</v>
      </c>
      <c r="H133" s="1" t="s">
        <v>8</v>
      </c>
      <c r="I133" s="1" t="s">
        <v>8</v>
      </c>
      <c r="J133" s="1" t="s">
        <v>8</v>
      </c>
      <c r="K133" s="1" t="s">
        <v>8</v>
      </c>
      <c r="L133" s="1" t="s">
        <v>8</v>
      </c>
      <c r="M133" s="1" t="s">
        <v>8</v>
      </c>
      <c r="R133" s="5" t="s">
        <v>300</v>
      </c>
      <c r="S133" s="6">
        <v>1</v>
      </c>
      <c r="T133" s="6">
        <v>1</v>
      </c>
      <c r="U133" s="6">
        <v>1</v>
      </c>
      <c r="V133" s="6">
        <v>1</v>
      </c>
      <c r="W133" s="6">
        <v>1</v>
      </c>
      <c r="X133" s="6">
        <v>1</v>
      </c>
      <c r="Y133" s="6">
        <v>1</v>
      </c>
      <c r="Z133" s="6">
        <v>1</v>
      </c>
    </row>
    <row r="134" spans="1:26" x14ac:dyDescent="0.25">
      <c r="A134" s="1">
        <v>1340</v>
      </c>
      <c r="B134" s="1" t="s">
        <v>163</v>
      </c>
      <c r="C134" s="1">
        <v>0</v>
      </c>
      <c r="D134" s="1" t="s">
        <v>104</v>
      </c>
      <c r="E134" s="1" t="s">
        <v>164</v>
      </c>
      <c r="F134" s="1">
        <v>1</v>
      </c>
      <c r="G134" s="1">
        <v>1</v>
      </c>
      <c r="H134" s="1" t="s">
        <v>8</v>
      </c>
      <c r="I134" s="1" t="s">
        <v>8</v>
      </c>
      <c r="J134" s="1" t="s">
        <v>8</v>
      </c>
      <c r="K134" s="1" t="s">
        <v>8</v>
      </c>
      <c r="L134" s="1" t="s">
        <v>8</v>
      </c>
      <c r="M134" s="1" t="s">
        <v>8</v>
      </c>
      <c r="R134" s="5" t="s">
        <v>667</v>
      </c>
      <c r="S134" s="6">
        <v>2</v>
      </c>
      <c r="T134" s="6">
        <v>2</v>
      </c>
      <c r="U134" s="6">
        <v>2</v>
      </c>
      <c r="V134" s="6">
        <v>2</v>
      </c>
      <c r="W134" s="6">
        <v>2</v>
      </c>
      <c r="X134" s="6">
        <v>2</v>
      </c>
      <c r="Y134" s="6">
        <v>2</v>
      </c>
      <c r="Z134" s="6">
        <v>2</v>
      </c>
    </row>
    <row r="135" spans="1:26" x14ac:dyDescent="0.25">
      <c r="A135" s="1">
        <v>1350</v>
      </c>
      <c r="B135" s="1" t="s">
        <v>163</v>
      </c>
      <c r="C135" s="1">
        <v>0</v>
      </c>
      <c r="D135" s="1" t="s">
        <v>104</v>
      </c>
      <c r="E135" s="1" t="s">
        <v>164</v>
      </c>
      <c r="F135" s="1">
        <v>1</v>
      </c>
      <c r="G135" s="1">
        <v>1</v>
      </c>
      <c r="H135" s="1" t="s">
        <v>8</v>
      </c>
      <c r="I135" s="1" t="s">
        <v>8</v>
      </c>
      <c r="J135" s="1" t="s">
        <v>8</v>
      </c>
      <c r="K135" s="1" t="s">
        <v>8</v>
      </c>
      <c r="L135" s="1" t="s">
        <v>8</v>
      </c>
      <c r="M135" s="1" t="s">
        <v>8</v>
      </c>
      <c r="R135" s="5" t="s">
        <v>473</v>
      </c>
      <c r="S135" s="6">
        <v>3</v>
      </c>
      <c r="T135" s="6">
        <v>3</v>
      </c>
      <c r="U135" s="6">
        <v>3</v>
      </c>
      <c r="V135" s="6">
        <v>3</v>
      </c>
      <c r="W135" s="6">
        <v>3</v>
      </c>
      <c r="X135" s="6">
        <v>3</v>
      </c>
      <c r="Y135" s="6">
        <v>3</v>
      </c>
      <c r="Z135" s="6">
        <v>3</v>
      </c>
    </row>
    <row r="136" spans="1:26" x14ac:dyDescent="0.25">
      <c r="A136" s="1">
        <v>1360</v>
      </c>
      <c r="B136" s="1" t="s">
        <v>165</v>
      </c>
      <c r="C136" s="1">
        <v>0</v>
      </c>
      <c r="D136" s="1" t="s">
        <v>104</v>
      </c>
      <c r="E136" s="1" t="s">
        <v>166</v>
      </c>
      <c r="F136" s="1">
        <v>1</v>
      </c>
      <c r="G136" s="1">
        <v>1</v>
      </c>
      <c r="H136" s="1" t="s">
        <v>8</v>
      </c>
      <c r="I136" s="1" t="s">
        <v>8</v>
      </c>
      <c r="J136" s="1" t="s">
        <v>8</v>
      </c>
      <c r="K136" s="1" t="s">
        <v>8</v>
      </c>
      <c r="L136" s="1" t="s">
        <v>8</v>
      </c>
      <c r="M136" s="1" t="s">
        <v>8</v>
      </c>
      <c r="R136" s="5" t="s">
        <v>115</v>
      </c>
      <c r="S136" s="6">
        <v>1</v>
      </c>
      <c r="T136" s="6">
        <v>1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</row>
    <row r="137" spans="1:26" x14ac:dyDescent="0.25">
      <c r="A137" s="1">
        <v>1370</v>
      </c>
      <c r="B137" s="1" t="s">
        <v>163</v>
      </c>
      <c r="C137" s="1">
        <v>0</v>
      </c>
      <c r="D137" s="1" t="s">
        <v>104</v>
      </c>
      <c r="E137" s="1" t="s">
        <v>164</v>
      </c>
      <c r="F137" s="1">
        <v>1</v>
      </c>
      <c r="G137" s="1">
        <v>1</v>
      </c>
      <c r="H137" s="1" t="s">
        <v>8</v>
      </c>
      <c r="I137" s="1" t="s">
        <v>8</v>
      </c>
      <c r="J137" s="1" t="s">
        <v>8</v>
      </c>
      <c r="K137" s="1" t="s">
        <v>8</v>
      </c>
      <c r="L137" s="1" t="s">
        <v>8</v>
      </c>
      <c r="M137" s="1" t="s">
        <v>8</v>
      </c>
      <c r="R137" s="5" t="s">
        <v>553</v>
      </c>
      <c r="S137" s="6">
        <v>4</v>
      </c>
      <c r="T137" s="6">
        <v>4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</row>
    <row r="138" spans="1:26" x14ac:dyDescent="0.25">
      <c r="A138" s="1">
        <v>1380</v>
      </c>
      <c r="B138" s="1" t="s">
        <v>167</v>
      </c>
      <c r="C138" s="1">
        <v>0</v>
      </c>
      <c r="D138" s="1" t="s">
        <v>104</v>
      </c>
      <c r="E138" s="1" t="s">
        <v>168</v>
      </c>
      <c r="F138" s="1">
        <v>1</v>
      </c>
      <c r="G138" s="1">
        <v>1</v>
      </c>
      <c r="H138" s="1" t="s">
        <v>8</v>
      </c>
      <c r="I138" s="1" t="s">
        <v>8</v>
      </c>
      <c r="J138" s="1" t="s">
        <v>8</v>
      </c>
      <c r="K138" s="1" t="s">
        <v>8</v>
      </c>
      <c r="L138" s="1" t="s">
        <v>8</v>
      </c>
      <c r="M138" s="1" t="s">
        <v>8</v>
      </c>
      <c r="R138" s="5" t="s">
        <v>702</v>
      </c>
      <c r="S138" s="6">
        <v>1</v>
      </c>
      <c r="T138" s="6">
        <v>1</v>
      </c>
      <c r="U138" s="6">
        <v>1</v>
      </c>
      <c r="V138" s="6">
        <v>1</v>
      </c>
      <c r="W138" s="6">
        <v>1</v>
      </c>
      <c r="X138" s="6">
        <v>1</v>
      </c>
      <c r="Y138" s="6">
        <v>1</v>
      </c>
      <c r="Z138" s="6">
        <v>1</v>
      </c>
    </row>
    <row r="139" spans="1:26" x14ac:dyDescent="0.25">
      <c r="A139" s="1">
        <v>1390</v>
      </c>
      <c r="B139" s="1" t="s">
        <v>163</v>
      </c>
      <c r="C139" s="1">
        <v>0</v>
      </c>
      <c r="D139" s="1" t="s">
        <v>104</v>
      </c>
      <c r="E139" s="1" t="s">
        <v>164</v>
      </c>
      <c r="F139" s="1" t="s">
        <v>8</v>
      </c>
      <c r="G139" s="1" t="s">
        <v>8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R139" s="5" t="s">
        <v>712</v>
      </c>
      <c r="S139" s="6">
        <v>1</v>
      </c>
      <c r="T139" s="6">
        <v>1</v>
      </c>
      <c r="U139" s="6">
        <v>1</v>
      </c>
      <c r="V139" s="6">
        <v>1</v>
      </c>
      <c r="W139" s="6">
        <v>1</v>
      </c>
      <c r="X139" s="6">
        <v>1</v>
      </c>
      <c r="Y139" s="6">
        <v>1</v>
      </c>
      <c r="Z139" s="6">
        <v>1</v>
      </c>
    </row>
    <row r="140" spans="1:26" x14ac:dyDescent="0.25">
      <c r="A140" s="1">
        <v>1400</v>
      </c>
      <c r="B140" s="1" t="s">
        <v>163</v>
      </c>
      <c r="C140" s="1">
        <v>0</v>
      </c>
      <c r="D140" s="1" t="s">
        <v>104</v>
      </c>
      <c r="E140" s="1" t="s">
        <v>164</v>
      </c>
      <c r="F140" s="1">
        <v>1</v>
      </c>
      <c r="G140" s="1">
        <v>1</v>
      </c>
      <c r="H140" s="1" t="s">
        <v>8</v>
      </c>
      <c r="I140" s="1" t="s">
        <v>8</v>
      </c>
      <c r="J140" s="1" t="s">
        <v>8</v>
      </c>
      <c r="K140" s="1" t="s">
        <v>8</v>
      </c>
      <c r="L140" s="1" t="s">
        <v>8</v>
      </c>
      <c r="M140" s="1" t="s">
        <v>8</v>
      </c>
      <c r="R140" s="5" t="s">
        <v>714</v>
      </c>
      <c r="S140" s="6">
        <v>1</v>
      </c>
      <c r="T140" s="6">
        <v>1</v>
      </c>
      <c r="U140" s="6">
        <v>1</v>
      </c>
      <c r="V140" s="6">
        <v>1</v>
      </c>
      <c r="W140" s="6">
        <v>1</v>
      </c>
      <c r="X140" s="6">
        <v>1</v>
      </c>
      <c r="Y140" s="6">
        <v>1</v>
      </c>
      <c r="Z140" s="6">
        <v>1</v>
      </c>
    </row>
    <row r="141" spans="1:26" x14ac:dyDescent="0.25">
      <c r="A141" s="1">
        <v>1410</v>
      </c>
      <c r="B141" s="1" t="s">
        <v>145</v>
      </c>
      <c r="C141" s="1">
        <v>0</v>
      </c>
      <c r="D141" s="1" t="s">
        <v>104</v>
      </c>
      <c r="E141" s="1" t="s">
        <v>146</v>
      </c>
      <c r="F141" s="1">
        <v>1</v>
      </c>
      <c r="G141" s="1">
        <v>1</v>
      </c>
      <c r="H141" s="1" t="s">
        <v>8</v>
      </c>
      <c r="I141" s="1" t="s">
        <v>8</v>
      </c>
      <c r="J141" s="1" t="s">
        <v>8</v>
      </c>
      <c r="K141" s="1" t="s">
        <v>8</v>
      </c>
      <c r="L141" s="1" t="s">
        <v>8</v>
      </c>
      <c r="M141" s="1" t="s">
        <v>8</v>
      </c>
      <c r="R141" s="5" t="s">
        <v>178</v>
      </c>
      <c r="S141" s="6">
        <v>0</v>
      </c>
      <c r="T141" s="6">
        <v>0</v>
      </c>
      <c r="U141" s="6">
        <v>1</v>
      </c>
      <c r="V141" s="6">
        <v>1</v>
      </c>
      <c r="W141" s="6">
        <v>1</v>
      </c>
      <c r="X141" s="6">
        <v>1</v>
      </c>
      <c r="Y141" s="6">
        <v>1</v>
      </c>
      <c r="Z141" s="6">
        <v>1</v>
      </c>
    </row>
    <row r="142" spans="1:26" x14ac:dyDescent="0.25">
      <c r="A142" s="1">
        <v>1420</v>
      </c>
      <c r="B142" s="1" t="s">
        <v>163</v>
      </c>
      <c r="C142" s="1">
        <v>0</v>
      </c>
      <c r="D142" s="1" t="s">
        <v>104</v>
      </c>
      <c r="E142" s="1" t="s">
        <v>164</v>
      </c>
      <c r="F142" s="1">
        <v>1</v>
      </c>
      <c r="G142" s="1">
        <v>1</v>
      </c>
      <c r="H142" s="1" t="s">
        <v>8</v>
      </c>
      <c r="I142" s="1" t="s">
        <v>8</v>
      </c>
      <c r="J142" s="1" t="s">
        <v>8</v>
      </c>
      <c r="K142" s="1" t="s">
        <v>8</v>
      </c>
      <c r="L142" s="1" t="s">
        <v>8</v>
      </c>
      <c r="M142" s="1" t="s">
        <v>8</v>
      </c>
      <c r="R142" s="5" t="s">
        <v>559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1</v>
      </c>
      <c r="Z142" s="6">
        <v>1</v>
      </c>
    </row>
    <row r="143" spans="1:26" x14ac:dyDescent="0.25">
      <c r="A143" s="1">
        <v>1430</v>
      </c>
      <c r="B143" s="1" t="s">
        <v>169</v>
      </c>
      <c r="C143" s="1">
        <v>0</v>
      </c>
      <c r="D143" s="1" t="s">
        <v>104</v>
      </c>
      <c r="E143" s="1" t="s">
        <v>140</v>
      </c>
      <c r="F143" s="1">
        <v>1</v>
      </c>
      <c r="G143" s="1">
        <v>1</v>
      </c>
      <c r="H143" s="1" t="s">
        <v>8</v>
      </c>
      <c r="I143" s="1" t="s">
        <v>8</v>
      </c>
      <c r="J143" s="1" t="s">
        <v>8</v>
      </c>
      <c r="K143" s="1" t="s">
        <v>8</v>
      </c>
      <c r="L143" s="1" t="s">
        <v>8</v>
      </c>
      <c r="M143" s="1" t="s">
        <v>8</v>
      </c>
      <c r="R143" s="5" t="s">
        <v>668</v>
      </c>
      <c r="S143" s="6">
        <v>1</v>
      </c>
      <c r="T143" s="6">
        <v>1</v>
      </c>
      <c r="U143" s="6">
        <v>1</v>
      </c>
      <c r="V143" s="6">
        <v>1</v>
      </c>
      <c r="W143" s="6">
        <v>1</v>
      </c>
      <c r="X143" s="6">
        <v>1</v>
      </c>
      <c r="Y143" s="6">
        <v>1</v>
      </c>
      <c r="Z143" s="6">
        <v>1</v>
      </c>
    </row>
    <row r="144" spans="1:26" x14ac:dyDescent="0.25">
      <c r="A144" s="1">
        <v>1440</v>
      </c>
      <c r="B144" s="1" t="s">
        <v>170</v>
      </c>
      <c r="C144" s="1">
        <v>0</v>
      </c>
      <c r="D144" s="1" t="s">
        <v>104</v>
      </c>
      <c r="E144" s="1" t="s">
        <v>171</v>
      </c>
      <c r="F144" s="1">
        <v>1</v>
      </c>
      <c r="G144" s="1">
        <v>1</v>
      </c>
      <c r="H144" s="1" t="s">
        <v>8</v>
      </c>
      <c r="I144" s="1" t="s">
        <v>8</v>
      </c>
      <c r="J144" s="1" t="s">
        <v>8</v>
      </c>
      <c r="K144" s="1" t="s">
        <v>8</v>
      </c>
      <c r="L144" s="1" t="s">
        <v>8</v>
      </c>
      <c r="M144" s="1" t="s">
        <v>8</v>
      </c>
      <c r="R144" s="5" t="s">
        <v>665</v>
      </c>
      <c r="S144" s="6">
        <v>9</v>
      </c>
      <c r="T144" s="6">
        <v>9</v>
      </c>
      <c r="U144" s="6">
        <v>9</v>
      </c>
      <c r="V144" s="6">
        <v>9</v>
      </c>
      <c r="W144" s="6">
        <v>9</v>
      </c>
      <c r="X144" s="6">
        <v>9</v>
      </c>
      <c r="Y144" s="6">
        <v>9</v>
      </c>
      <c r="Z144" s="6">
        <v>9</v>
      </c>
    </row>
    <row r="145" spans="1:26" x14ac:dyDescent="0.25">
      <c r="A145" s="1">
        <v>1450</v>
      </c>
      <c r="B145" s="1" t="s">
        <v>172</v>
      </c>
      <c r="C145" s="1">
        <v>0</v>
      </c>
      <c r="D145" s="1" t="s">
        <v>104</v>
      </c>
      <c r="E145" s="1" t="s">
        <v>173</v>
      </c>
      <c r="F145" s="1">
        <v>1</v>
      </c>
      <c r="G145" s="1">
        <v>1</v>
      </c>
      <c r="H145" s="1" t="s">
        <v>8</v>
      </c>
      <c r="I145" s="1" t="s">
        <v>8</v>
      </c>
      <c r="J145" s="1" t="s">
        <v>8</v>
      </c>
      <c r="K145" s="1" t="s">
        <v>8</v>
      </c>
      <c r="L145" s="1" t="s">
        <v>8</v>
      </c>
      <c r="M145" s="1" t="s">
        <v>8</v>
      </c>
      <c r="R145" s="5" t="s">
        <v>330</v>
      </c>
      <c r="S145" s="6">
        <v>3</v>
      </c>
      <c r="T145" s="6">
        <v>3</v>
      </c>
      <c r="U145" s="6">
        <v>3</v>
      </c>
      <c r="V145" s="6">
        <v>3</v>
      </c>
      <c r="W145" s="6">
        <v>3</v>
      </c>
      <c r="X145" s="6">
        <v>3</v>
      </c>
      <c r="Y145" s="6">
        <v>3</v>
      </c>
      <c r="Z145" s="6">
        <v>3</v>
      </c>
    </row>
    <row r="146" spans="1:26" x14ac:dyDescent="0.25">
      <c r="A146" s="1">
        <v>1460</v>
      </c>
      <c r="B146" s="1" t="s">
        <v>169</v>
      </c>
      <c r="C146" s="1">
        <v>0</v>
      </c>
      <c r="D146" s="1" t="s">
        <v>104</v>
      </c>
      <c r="E146" s="1" t="s">
        <v>140</v>
      </c>
      <c r="F146" s="1">
        <v>1</v>
      </c>
      <c r="G146" s="1">
        <v>1</v>
      </c>
      <c r="H146" s="1" t="s">
        <v>8</v>
      </c>
      <c r="I146" s="1" t="s">
        <v>8</v>
      </c>
      <c r="J146" s="1" t="s">
        <v>8</v>
      </c>
      <c r="K146" s="1" t="s">
        <v>8</v>
      </c>
      <c r="L146" s="1" t="s">
        <v>8</v>
      </c>
      <c r="M146" s="1" t="s">
        <v>8</v>
      </c>
      <c r="R146" s="5" t="s">
        <v>244</v>
      </c>
      <c r="S146" s="6">
        <v>5</v>
      </c>
      <c r="T146" s="6">
        <v>5</v>
      </c>
      <c r="U146" s="6">
        <v>3</v>
      </c>
      <c r="V146" s="6">
        <v>3</v>
      </c>
      <c r="W146" s="6">
        <v>3</v>
      </c>
      <c r="X146" s="6">
        <v>3</v>
      </c>
      <c r="Y146" s="6">
        <v>3</v>
      </c>
      <c r="Z146" s="6">
        <v>3</v>
      </c>
    </row>
    <row r="147" spans="1:26" x14ac:dyDescent="0.25">
      <c r="A147" s="1">
        <v>1470</v>
      </c>
      <c r="B147" s="1" t="s">
        <v>174</v>
      </c>
      <c r="C147" s="1">
        <v>0</v>
      </c>
      <c r="D147" s="1" t="s">
        <v>104</v>
      </c>
      <c r="E147" s="1" t="s">
        <v>175</v>
      </c>
      <c r="F147" s="1">
        <v>1</v>
      </c>
      <c r="G147" s="1">
        <v>1</v>
      </c>
      <c r="H147" s="1" t="s">
        <v>8</v>
      </c>
      <c r="I147" s="1" t="s">
        <v>8</v>
      </c>
      <c r="J147" s="1" t="s">
        <v>8</v>
      </c>
      <c r="K147" s="1" t="s">
        <v>8</v>
      </c>
      <c r="L147" s="1" t="s">
        <v>8</v>
      </c>
      <c r="M147" s="1" t="s">
        <v>8</v>
      </c>
      <c r="R147" s="5" t="s">
        <v>322</v>
      </c>
      <c r="S147" s="6">
        <v>4</v>
      </c>
      <c r="T147" s="6">
        <v>4</v>
      </c>
      <c r="U147" s="6">
        <v>3</v>
      </c>
      <c r="V147" s="6">
        <v>3</v>
      </c>
      <c r="W147" s="6">
        <v>3</v>
      </c>
      <c r="X147" s="6">
        <v>3</v>
      </c>
      <c r="Y147" s="6">
        <v>3</v>
      </c>
      <c r="Z147" s="6">
        <v>3</v>
      </c>
    </row>
    <row r="148" spans="1:26" x14ac:dyDescent="0.25">
      <c r="A148" s="1">
        <v>1480</v>
      </c>
      <c r="B148" s="1" t="s">
        <v>176</v>
      </c>
      <c r="C148" s="1">
        <v>0</v>
      </c>
      <c r="D148" s="1" t="s">
        <v>104</v>
      </c>
      <c r="E148" s="1" t="s">
        <v>177</v>
      </c>
      <c r="F148" s="1">
        <v>1</v>
      </c>
      <c r="G148" s="1">
        <v>1</v>
      </c>
      <c r="H148" s="1" t="s">
        <v>8</v>
      </c>
      <c r="I148" s="1" t="s">
        <v>8</v>
      </c>
      <c r="J148" s="1" t="s">
        <v>8</v>
      </c>
      <c r="K148" s="1" t="s">
        <v>8</v>
      </c>
      <c r="L148" s="1" t="s">
        <v>8</v>
      </c>
      <c r="M148" s="1" t="s">
        <v>8</v>
      </c>
      <c r="R148" s="5" t="s">
        <v>704</v>
      </c>
      <c r="S148" s="6">
        <v>3</v>
      </c>
      <c r="T148" s="6">
        <v>3</v>
      </c>
      <c r="U148" s="6">
        <v>3</v>
      </c>
      <c r="V148" s="6">
        <v>3</v>
      </c>
      <c r="W148" s="6">
        <v>3</v>
      </c>
      <c r="X148" s="6">
        <v>3</v>
      </c>
      <c r="Y148" s="6">
        <v>3</v>
      </c>
      <c r="Z148" s="6">
        <v>3</v>
      </c>
    </row>
    <row r="149" spans="1:26" x14ac:dyDescent="0.25">
      <c r="A149" s="1">
        <v>1490</v>
      </c>
      <c r="B149" s="1" t="s">
        <v>163</v>
      </c>
      <c r="C149" s="1">
        <v>0</v>
      </c>
      <c r="D149" s="1" t="s">
        <v>104</v>
      </c>
      <c r="E149" s="1" t="s">
        <v>164</v>
      </c>
      <c r="F149" s="1">
        <v>1</v>
      </c>
      <c r="G149" s="1">
        <v>1</v>
      </c>
      <c r="H149" s="1" t="s">
        <v>8</v>
      </c>
      <c r="I149" s="1" t="s">
        <v>8</v>
      </c>
      <c r="J149" s="1" t="s">
        <v>8</v>
      </c>
      <c r="K149" s="1" t="s">
        <v>8</v>
      </c>
      <c r="L149" s="1" t="s">
        <v>8</v>
      </c>
      <c r="M149" s="1" t="s">
        <v>8</v>
      </c>
      <c r="R149" s="5" t="s">
        <v>236</v>
      </c>
      <c r="S149" s="6">
        <v>5</v>
      </c>
      <c r="T149" s="6">
        <v>5</v>
      </c>
      <c r="U149" s="6">
        <v>3</v>
      </c>
      <c r="V149" s="6">
        <v>3</v>
      </c>
      <c r="W149" s="6">
        <v>3</v>
      </c>
      <c r="X149" s="6">
        <v>3</v>
      </c>
      <c r="Y149" s="6">
        <v>3</v>
      </c>
      <c r="Z149" s="6">
        <v>3</v>
      </c>
    </row>
    <row r="150" spans="1:26" x14ac:dyDescent="0.25">
      <c r="A150" s="1">
        <v>1500</v>
      </c>
      <c r="B150" s="1" t="s">
        <v>163</v>
      </c>
      <c r="C150" s="1">
        <v>0</v>
      </c>
      <c r="D150" s="1" t="s">
        <v>104</v>
      </c>
      <c r="E150" s="1" t="s">
        <v>164</v>
      </c>
      <c r="F150" s="1">
        <v>1</v>
      </c>
      <c r="G150" s="1">
        <v>1</v>
      </c>
      <c r="H150" s="1" t="s">
        <v>8</v>
      </c>
      <c r="I150" s="1" t="s">
        <v>8</v>
      </c>
      <c r="J150" s="1" t="s">
        <v>8</v>
      </c>
      <c r="K150" s="1" t="s">
        <v>8</v>
      </c>
      <c r="L150" s="1" t="s">
        <v>8</v>
      </c>
      <c r="M150" s="1" t="s">
        <v>8</v>
      </c>
      <c r="R150" s="5" t="s">
        <v>718</v>
      </c>
      <c r="S150" s="6">
        <v>1</v>
      </c>
      <c r="T150" s="6">
        <v>1</v>
      </c>
      <c r="U150" s="6">
        <v>1</v>
      </c>
      <c r="V150" s="6">
        <v>1</v>
      </c>
      <c r="W150" s="6">
        <v>1</v>
      </c>
      <c r="X150" s="6">
        <v>1</v>
      </c>
      <c r="Y150" s="6">
        <v>1</v>
      </c>
      <c r="Z150" s="6">
        <v>1</v>
      </c>
    </row>
    <row r="151" spans="1:26" x14ac:dyDescent="0.25">
      <c r="A151" s="1">
        <v>1510</v>
      </c>
      <c r="B151" s="1" t="s">
        <v>145</v>
      </c>
      <c r="C151" s="1">
        <v>0</v>
      </c>
      <c r="D151" s="1" t="s">
        <v>104</v>
      </c>
      <c r="E151" s="1" t="s">
        <v>146</v>
      </c>
      <c r="F151" s="1">
        <v>1</v>
      </c>
      <c r="G151" s="1">
        <v>1</v>
      </c>
      <c r="H151" s="1" t="s">
        <v>8</v>
      </c>
      <c r="I151" s="1" t="s">
        <v>8</v>
      </c>
      <c r="J151" s="1" t="s">
        <v>8</v>
      </c>
      <c r="K151" s="1" t="s">
        <v>8</v>
      </c>
      <c r="L151" s="1" t="s">
        <v>8</v>
      </c>
      <c r="M151" s="1" t="s">
        <v>8</v>
      </c>
      <c r="R151" s="5" t="s">
        <v>680</v>
      </c>
      <c r="S151" s="6">
        <v>1</v>
      </c>
      <c r="T151" s="6">
        <v>1</v>
      </c>
      <c r="U151" s="6">
        <v>1</v>
      </c>
      <c r="V151" s="6">
        <v>1</v>
      </c>
      <c r="W151" s="6">
        <v>1</v>
      </c>
      <c r="X151" s="6">
        <v>1</v>
      </c>
      <c r="Y151" s="6">
        <v>1</v>
      </c>
      <c r="Z151" s="6">
        <v>1</v>
      </c>
    </row>
    <row r="152" spans="1:26" x14ac:dyDescent="0.25">
      <c r="A152" s="1">
        <v>1520</v>
      </c>
      <c r="B152" s="1" t="s">
        <v>163</v>
      </c>
      <c r="C152" s="1">
        <v>0</v>
      </c>
      <c r="D152" s="1" t="s">
        <v>104</v>
      </c>
      <c r="E152" s="1" t="s">
        <v>164</v>
      </c>
      <c r="F152" s="1" t="s">
        <v>8</v>
      </c>
      <c r="G152" s="1" t="s">
        <v>8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R152" s="5" t="s">
        <v>312</v>
      </c>
      <c r="S152" s="6">
        <v>1</v>
      </c>
      <c r="T152" s="6">
        <v>1</v>
      </c>
      <c r="U152" s="6">
        <v>1</v>
      </c>
      <c r="V152" s="6">
        <v>1</v>
      </c>
      <c r="W152" s="6">
        <v>1</v>
      </c>
      <c r="X152" s="6">
        <v>1</v>
      </c>
      <c r="Y152" s="6">
        <v>1</v>
      </c>
      <c r="Z152" s="6">
        <v>1</v>
      </c>
    </row>
    <row r="153" spans="1:26" x14ac:dyDescent="0.25">
      <c r="A153" s="1">
        <v>1530</v>
      </c>
      <c r="B153" s="1" t="s">
        <v>163</v>
      </c>
      <c r="C153" s="1">
        <v>0</v>
      </c>
      <c r="D153" s="1" t="s">
        <v>104</v>
      </c>
      <c r="E153" s="1" t="s">
        <v>164</v>
      </c>
      <c r="F153" s="1">
        <v>1</v>
      </c>
      <c r="G153" s="1">
        <v>1</v>
      </c>
      <c r="H153" s="1" t="s">
        <v>8</v>
      </c>
      <c r="I153" s="1" t="s">
        <v>8</v>
      </c>
      <c r="J153" s="1" t="s">
        <v>8</v>
      </c>
      <c r="K153" s="1" t="s">
        <v>8</v>
      </c>
      <c r="L153" s="1" t="s">
        <v>8</v>
      </c>
      <c r="M153" s="1" t="s">
        <v>8</v>
      </c>
      <c r="R153" s="5" t="s">
        <v>659</v>
      </c>
      <c r="S153" s="6">
        <v>1</v>
      </c>
      <c r="T153" s="6">
        <v>1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</row>
    <row r="154" spans="1:26" x14ac:dyDescent="0.25">
      <c r="A154" s="1">
        <v>1540</v>
      </c>
      <c r="B154" s="1" t="s">
        <v>163</v>
      </c>
      <c r="C154" s="1">
        <v>0</v>
      </c>
      <c r="D154" s="1" t="s">
        <v>104</v>
      </c>
      <c r="E154" s="1" t="s">
        <v>164</v>
      </c>
      <c r="F154" s="1" t="s">
        <v>8</v>
      </c>
      <c r="G154" s="1" t="s">
        <v>8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R154" s="5" t="s">
        <v>248</v>
      </c>
      <c r="S154" s="6">
        <v>12</v>
      </c>
      <c r="T154" s="6">
        <v>12</v>
      </c>
      <c r="U154" s="6">
        <v>10</v>
      </c>
      <c r="V154" s="6">
        <v>10</v>
      </c>
      <c r="W154" s="6">
        <v>10</v>
      </c>
      <c r="X154" s="6">
        <v>10</v>
      </c>
      <c r="Y154" s="6">
        <v>10</v>
      </c>
      <c r="Z154" s="6">
        <v>10</v>
      </c>
    </row>
    <row r="155" spans="1:26" x14ac:dyDescent="0.25">
      <c r="A155" s="1">
        <v>1550</v>
      </c>
      <c r="B155" s="1" t="s">
        <v>178</v>
      </c>
      <c r="C155" s="1">
        <v>0</v>
      </c>
      <c r="D155" s="1" t="s">
        <v>104</v>
      </c>
      <c r="E155" s="1" t="s">
        <v>179</v>
      </c>
      <c r="F155" s="1" t="s">
        <v>8</v>
      </c>
      <c r="G155" s="1" t="s">
        <v>8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R155" s="5" t="s">
        <v>661</v>
      </c>
      <c r="S155" s="6">
        <v>1</v>
      </c>
      <c r="T155" s="6">
        <v>1</v>
      </c>
      <c r="U155" s="6">
        <v>1</v>
      </c>
      <c r="V155" s="6">
        <v>1</v>
      </c>
      <c r="W155" s="6">
        <v>1</v>
      </c>
      <c r="X155" s="6">
        <v>1</v>
      </c>
      <c r="Y155" s="6">
        <v>1</v>
      </c>
      <c r="Z155" s="6">
        <v>1</v>
      </c>
    </row>
    <row r="156" spans="1:26" x14ac:dyDescent="0.25">
      <c r="A156" s="1">
        <v>1560</v>
      </c>
      <c r="B156" s="1" t="s">
        <v>180</v>
      </c>
      <c r="C156" s="1">
        <v>0</v>
      </c>
      <c r="D156" s="1" t="s">
        <v>104</v>
      </c>
      <c r="E156" s="1" t="s">
        <v>181</v>
      </c>
      <c r="F156" s="1">
        <v>1</v>
      </c>
      <c r="G156" s="1">
        <v>1</v>
      </c>
      <c r="H156" s="1" t="s">
        <v>8</v>
      </c>
      <c r="I156" s="1" t="s">
        <v>8</v>
      </c>
      <c r="J156" s="1" t="s">
        <v>8</v>
      </c>
      <c r="K156" s="1" t="s">
        <v>8</v>
      </c>
      <c r="L156" s="1" t="s">
        <v>8</v>
      </c>
      <c r="M156" s="1" t="s">
        <v>8</v>
      </c>
      <c r="R156" s="5" t="s">
        <v>251</v>
      </c>
      <c r="S156" s="6">
        <v>3</v>
      </c>
      <c r="T156" s="6">
        <v>3</v>
      </c>
      <c r="U156" s="6">
        <v>1</v>
      </c>
      <c r="V156" s="6">
        <v>1</v>
      </c>
      <c r="W156" s="6">
        <v>1</v>
      </c>
      <c r="X156" s="6">
        <v>1</v>
      </c>
      <c r="Y156" s="6">
        <v>1</v>
      </c>
      <c r="Z156" s="6">
        <v>1</v>
      </c>
    </row>
    <row r="157" spans="1:26" x14ac:dyDescent="0.25">
      <c r="A157" s="1">
        <v>1570</v>
      </c>
      <c r="B157" s="1" t="s">
        <v>163</v>
      </c>
      <c r="C157" s="1">
        <v>0</v>
      </c>
      <c r="D157" s="1" t="s">
        <v>104</v>
      </c>
      <c r="E157" s="1" t="s">
        <v>164</v>
      </c>
      <c r="F157" s="1">
        <v>1</v>
      </c>
      <c r="G157" s="1">
        <v>1</v>
      </c>
      <c r="H157" s="1" t="s">
        <v>8</v>
      </c>
      <c r="I157" s="1" t="s">
        <v>8</v>
      </c>
      <c r="J157" s="1" t="s">
        <v>8</v>
      </c>
      <c r="K157" s="1" t="s">
        <v>8</v>
      </c>
      <c r="L157" s="1" t="s">
        <v>8</v>
      </c>
      <c r="M157" s="1" t="s">
        <v>8</v>
      </c>
      <c r="R157" s="5" t="s">
        <v>350</v>
      </c>
      <c r="S157" s="6">
        <v>2</v>
      </c>
      <c r="T157" s="6">
        <v>2</v>
      </c>
      <c r="U157" s="6">
        <v>2</v>
      </c>
      <c r="V157" s="6">
        <v>2</v>
      </c>
      <c r="W157" s="6">
        <v>2</v>
      </c>
      <c r="X157" s="6">
        <v>2</v>
      </c>
      <c r="Y157" s="6">
        <v>2</v>
      </c>
      <c r="Z157" s="6">
        <v>2</v>
      </c>
    </row>
    <row r="158" spans="1:26" x14ac:dyDescent="0.25">
      <c r="A158" s="1">
        <v>1580</v>
      </c>
      <c r="B158" s="1" t="s">
        <v>163</v>
      </c>
      <c r="C158" s="1">
        <v>0</v>
      </c>
      <c r="D158" s="1" t="s">
        <v>104</v>
      </c>
      <c r="E158" s="1" t="s">
        <v>164</v>
      </c>
      <c r="F158" s="1" t="s">
        <v>8</v>
      </c>
      <c r="G158" s="1" t="s">
        <v>8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R158" s="5" t="s">
        <v>716</v>
      </c>
      <c r="S158" s="6">
        <v>5</v>
      </c>
      <c r="T158" s="6">
        <v>5</v>
      </c>
      <c r="U158" s="6">
        <v>5</v>
      </c>
      <c r="V158" s="6">
        <v>5</v>
      </c>
      <c r="W158" s="6">
        <v>5</v>
      </c>
      <c r="X158" s="6">
        <v>5</v>
      </c>
      <c r="Y158" s="6">
        <v>5</v>
      </c>
      <c r="Z158" s="6">
        <v>5</v>
      </c>
    </row>
    <row r="159" spans="1:26" x14ac:dyDescent="0.25">
      <c r="A159" s="1">
        <v>1590</v>
      </c>
      <c r="B159" s="1" t="s">
        <v>163</v>
      </c>
      <c r="C159" s="1">
        <v>0</v>
      </c>
      <c r="D159" s="1" t="s">
        <v>104</v>
      </c>
      <c r="E159" s="1" t="s">
        <v>164</v>
      </c>
      <c r="F159" s="1">
        <v>1</v>
      </c>
      <c r="G159" s="1">
        <v>1</v>
      </c>
      <c r="H159" s="1" t="s">
        <v>8</v>
      </c>
      <c r="I159" s="1" t="s">
        <v>8</v>
      </c>
      <c r="J159" s="1" t="s">
        <v>8</v>
      </c>
      <c r="K159" s="1" t="s">
        <v>8</v>
      </c>
      <c r="L159" s="1" t="s">
        <v>8</v>
      </c>
      <c r="M159" s="1" t="s">
        <v>8</v>
      </c>
      <c r="R159" s="5" t="s">
        <v>334</v>
      </c>
      <c r="S159" s="6">
        <v>1</v>
      </c>
      <c r="T159" s="6">
        <v>1</v>
      </c>
      <c r="U159" s="6">
        <v>1</v>
      </c>
      <c r="V159" s="6">
        <v>1</v>
      </c>
      <c r="W159" s="6">
        <v>1</v>
      </c>
      <c r="X159" s="6">
        <v>1</v>
      </c>
      <c r="Y159" s="6">
        <v>1</v>
      </c>
      <c r="Z159" s="6">
        <v>1</v>
      </c>
    </row>
    <row r="160" spans="1:26" x14ac:dyDescent="0.25">
      <c r="A160" s="1">
        <v>1600</v>
      </c>
      <c r="B160" s="1" t="s">
        <v>163</v>
      </c>
      <c r="C160" s="1">
        <v>0</v>
      </c>
      <c r="D160" s="1" t="s">
        <v>104</v>
      </c>
      <c r="E160" s="1" t="s">
        <v>164</v>
      </c>
      <c r="F160" s="1">
        <v>1</v>
      </c>
      <c r="G160" s="1">
        <v>1</v>
      </c>
      <c r="H160" s="1" t="s">
        <v>8</v>
      </c>
      <c r="I160" s="1" t="s">
        <v>8</v>
      </c>
      <c r="J160" s="1" t="s">
        <v>8</v>
      </c>
      <c r="K160" s="1" t="s">
        <v>8</v>
      </c>
      <c r="L160" s="1" t="s">
        <v>8</v>
      </c>
      <c r="M160" s="1" t="s">
        <v>8</v>
      </c>
      <c r="R160" s="5" t="s">
        <v>332</v>
      </c>
      <c r="S160" s="6">
        <v>1</v>
      </c>
      <c r="T160" s="6">
        <v>1</v>
      </c>
      <c r="U160" s="6">
        <v>1</v>
      </c>
      <c r="V160" s="6">
        <v>1</v>
      </c>
      <c r="W160" s="6">
        <v>1</v>
      </c>
      <c r="X160" s="6">
        <v>1</v>
      </c>
      <c r="Y160" s="6">
        <v>1</v>
      </c>
      <c r="Z160" s="6">
        <v>1</v>
      </c>
    </row>
    <row r="161" spans="1:26" x14ac:dyDescent="0.25">
      <c r="A161" s="1">
        <v>1610</v>
      </c>
      <c r="B161" s="1" t="s">
        <v>182</v>
      </c>
      <c r="C161" s="1">
        <v>0</v>
      </c>
      <c r="D161" s="1" t="s">
        <v>104</v>
      </c>
      <c r="E161" s="1" t="s">
        <v>183</v>
      </c>
      <c r="F161" s="1" t="s">
        <v>8</v>
      </c>
      <c r="G161" s="1" t="s">
        <v>8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R161" s="5" t="s">
        <v>186</v>
      </c>
      <c r="S161" s="6">
        <v>2</v>
      </c>
      <c r="T161" s="6">
        <v>2</v>
      </c>
      <c r="U161" s="6">
        <v>1</v>
      </c>
      <c r="V161" s="6">
        <v>1</v>
      </c>
      <c r="W161" s="6">
        <v>1</v>
      </c>
      <c r="X161" s="6">
        <v>1</v>
      </c>
      <c r="Y161" s="6">
        <v>1</v>
      </c>
      <c r="Z161" s="6">
        <v>1</v>
      </c>
    </row>
    <row r="162" spans="1:26" x14ac:dyDescent="0.25">
      <c r="A162" s="1">
        <v>1620</v>
      </c>
      <c r="B162" s="1" t="s">
        <v>163</v>
      </c>
      <c r="C162" s="1">
        <v>0</v>
      </c>
      <c r="D162" s="1" t="s">
        <v>104</v>
      </c>
      <c r="E162" s="1" t="s">
        <v>164</v>
      </c>
      <c r="F162" s="1">
        <v>1</v>
      </c>
      <c r="G162" s="1">
        <v>1</v>
      </c>
      <c r="H162" s="1" t="s">
        <v>8</v>
      </c>
      <c r="I162" s="1" t="s">
        <v>8</v>
      </c>
      <c r="J162" s="1" t="s">
        <v>8</v>
      </c>
      <c r="K162" s="1" t="s">
        <v>8</v>
      </c>
      <c r="L162" s="1" t="s">
        <v>8</v>
      </c>
      <c r="M162" s="1" t="s">
        <v>8</v>
      </c>
      <c r="R162" s="5" t="s">
        <v>336</v>
      </c>
      <c r="S162" s="6">
        <v>1</v>
      </c>
      <c r="T162" s="6">
        <v>1</v>
      </c>
      <c r="U162" s="6">
        <v>1</v>
      </c>
      <c r="V162" s="6">
        <v>1</v>
      </c>
      <c r="W162" s="6">
        <v>1</v>
      </c>
      <c r="X162" s="6">
        <v>1</v>
      </c>
      <c r="Y162" s="6">
        <v>1</v>
      </c>
      <c r="Z162" s="6">
        <v>1</v>
      </c>
    </row>
    <row r="163" spans="1:26" x14ac:dyDescent="0.25">
      <c r="A163" s="1">
        <v>1630</v>
      </c>
      <c r="B163" s="1" t="s">
        <v>184</v>
      </c>
      <c r="C163" s="1">
        <v>0</v>
      </c>
      <c r="D163" s="1" t="s">
        <v>104</v>
      </c>
      <c r="E163" s="1" t="s">
        <v>185</v>
      </c>
      <c r="F163" s="1">
        <v>1</v>
      </c>
      <c r="G163" s="1">
        <v>1</v>
      </c>
      <c r="H163" s="1" t="s">
        <v>8</v>
      </c>
      <c r="I163" s="1" t="s">
        <v>8</v>
      </c>
      <c r="J163" s="1" t="s">
        <v>8</v>
      </c>
      <c r="K163" s="1" t="s">
        <v>8</v>
      </c>
      <c r="L163" s="1" t="s">
        <v>8</v>
      </c>
      <c r="M163" s="1" t="s">
        <v>8</v>
      </c>
      <c r="R163" s="5" t="s">
        <v>561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1</v>
      </c>
      <c r="Z163" s="6">
        <v>1</v>
      </c>
    </row>
    <row r="164" spans="1:26" x14ac:dyDescent="0.25">
      <c r="A164" s="1">
        <v>1640</v>
      </c>
      <c r="B164" s="1" t="s">
        <v>184</v>
      </c>
      <c r="C164" s="1">
        <v>0</v>
      </c>
      <c r="D164" s="1" t="s">
        <v>104</v>
      </c>
      <c r="E164" s="1" t="s">
        <v>185</v>
      </c>
      <c r="F164" s="1">
        <v>1</v>
      </c>
      <c r="G164" s="1">
        <v>1</v>
      </c>
      <c r="H164" s="1" t="s">
        <v>8</v>
      </c>
      <c r="I164" s="1" t="s">
        <v>8</v>
      </c>
      <c r="J164" s="1" t="s">
        <v>8</v>
      </c>
      <c r="K164" s="1" t="s">
        <v>8</v>
      </c>
      <c r="L164" s="1" t="s">
        <v>8</v>
      </c>
      <c r="M164" s="1" t="s">
        <v>8</v>
      </c>
      <c r="R164" s="5" t="s">
        <v>338</v>
      </c>
      <c r="S164" s="6">
        <v>1</v>
      </c>
      <c r="T164" s="6">
        <v>1</v>
      </c>
      <c r="U164" s="6">
        <v>1</v>
      </c>
      <c r="V164" s="6">
        <v>1</v>
      </c>
      <c r="W164" s="6">
        <v>1</v>
      </c>
      <c r="X164" s="6">
        <v>1</v>
      </c>
      <c r="Y164" s="6">
        <v>1</v>
      </c>
      <c r="Z164" s="6">
        <v>1</v>
      </c>
    </row>
    <row r="165" spans="1:26" x14ac:dyDescent="0.25">
      <c r="A165" s="1">
        <v>1650</v>
      </c>
      <c r="B165" s="1" t="s">
        <v>184</v>
      </c>
      <c r="C165" s="1">
        <v>0</v>
      </c>
      <c r="D165" s="1" t="s">
        <v>104</v>
      </c>
      <c r="E165" s="1" t="s">
        <v>185</v>
      </c>
      <c r="F165" s="1">
        <v>1</v>
      </c>
      <c r="G165" s="1">
        <v>1</v>
      </c>
      <c r="H165" s="1" t="s">
        <v>8</v>
      </c>
      <c r="I165" s="1" t="s">
        <v>8</v>
      </c>
      <c r="J165" s="1" t="s">
        <v>8</v>
      </c>
      <c r="K165" s="1" t="s">
        <v>8</v>
      </c>
      <c r="L165" s="1" t="s">
        <v>8</v>
      </c>
      <c r="M165" s="1" t="s">
        <v>8</v>
      </c>
      <c r="R165" s="5" t="s">
        <v>706</v>
      </c>
      <c r="S165" s="6">
        <v>1</v>
      </c>
      <c r="T165" s="6">
        <v>1</v>
      </c>
      <c r="U165" s="6">
        <v>1</v>
      </c>
      <c r="V165" s="6">
        <v>1</v>
      </c>
      <c r="W165" s="6">
        <v>1</v>
      </c>
      <c r="X165" s="6">
        <v>1</v>
      </c>
      <c r="Y165" s="6">
        <v>1</v>
      </c>
      <c r="Z165" s="6">
        <v>1</v>
      </c>
    </row>
    <row r="166" spans="1:26" x14ac:dyDescent="0.25">
      <c r="A166" s="1">
        <v>1660</v>
      </c>
      <c r="B166" s="1" t="s">
        <v>186</v>
      </c>
      <c r="C166" s="1">
        <v>0</v>
      </c>
      <c r="D166" s="1" t="s">
        <v>104</v>
      </c>
      <c r="E166" s="1" t="s">
        <v>187</v>
      </c>
      <c r="F166" s="1">
        <v>1</v>
      </c>
      <c r="G166" s="1">
        <v>1</v>
      </c>
      <c r="H166" s="1" t="s">
        <v>8</v>
      </c>
      <c r="I166" s="1" t="s">
        <v>8</v>
      </c>
      <c r="J166" s="1" t="s">
        <v>8</v>
      </c>
      <c r="K166" s="1" t="s">
        <v>8</v>
      </c>
      <c r="L166" s="1" t="s">
        <v>8</v>
      </c>
      <c r="M166" s="1" t="s">
        <v>8</v>
      </c>
      <c r="R166" s="5" t="s">
        <v>324</v>
      </c>
      <c r="S166" s="6">
        <v>4</v>
      </c>
      <c r="T166" s="6">
        <v>4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</row>
    <row r="167" spans="1:26" x14ac:dyDescent="0.25">
      <c r="A167" s="1">
        <v>1670</v>
      </c>
      <c r="B167" s="1" t="s">
        <v>184</v>
      </c>
      <c r="C167" s="1">
        <v>0</v>
      </c>
      <c r="D167" s="1" t="s">
        <v>104</v>
      </c>
      <c r="E167" s="1" t="s">
        <v>185</v>
      </c>
      <c r="F167" s="1">
        <v>1</v>
      </c>
      <c r="G167" s="1">
        <v>1</v>
      </c>
      <c r="H167" s="1" t="s">
        <v>8</v>
      </c>
      <c r="I167" s="1" t="s">
        <v>8</v>
      </c>
      <c r="J167" s="1" t="s">
        <v>8</v>
      </c>
      <c r="K167" s="1" t="s">
        <v>8</v>
      </c>
      <c r="L167" s="1" t="s">
        <v>8</v>
      </c>
      <c r="M167" s="1" t="s">
        <v>8</v>
      </c>
      <c r="R167" s="5" t="s">
        <v>708</v>
      </c>
      <c r="S167" s="6">
        <v>1</v>
      </c>
      <c r="T167" s="6">
        <v>1</v>
      </c>
      <c r="U167" s="6">
        <v>1</v>
      </c>
      <c r="V167" s="6">
        <v>1</v>
      </c>
      <c r="W167" s="6">
        <v>1</v>
      </c>
      <c r="X167" s="6">
        <v>1</v>
      </c>
      <c r="Y167" s="6">
        <v>1</v>
      </c>
      <c r="Z167" s="6">
        <v>1</v>
      </c>
    </row>
    <row r="168" spans="1:26" x14ac:dyDescent="0.25">
      <c r="A168" s="1">
        <v>1680</v>
      </c>
      <c r="B168" s="1" t="s">
        <v>188</v>
      </c>
      <c r="C168" s="1">
        <v>0</v>
      </c>
      <c r="D168" s="1" t="s">
        <v>104</v>
      </c>
      <c r="E168" s="1" t="s">
        <v>189</v>
      </c>
      <c r="F168" s="1">
        <v>1</v>
      </c>
      <c r="G168" s="1">
        <v>1</v>
      </c>
      <c r="H168" s="1" t="s">
        <v>8</v>
      </c>
      <c r="I168" s="1" t="s">
        <v>8</v>
      </c>
      <c r="J168" s="1" t="s">
        <v>8</v>
      </c>
      <c r="K168" s="1" t="s">
        <v>8</v>
      </c>
      <c r="L168" s="1" t="s">
        <v>8</v>
      </c>
      <c r="M168" s="1" t="s">
        <v>8</v>
      </c>
      <c r="R168" s="5" t="s">
        <v>174</v>
      </c>
      <c r="S168" s="6">
        <v>2</v>
      </c>
      <c r="T168" s="6">
        <v>2</v>
      </c>
      <c r="U168" s="6">
        <v>1</v>
      </c>
      <c r="V168" s="6">
        <v>1</v>
      </c>
      <c r="W168" s="6">
        <v>1</v>
      </c>
      <c r="X168" s="6">
        <v>1</v>
      </c>
      <c r="Y168" s="6">
        <v>1</v>
      </c>
      <c r="Z168" s="6">
        <v>1</v>
      </c>
    </row>
    <row r="169" spans="1:26" x14ac:dyDescent="0.25">
      <c r="A169" s="1">
        <v>1690</v>
      </c>
      <c r="B169" s="1" t="s">
        <v>155</v>
      </c>
      <c r="C169" s="1">
        <v>0</v>
      </c>
      <c r="D169" s="1" t="s">
        <v>104</v>
      </c>
      <c r="E169" s="1" t="s">
        <v>156</v>
      </c>
      <c r="F169" s="1">
        <v>1</v>
      </c>
      <c r="G169" s="1">
        <v>1</v>
      </c>
      <c r="H169" s="1" t="s">
        <v>8</v>
      </c>
      <c r="I169" s="1" t="s">
        <v>8</v>
      </c>
      <c r="J169" s="1" t="s">
        <v>8</v>
      </c>
      <c r="K169" s="1" t="s">
        <v>8</v>
      </c>
      <c r="L169" s="1" t="s">
        <v>8</v>
      </c>
      <c r="M169" s="1" t="s">
        <v>8</v>
      </c>
      <c r="R169" s="5" t="s">
        <v>242</v>
      </c>
      <c r="S169" s="6">
        <v>1</v>
      </c>
      <c r="T169" s="6">
        <v>1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</row>
    <row r="170" spans="1:26" x14ac:dyDescent="0.25">
      <c r="A170" s="1">
        <v>1700</v>
      </c>
      <c r="B170" s="1" t="s">
        <v>155</v>
      </c>
      <c r="C170" s="1">
        <v>0</v>
      </c>
      <c r="D170" s="1" t="s">
        <v>104</v>
      </c>
      <c r="E170" s="1" t="s">
        <v>156</v>
      </c>
      <c r="F170" s="1" t="s">
        <v>8</v>
      </c>
      <c r="G170" s="1" t="s">
        <v>8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R170" s="5" t="s">
        <v>340</v>
      </c>
      <c r="S170" s="6">
        <v>2</v>
      </c>
      <c r="T170" s="6">
        <v>2</v>
      </c>
      <c r="U170" s="6">
        <v>2</v>
      </c>
      <c r="V170" s="6">
        <v>2</v>
      </c>
      <c r="W170" s="6">
        <v>2</v>
      </c>
      <c r="X170" s="6">
        <v>2</v>
      </c>
      <c r="Y170" s="6">
        <v>2</v>
      </c>
      <c r="Z170" s="6">
        <v>2</v>
      </c>
    </row>
    <row r="171" spans="1:26" x14ac:dyDescent="0.25">
      <c r="A171" s="1">
        <v>1710</v>
      </c>
      <c r="B171" s="1" t="s">
        <v>155</v>
      </c>
      <c r="C171" s="1">
        <v>0</v>
      </c>
      <c r="D171" s="1" t="s">
        <v>104</v>
      </c>
      <c r="E171" s="1" t="s">
        <v>156</v>
      </c>
      <c r="F171" s="1">
        <v>1</v>
      </c>
      <c r="G171" s="1">
        <v>1</v>
      </c>
      <c r="H171" s="1" t="s">
        <v>8</v>
      </c>
      <c r="I171" s="1" t="s">
        <v>8</v>
      </c>
      <c r="J171" s="1" t="s">
        <v>8</v>
      </c>
      <c r="K171" s="1" t="s">
        <v>8</v>
      </c>
      <c r="L171" s="1" t="s">
        <v>8</v>
      </c>
      <c r="M171" s="1" t="s">
        <v>8</v>
      </c>
      <c r="R171" s="5" t="s">
        <v>710</v>
      </c>
      <c r="S171" s="6">
        <v>1</v>
      </c>
      <c r="T171" s="6">
        <v>1</v>
      </c>
      <c r="U171" s="6">
        <v>1</v>
      </c>
      <c r="V171" s="6">
        <v>1</v>
      </c>
      <c r="W171" s="6">
        <v>1</v>
      </c>
      <c r="X171" s="6">
        <v>1</v>
      </c>
      <c r="Y171" s="6">
        <v>1</v>
      </c>
      <c r="Z171" s="6">
        <v>1</v>
      </c>
    </row>
    <row r="172" spans="1:26" x14ac:dyDescent="0.25">
      <c r="A172" s="1">
        <v>1720</v>
      </c>
      <c r="B172" s="1" t="s">
        <v>155</v>
      </c>
      <c r="C172" s="1">
        <v>0</v>
      </c>
      <c r="D172" s="1" t="s">
        <v>104</v>
      </c>
      <c r="E172" s="1" t="s">
        <v>156</v>
      </c>
      <c r="F172" s="1" t="s">
        <v>8</v>
      </c>
      <c r="G172" s="1" t="s">
        <v>8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R172" s="5" t="s">
        <v>159</v>
      </c>
      <c r="S172" s="6">
        <v>4</v>
      </c>
      <c r="T172" s="6">
        <v>4</v>
      </c>
      <c r="U172" s="6">
        <v>1</v>
      </c>
      <c r="V172" s="6">
        <v>1</v>
      </c>
      <c r="W172" s="6">
        <v>1</v>
      </c>
      <c r="X172" s="6">
        <v>1</v>
      </c>
      <c r="Y172" s="6">
        <v>1</v>
      </c>
      <c r="Z172" s="6">
        <v>1</v>
      </c>
    </row>
    <row r="173" spans="1:26" x14ac:dyDescent="0.25">
      <c r="A173" s="1">
        <v>1730</v>
      </c>
      <c r="B173" s="1" t="s">
        <v>190</v>
      </c>
      <c r="C173" s="1">
        <v>0</v>
      </c>
      <c r="D173" s="1" t="s">
        <v>104</v>
      </c>
      <c r="E173" s="1" t="s">
        <v>191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R173" s="5" t="s">
        <v>246</v>
      </c>
      <c r="S173" s="6">
        <v>3</v>
      </c>
      <c r="T173" s="6">
        <v>3</v>
      </c>
      <c r="U173" s="6">
        <v>1</v>
      </c>
      <c r="V173" s="6">
        <v>1</v>
      </c>
      <c r="W173" s="6">
        <v>1</v>
      </c>
      <c r="X173" s="6">
        <v>1</v>
      </c>
      <c r="Y173" s="6">
        <v>1</v>
      </c>
      <c r="Z173" s="6">
        <v>1</v>
      </c>
    </row>
    <row r="174" spans="1:26" x14ac:dyDescent="0.25">
      <c r="A174" s="1">
        <v>1740</v>
      </c>
      <c r="B174" s="1" t="s">
        <v>190</v>
      </c>
      <c r="C174" s="1">
        <v>0</v>
      </c>
      <c r="D174" s="1" t="s">
        <v>104</v>
      </c>
      <c r="E174" s="1" t="s">
        <v>191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R174" s="5" t="s">
        <v>328</v>
      </c>
      <c r="S174" s="6">
        <v>5</v>
      </c>
      <c r="T174" s="6">
        <v>5</v>
      </c>
      <c r="U174" s="6">
        <v>2</v>
      </c>
      <c r="V174" s="6">
        <v>2</v>
      </c>
      <c r="W174" s="6">
        <v>2</v>
      </c>
      <c r="X174" s="6">
        <v>2</v>
      </c>
      <c r="Y174" s="6">
        <v>2</v>
      </c>
      <c r="Z174" s="6">
        <v>2</v>
      </c>
    </row>
    <row r="175" spans="1:26" x14ac:dyDescent="0.25">
      <c r="A175" s="1">
        <v>1750</v>
      </c>
      <c r="B175" s="1" t="s">
        <v>190</v>
      </c>
      <c r="C175" s="1">
        <v>0</v>
      </c>
      <c r="D175" s="1" t="s">
        <v>104</v>
      </c>
      <c r="E175" s="1" t="s">
        <v>191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R175" s="5" t="s">
        <v>571</v>
      </c>
      <c r="S175" s="6">
        <v>1</v>
      </c>
      <c r="T175" s="6">
        <v>1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</row>
    <row r="176" spans="1:26" x14ac:dyDescent="0.25">
      <c r="A176" s="1">
        <v>1760</v>
      </c>
      <c r="B176" s="1" t="s">
        <v>190</v>
      </c>
      <c r="C176" s="1">
        <v>0</v>
      </c>
      <c r="D176" s="1" t="s">
        <v>104</v>
      </c>
      <c r="E176" s="1" t="s">
        <v>191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R176" s="5" t="s">
        <v>326</v>
      </c>
      <c r="S176" s="6">
        <v>5</v>
      </c>
      <c r="T176" s="6">
        <v>5</v>
      </c>
      <c r="U176" s="6">
        <v>2</v>
      </c>
      <c r="V176" s="6">
        <v>2</v>
      </c>
      <c r="W176" s="6">
        <v>2</v>
      </c>
      <c r="X176" s="6">
        <v>2</v>
      </c>
      <c r="Y176" s="6">
        <v>2</v>
      </c>
      <c r="Z176" s="6">
        <v>2</v>
      </c>
    </row>
    <row r="177" spans="1:26" x14ac:dyDescent="0.25">
      <c r="A177" s="1">
        <v>1770</v>
      </c>
      <c r="B177" s="1" t="s">
        <v>190</v>
      </c>
      <c r="C177" s="1">
        <v>0</v>
      </c>
      <c r="D177" s="1" t="s">
        <v>104</v>
      </c>
      <c r="E177" s="1" t="s">
        <v>191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R177" s="5" t="s">
        <v>346</v>
      </c>
      <c r="S177" s="6">
        <v>4</v>
      </c>
      <c r="T177" s="6">
        <v>4</v>
      </c>
      <c r="U177" s="6">
        <v>3</v>
      </c>
      <c r="V177" s="6">
        <v>3</v>
      </c>
      <c r="W177" s="6">
        <v>3</v>
      </c>
      <c r="X177" s="6">
        <v>3</v>
      </c>
      <c r="Y177" s="6">
        <v>3</v>
      </c>
      <c r="Z177" s="6">
        <v>3</v>
      </c>
    </row>
    <row r="178" spans="1:26" x14ac:dyDescent="0.25">
      <c r="A178" s="1">
        <v>1780</v>
      </c>
      <c r="B178" s="1" t="s">
        <v>190</v>
      </c>
      <c r="C178" s="1">
        <v>0</v>
      </c>
      <c r="D178" s="1" t="s">
        <v>104</v>
      </c>
      <c r="E178" s="1" t="s">
        <v>191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R178" s="5" t="s">
        <v>240</v>
      </c>
      <c r="S178" s="6">
        <v>0</v>
      </c>
      <c r="T178" s="6">
        <v>0</v>
      </c>
      <c r="U178" s="6">
        <v>1</v>
      </c>
      <c r="V178" s="6">
        <v>1</v>
      </c>
      <c r="W178" s="6">
        <v>1</v>
      </c>
      <c r="X178" s="6">
        <v>1</v>
      </c>
      <c r="Y178" s="6">
        <v>1</v>
      </c>
      <c r="Z178" s="6">
        <v>1</v>
      </c>
    </row>
    <row r="179" spans="1:26" x14ac:dyDescent="0.25">
      <c r="A179" s="1">
        <v>1790</v>
      </c>
      <c r="B179" s="1" t="s">
        <v>190</v>
      </c>
      <c r="C179" s="1">
        <v>0</v>
      </c>
      <c r="D179" s="1" t="s">
        <v>104</v>
      </c>
      <c r="E179" s="1" t="s">
        <v>191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R179" s="5" t="s">
        <v>342</v>
      </c>
      <c r="S179" s="6">
        <v>8</v>
      </c>
      <c r="T179" s="6">
        <v>8</v>
      </c>
      <c r="U179" s="6">
        <v>6</v>
      </c>
      <c r="V179" s="6">
        <v>6</v>
      </c>
      <c r="W179" s="6">
        <v>6</v>
      </c>
      <c r="X179" s="6">
        <v>6</v>
      </c>
      <c r="Y179" s="6">
        <v>6</v>
      </c>
      <c r="Z179" s="6">
        <v>6</v>
      </c>
    </row>
    <row r="180" spans="1:26" x14ac:dyDescent="0.25">
      <c r="A180" s="1">
        <v>1800</v>
      </c>
      <c r="B180" s="1" t="s">
        <v>190</v>
      </c>
      <c r="C180" s="1">
        <v>0</v>
      </c>
      <c r="D180" s="1" t="s">
        <v>104</v>
      </c>
      <c r="E180" s="1" t="s">
        <v>191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R180" s="5" t="s">
        <v>182</v>
      </c>
      <c r="S180" s="6">
        <v>2</v>
      </c>
      <c r="T180" s="6">
        <v>2</v>
      </c>
      <c r="U180" s="6">
        <v>3</v>
      </c>
      <c r="V180" s="6">
        <v>3</v>
      </c>
      <c r="W180" s="6">
        <v>3</v>
      </c>
      <c r="X180" s="6">
        <v>3</v>
      </c>
      <c r="Y180" s="6">
        <v>3</v>
      </c>
      <c r="Z180" s="6">
        <v>3</v>
      </c>
    </row>
    <row r="181" spans="1:26" x14ac:dyDescent="0.25">
      <c r="A181" s="1">
        <v>1810</v>
      </c>
      <c r="B181" s="1" t="s">
        <v>190</v>
      </c>
      <c r="C181" s="1">
        <v>0</v>
      </c>
      <c r="D181" s="1" t="s">
        <v>104</v>
      </c>
      <c r="E181" s="1" t="s">
        <v>191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R181" s="5" t="s">
        <v>344</v>
      </c>
      <c r="S181" s="6">
        <v>1</v>
      </c>
      <c r="T181" s="6">
        <v>1</v>
      </c>
      <c r="U181" s="6">
        <v>1</v>
      </c>
      <c r="V181" s="6">
        <v>1</v>
      </c>
      <c r="W181" s="6">
        <v>1</v>
      </c>
      <c r="X181" s="6">
        <v>1</v>
      </c>
      <c r="Y181" s="6">
        <v>1</v>
      </c>
      <c r="Z181" s="6">
        <v>1</v>
      </c>
    </row>
    <row r="182" spans="1:26" x14ac:dyDescent="0.25">
      <c r="A182" s="1">
        <v>1820</v>
      </c>
      <c r="B182" s="1" t="s">
        <v>190</v>
      </c>
      <c r="C182" s="1">
        <v>0</v>
      </c>
      <c r="D182" s="1" t="s">
        <v>104</v>
      </c>
      <c r="E182" s="1" t="s">
        <v>191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R182" s="5" t="s">
        <v>778</v>
      </c>
      <c r="S182" s="6">
        <v>1</v>
      </c>
      <c r="T182" s="6">
        <v>1</v>
      </c>
      <c r="U182" s="6">
        <v>1</v>
      </c>
      <c r="V182" s="6">
        <v>1</v>
      </c>
      <c r="W182" s="6">
        <v>1</v>
      </c>
      <c r="X182" s="6">
        <v>1</v>
      </c>
      <c r="Y182" s="6">
        <v>1</v>
      </c>
      <c r="Z182" s="6">
        <v>1</v>
      </c>
    </row>
    <row r="183" spans="1:26" x14ac:dyDescent="0.25">
      <c r="A183" s="1">
        <v>1830</v>
      </c>
      <c r="B183" s="1" t="s">
        <v>192</v>
      </c>
      <c r="C183" s="1">
        <v>0</v>
      </c>
      <c r="D183" s="1" t="s">
        <v>104</v>
      </c>
      <c r="E183" s="1" t="s">
        <v>193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R183" s="5" t="s">
        <v>772</v>
      </c>
      <c r="S183" s="6">
        <v>1</v>
      </c>
      <c r="T183" s="6">
        <v>1</v>
      </c>
      <c r="U183" s="6">
        <v>1</v>
      </c>
      <c r="V183" s="6">
        <v>1</v>
      </c>
      <c r="W183" s="6">
        <v>1</v>
      </c>
      <c r="X183" s="6">
        <v>1</v>
      </c>
      <c r="Y183" s="6">
        <v>1</v>
      </c>
      <c r="Z183" s="6">
        <v>1</v>
      </c>
    </row>
    <row r="184" spans="1:26" x14ac:dyDescent="0.25">
      <c r="A184" s="1">
        <v>1840</v>
      </c>
      <c r="B184" s="1" t="s">
        <v>192</v>
      </c>
      <c r="C184" s="1">
        <v>0</v>
      </c>
      <c r="D184" s="1" t="s">
        <v>104</v>
      </c>
      <c r="E184" s="1" t="s">
        <v>193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R184" s="5" t="s">
        <v>427</v>
      </c>
      <c r="S184" s="6">
        <v>1</v>
      </c>
      <c r="T184" s="6">
        <v>1</v>
      </c>
      <c r="U184" s="6">
        <v>1</v>
      </c>
      <c r="V184" s="6">
        <v>1</v>
      </c>
      <c r="W184" s="6">
        <v>1</v>
      </c>
      <c r="X184" s="6">
        <v>1</v>
      </c>
      <c r="Y184" s="6">
        <v>1</v>
      </c>
      <c r="Z184" s="6">
        <v>1</v>
      </c>
    </row>
    <row r="185" spans="1:26" x14ac:dyDescent="0.25">
      <c r="A185" s="1">
        <v>1850</v>
      </c>
      <c r="B185" s="1" t="s">
        <v>192</v>
      </c>
      <c r="C185" s="1">
        <v>0</v>
      </c>
      <c r="D185" s="1" t="s">
        <v>104</v>
      </c>
      <c r="E185" s="1" t="s">
        <v>193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R185" s="5" t="s">
        <v>774</v>
      </c>
      <c r="S185" s="6">
        <v>1</v>
      </c>
      <c r="T185" s="6">
        <v>1</v>
      </c>
      <c r="U185" s="6">
        <v>1</v>
      </c>
      <c r="V185" s="6">
        <v>1</v>
      </c>
      <c r="W185" s="6">
        <v>1</v>
      </c>
      <c r="X185" s="6">
        <v>1</v>
      </c>
      <c r="Y185" s="6">
        <v>1</v>
      </c>
      <c r="Z185" s="6">
        <v>1</v>
      </c>
    </row>
    <row r="186" spans="1:26" x14ac:dyDescent="0.25">
      <c r="A186" s="1">
        <v>1860</v>
      </c>
      <c r="B186" s="1" t="s">
        <v>192</v>
      </c>
      <c r="C186" s="1">
        <v>0</v>
      </c>
      <c r="D186" s="1" t="s">
        <v>104</v>
      </c>
      <c r="E186" s="1" t="s">
        <v>193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R186" s="5" t="s">
        <v>30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</row>
    <row r="187" spans="1:26" x14ac:dyDescent="0.25">
      <c r="A187" s="1">
        <v>1870</v>
      </c>
      <c r="B187" s="1" t="s">
        <v>192</v>
      </c>
      <c r="C187" s="1">
        <v>0</v>
      </c>
      <c r="D187" s="1" t="s">
        <v>104</v>
      </c>
      <c r="E187" s="1" t="s">
        <v>193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R187" s="5" t="s">
        <v>31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</row>
    <row r="188" spans="1:26" x14ac:dyDescent="0.25">
      <c r="A188" s="1">
        <v>1880</v>
      </c>
      <c r="B188" s="1" t="s">
        <v>192</v>
      </c>
      <c r="C188" s="1">
        <v>0</v>
      </c>
      <c r="D188" s="1" t="s">
        <v>104</v>
      </c>
      <c r="E188" s="1" t="s">
        <v>193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R188" s="5" t="s">
        <v>23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</row>
    <row r="189" spans="1:26" x14ac:dyDescent="0.25">
      <c r="A189" s="1">
        <v>1890</v>
      </c>
      <c r="B189" s="1" t="s">
        <v>192</v>
      </c>
      <c r="C189" s="1">
        <v>0</v>
      </c>
      <c r="D189" s="1" t="s">
        <v>104</v>
      </c>
      <c r="E189" s="1" t="s">
        <v>193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R189" s="5" t="s">
        <v>26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</row>
    <row r="190" spans="1:26" x14ac:dyDescent="0.25">
      <c r="A190" s="1">
        <v>1900</v>
      </c>
      <c r="B190" s="1" t="s">
        <v>192</v>
      </c>
      <c r="C190" s="1">
        <v>0</v>
      </c>
      <c r="D190" s="1" t="s">
        <v>104</v>
      </c>
      <c r="E190" s="1" t="s">
        <v>193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R190" s="5" t="s">
        <v>28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</row>
    <row r="191" spans="1:26" x14ac:dyDescent="0.25">
      <c r="A191" s="1">
        <v>1910</v>
      </c>
      <c r="B191" s="1" t="s">
        <v>192</v>
      </c>
      <c r="C191" s="1">
        <v>0</v>
      </c>
      <c r="D191" s="1" t="s">
        <v>104</v>
      </c>
      <c r="E191" s="1" t="s">
        <v>193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R191" s="5" t="s">
        <v>82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</row>
    <row r="192" spans="1:26" x14ac:dyDescent="0.25">
      <c r="A192" s="1">
        <v>1920</v>
      </c>
      <c r="B192" s="1" t="s">
        <v>192</v>
      </c>
      <c r="C192" s="1">
        <v>0</v>
      </c>
      <c r="D192" s="1" t="s">
        <v>104</v>
      </c>
      <c r="E192" s="1" t="s">
        <v>193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R192" s="5" t="s">
        <v>83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</row>
    <row r="193" spans="1:26" x14ac:dyDescent="0.25">
      <c r="A193" s="1">
        <v>1930</v>
      </c>
      <c r="B193" s="1" t="s">
        <v>194</v>
      </c>
      <c r="C193" s="1">
        <v>0</v>
      </c>
      <c r="D193" s="1" t="s">
        <v>104</v>
      </c>
      <c r="E193" s="1" t="s">
        <v>195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R193" s="5" t="s">
        <v>437</v>
      </c>
      <c r="S193" s="6">
        <v>1</v>
      </c>
      <c r="T193" s="6">
        <v>1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</row>
    <row r="194" spans="1:26" x14ac:dyDescent="0.25">
      <c r="A194" s="1">
        <v>1940</v>
      </c>
      <c r="B194" s="1" t="s">
        <v>194</v>
      </c>
      <c r="C194" s="1">
        <v>0</v>
      </c>
      <c r="D194" s="1" t="s">
        <v>104</v>
      </c>
      <c r="E194" s="1" t="s">
        <v>195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R194" s="5" t="s">
        <v>79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</row>
    <row r="195" spans="1:26" x14ac:dyDescent="0.25">
      <c r="A195" s="1">
        <v>1950</v>
      </c>
      <c r="B195" s="1" t="s">
        <v>194</v>
      </c>
      <c r="C195" s="1">
        <v>0</v>
      </c>
      <c r="D195" s="1" t="s">
        <v>104</v>
      </c>
      <c r="E195" s="1" t="s">
        <v>195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R195" s="5" t="s">
        <v>416</v>
      </c>
      <c r="S195" s="6">
        <v>7</v>
      </c>
      <c r="T195" s="6">
        <v>7</v>
      </c>
      <c r="U195" s="6">
        <v>7</v>
      </c>
      <c r="V195" s="6">
        <v>7</v>
      </c>
      <c r="W195" s="6">
        <v>7</v>
      </c>
      <c r="X195" s="6">
        <v>7</v>
      </c>
      <c r="Y195" s="6">
        <v>7</v>
      </c>
      <c r="Z195" s="6">
        <v>7</v>
      </c>
    </row>
    <row r="196" spans="1:26" x14ac:dyDescent="0.25">
      <c r="A196" s="1">
        <v>1960</v>
      </c>
      <c r="B196" s="1" t="s">
        <v>196</v>
      </c>
      <c r="C196" s="1">
        <v>0</v>
      </c>
      <c r="D196" s="1" t="s">
        <v>104</v>
      </c>
      <c r="E196" s="1" t="s">
        <v>197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R196" s="5" t="s">
        <v>394</v>
      </c>
      <c r="S196" s="6">
        <v>8</v>
      </c>
      <c r="T196" s="6">
        <v>8</v>
      </c>
      <c r="U196" s="6">
        <v>5</v>
      </c>
      <c r="V196" s="6">
        <v>5</v>
      </c>
      <c r="W196" s="6">
        <v>5</v>
      </c>
      <c r="X196" s="6">
        <v>5</v>
      </c>
      <c r="Y196" s="6">
        <v>5</v>
      </c>
      <c r="Z196" s="6">
        <v>5</v>
      </c>
    </row>
    <row r="197" spans="1:26" x14ac:dyDescent="0.25">
      <c r="A197" s="1">
        <v>1970</v>
      </c>
      <c r="B197" s="1" t="s">
        <v>198</v>
      </c>
      <c r="C197" s="1">
        <v>0</v>
      </c>
      <c r="D197" s="1" t="s">
        <v>104</v>
      </c>
      <c r="E197" s="1" t="s">
        <v>199</v>
      </c>
      <c r="F197" s="1">
        <v>1</v>
      </c>
      <c r="G197" s="1">
        <v>1</v>
      </c>
      <c r="H197" s="1" t="s">
        <v>8</v>
      </c>
      <c r="I197" s="1" t="s">
        <v>8</v>
      </c>
      <c r="J197" s="1" t="s">
        <v>8</v>
      </c>
      <c r="K197" s="1" t="s">
        <v>8</v>
      </c>
      <c r="L197" s="1" t="s">
        <v>8</v>
      </c>
      <c r="M197" s="1" t="s">
        <v>8</v>
      </c>
      <c r="R197" s="5" t="s">
        <v>758</v>
      </c>
      <c r="S197" s="6">
        <v>3</v>
      </c>
      <c r="T197" s="6">
        <v>3</v>
      </c>
      <c r="U197" s="6">
        <v>3</v>
      </c>
      <c r="V197" s="6">
        <v>3</v>
      </c>
      <c r="W197" s="6">
        <v>3</v>
      </c>
      <c r="X197" s="6">
        <v>3</v>
      </c>
      <c r="Y197" s="6">
        <v>3</v>
      </c>
      <c r="Z197" s="6">
        <v>3</v>
      </c>
    </row>
    <row r="198" spans="1:26" x14ac:dyDescent="0.25">
      <c r="A198" s="1">
        <v>1980</v>
      </c>
      <c r="B198" s="1" t="s">
        <v>198</v>
      </c>
      <c r="C198" s="1">
        <v>0</v>
      </c>
      <c r="D198" s="1" t="s">
        <v>104</v>
      </c>
      <c r="E198" s="1" t="s">
        <v>199</v>
      </c>
      <c r="F198" s="1" t="s">
        <v>8</v>
      </c>
      <c r="G198" s="1" t="s">
        <v>8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R198" s="5" t="s">
        <v>396</v>
      </c>
      <c r="S198" s="6">
        <v>9</v>
      </c>
      <c r="T198" s="6">
        <v>9</v>
      </c>
      <c r="U198" s="6">
        <v>9</v>
      </c>
      <c r="V198" s="6">
        <v>9</v>
      </c>
      <c r="W198" s="6">
        <v>9</v>
      </c>
      <c r="X198" s="6">
        <v>9</v>
      </c>
      <c r="Y198" s="6">
        <v>9</v>
      </c>
      <c r="Z198" s="6">
        <v>9</v>
      </c>
    </row>
    <row r="199" spans="1:26" x14ac:dyDescent="0.25">
      <c r="A199" s="1">
        <v>1990</v>
      </c>
      <c r="B199" s="1" t="s">
        <v>198</v>
      </c>
      <c r="C199" s="1">
        <v>0</v>
      </c>
      <c r="D199" s="1" t="s">
        <v>104</v>
      </c>
      <c r="E199" s="1" t="s">
        <v>199</v>
      </c>
      <c r="F199" s="1">
        <v>1</v>
      </c>
      <c r="G199" s="1">
        <v>1</v>
      </c>
      <c r="H199" s="1" t="s">
        <v>8</v>
      </c>
      <c r="I199" s="1" t="s">
        <v>8</v>
      </c>
      <c r="J199" s="1" t="s">
        <v>8</v>
      </c>
      <c r="K199" s="1" t="s">
        <v>8</v>
      </c>
      <c r="L199" s="1" t="s">
        <v>8</v>
      </c>
      <c r="M199" s="1" t="s">
        <v>8</v>
      </c>
      <c r="R199" s="5" t="s">
        <v>392</v>
      </c>
      <c r="S199" s="6">
        <v>4</v>
      </c>
      <c r="T199" s="6">
        <v>4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</row>
    <row r="200" spans="1:26" x14ac:dyDescent="0.25">
      <c r="A200" s="1">
        <v>2000</v>
      </c>
      <c r="B200" s="1" t="s">
        <v>198</v>
      </c>
      <c r="C200" s="1">
        <v>0</v>
      </c>
      <c r="D200" s="1" t="s">
        <v>104</v>
      </c>
      <c r="E200" s="1" t="s">
        <v>199</v>
      </c>
      <c r="F200" s="1" t="s">
        <v>8</v>
      </c>
      <c r="G200" s="1" t="s">
        <v>8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R200" s="5" t="s">
        <v>746</v>
      </c>
      <c r="S200" s="6">
        <v>1</v>
      </c>
      <c r="T200" s="6">
        <v>1</v>
      </c>
      <c r="U200" s="6">
        <v>1</v>
      </c>
      <c r="V200" s="6">
        <v>1</v>
      </c>
      <c r="W200" s="6">
        <v>1</v>
      </c>
      <c r="X200" s="6">
        <v>1</v>
      </c>
      <c r="Y200" s="6">
        <v>1</v>
      </c>
      <c r="Z200" s="6">
        <v>1</v>
      </c>
    </row>
    <row r="201" spans="1:26" x14ac:dyDescent="0.25">
      <c r="A201" s="1">
        <v>2010</v>
      </c>
      <c r="B201" s="1" t="s">
        <v>153</v>
      </c>
      <c r="C201" s="1">
        <v>0</v>
      </c>
      <c r="D201" s="1" t="s">
        <v>104</v>
      </c>
      <c r="E201" s="1" t="s">
        <v>154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R201" s="5" t="s">
        <v>382</v>
      </c>
      <c r="S201" s="6">
        <v>1</v>
      </c>
      <c r="T201" s="6">
        <v>1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</row>
    <row r="202" spans="1:26" x14ac:dyDescent="0.25">
      <c r="A202" s="1">
        <v>2020</v>
      </c>
      <c r="B202" s="1" t="s">
        <v>153</v>
      </c>
      <c r="C202" s="1">
        <v>0</v>
      </c>
      <c r="D202" s="1" t="s">
        <v>104</v>
      </c>
      <c r="E202" s="1" t="s">
        <v>154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R202" s="5" t="s">
        <v>760</v>
      </c>
      <c r="S202" s="6">
        <v>2</v>
      </c>
      <c r="T202" s="6">
        <v>2</v>
      </c>
      <c r="U202" s="6">
        <v>2</v>
      </c>
      <c r="V202" s="6">
        <v>2</v>
      </c>
      <c r="W202" s="6">
        <v>2</v>
      </c>
      <c r="X202" s="6">
        <v>2</v>
      </c>
      <c r="Y202" s="6">
        <v>2</v>
      </c>
      <c r="Z202" s="6">
        <v>2</v>
      </c>
    </row>
    <row r="203" spans="1:26" x14ac:dyDescent="0.25">
      <c r="A203" s="1">
        <v>2030</v>
      </c>
      <c r="B203" s="1" t="s">
        <v>153</v>
      </c>
      <c r="C203" s="1">
        <v>0</v>
      </c>
      <c r="D203" s="1" t="s">
        <v>104</v>
      </c>
      <c r="E203" s="1" t="s">
        <v>154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R203" s="5" t="s">
        <v>579</v>
      </c>
      <c r="S203" s="6">
        <v>2</v>
      </c>
      <c r="T203" s="6">
        <v>2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</row>
    <row r="204" spans="1:26" x14ac:dyDescent="0.25">
      <c r="A204" s="1">
        <v>2040</v>
      </c>
      <c r="B204" s="1" t="s">
        <v>153</v>
      </c>
      <c r="C204" s="1">
        <v>0</v>
      </c>
      <c r="D204" s="1" t="s">
        <v>104</v>
      </c>
      <c r="E204" s="1" t="s">
        <v>154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R204" s="5" t="s">
        <v>384</v>
      </c>
      <c r="S204" s="6">
        <v>1</v>
      </c>
      <c r="T204" s="6">
        <v>1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</row>
    <row r="205" spans="1:26" x14ac:dyDescent="0.25">
      <c r="A205" s="1">
        <v>2050</v>
      </c>
      <c r="B205" s="1" t="s">
        <v>153</v>
      </c>
      <c r="C205" s="1">
        <v>0</v>
      </c>
      <c r="D205" s="1" t="s">
        <v>104</v>
      </c>
      <c r="E205" s="1" t="s">
        <v>154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R205" s="5" t="s">
        <v>722</v>
      </c>
      <c r="S205" s="6">
        <v>1</v>
      </c>
      <c r="T205" s="6">
        <v>1</v>
      </c>
      <c r="U205" s="6">
        <v>1</v>
      </c>
      <c r="V205" s="6">
        <v>1</v>
      </c>
      <c r="W205" s="6">
        <v>1</v>
      </c>
      <c r="X205" s="6">
        <v>1</v>
      </c>
      <c r="Y205" s="6">
        <v>1</v>
      </c>
      <c r="Z205" s="6">
        <v>1</v>
      </c>
    </row>
    <row r="206" spans="1:26" x14ac:dyDescent="0.25">
      <c r="A206" s="1">
        <v>2060</v>
      </c>
      <c r="B206" s="1" t="s">
        <v>153</v>
      </c>
      <c r="C206" s="1">
        <v>0</v>
      </c>
      <c r="D206" s="1" t="s">
        <v>104</v>
      </c>
      <c r="E206" s="1" t="s">
        <v>154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R206" s="5" t="s">
        <v>593</v>
      </c>
      <c r="S206" s="6">
        <v>2</v>
      </c>
      <c r="T206" s="6">
        <v>2</v>
      </c>
      <c r="U206" s="6">
        <v>1</v>
      </c>
      <c r="V206" s="6">
        <v>1</v>
      </c>
      <c r="W206" s="6">
        <v>1</v>
      </c>
      <c r="X206" s="6">
        <v>1</v>
      </c>
      <c r="Y206" s="6">
        <v>1</v>
      </c>
      <c r="Z206" s="6">
        <v>1</v>
      </c>
    </row>
    <row r="207" spans="1:26" x14ac:dyDescent="0.25">
      <c r="A207" s="1">
        <v>2070</v>
      </c>
      <c r="B207" s="1" t="s">
        <v>200</v>
      </c>
      <c r="C207" s="1">
        <v>0</v>
      </c>
      <c r="D207" s="1" t="s">
        <v>104</v>
      </c>
      <c r="E207" s="1" t="s">
        <v>201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R207" s="5" t="s">
        <v>728</v>
      </c>
      <c r="S207" s="6">
        <v>1</v>
      </c>
      <c r="T207" s="6">
        <v>1</v>
      </c>
      <c r="U207" s="6">
        <v>1</v>
      </c>
      <c r="V207" s="6">
        <v>1</v>
      </c>
      <c r="W207" s="6">
        <v>1</v>
      </c>
      <c r="X207" s="6">
        <v>1</v>
      </c>
      <c r="Y207" s="6">
        <v>1</v>
      </c>
      <c r="Z207" s="6">
        <v>1</v>
      </c>
    </row>
    <row r="208" spans="1:26" x14ac:dyDescent="0.25">
      <c r="A208" s="1">
        <v>2080</v>
      </c>
      <c r="B208" s="1" t="s">
        <v>202</v>
      </c>
      <c r="C208" s="1">
        <v>0</v>
      </c>
      <c r="D208" s="1" t="s">
        <v>104</v>
      </c>
      <c r="E208" s="1" t="s">
        <v>203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R208" s="5" t="s">
        <v>609</v>
      </c>
      <c r="S208" s="6">
        <v>1</v>
      </c>
      <c r="T208" s="6">
        <v>1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</row>
    <row r="209" spans="1:26" x14ac:dyDescent="0.25">
      <c r="A209" s="1">
        <v>2090</v>
      </c>
      <c r="B209" s="1" t="s">
        <v>202</v>
      </c>
      <c r="C209" s="1">
        <v>0</v>
      </c>
      <c r="D209" s="1" t="s">
        <v>104</v>
      </c>
      <c r="E209" s="1" t="s">
        <v>203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R209" s="5" t="s">
        <v>400</v>
      </c>
      <c r="S209" s="6">
        <v>1</v>
      </c>
      <c r="T209" s="6">
        <v>1</v>
      </c>
      <c r="U209" s="6">
        <v>1</v>
      </c>
      <c r="V209" s="6">
        <v>1</v>
      </c>
      <c r="W209" s="6">
        <v>1</v>
      </c>
      <c r="X209" s="6">
        <v>1</v>
      </c>
      <c r="Y209" s="6">
        <v>1</v>
      </c>
      <c r="Z209" s="6">
        <v>1</v>
      </c>
    </row>
    <row r="210" spans="1:26" x14ac:dyDescent="0.25">
      <c r="A210" s="1">
        <v>2100</v>
      </c>
      <c r="B210" s="1" t="s">
        <v>202</v>
      </c>
      <c r="C210" s="1">
        <v>0</v>
      </c>
      <c r="D210" s="1" t="s">
        <v>104</v>
      </c>
      <c r="E210" s="1" t="s">
        <v>203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R210" s="5" t="s">
        <v>597</v>
      </c>
      <c r="S210" s="6">
        <v>2</v>
      </c>
      <c r="T210" s="6">
        <v>2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</row>
    <row r="211" spans="1:26" x14ac:dyDescent="0.25">
      <c r="A211" s="1">
        <v>2110</v>
      </c>
      <c r="B211" s="1" t="s">
        <v>202</v>
      </c>
      <c r="C211" s="1">
        <v>0</v>
      </c>
      <c r="D211" s="1" t="s">
        <v>104</v>
      </c>
      <c r="E211" s="1" t="s">
        <v>203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R211" s="5" t="s">
        <v>754</v>
      </c>
      <c r="S211" s="6">
        <v>3</v>
      </c>
      <c r="T211" s="6">
        <v>3</v>
      </c>
      <c r="U211" s="6">
        <v>3</v>
      </c>
      <c r="V211" s="6">
        <v>3</v>
      </c>
      <c r="W211" s="6">
        <v>3</v>
      </c>
      <c r="X211" s="6">
        <v>3</v>
      </c>
      <c r="Y211" s="6">
        <v>3</v>
      </c>
      <c r="Z211" s="6">
        <v>3</v>
      </c>
    </row>
    <row r="212" spans="1:26" x14ac:dyDescent="0.25">
      <c r="A212" s="1">
        <v>2120</v>
      </c>
      <c r="B212" s="1" t="s">
        <v>202</v>
      </c>
      <c r="C212" s="1">
        <v>0</v>
      </c>
      <c r="D212" s="1" t="s">
        <v>104</v>
      </c>
      <c r="E212" s="1" t="s">
        <v>203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R212" s="5" t="s">
        <v>366</v>
      </c>
      <c r="S212" s="6">
        <v>1</v>
      </c>
      <c r="T212" s="6">
        <v>1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</row>
    <row r="213" spans="1:26" x14ac:dyDescent="0.25">
      <c r="A213" s="1">
        <v>2130</v>
      </c>
      <c r="B213" s="1" t="s">
        <v>202</v>
      </c>
      <c r="C213" s="1">
        <v>0</v>
      </c>
      <c r="D213" s="1" t="s">
        <v>104</v>
      </c>
      <c r="E213" s="1" t="s">
        <v>203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R213" s="5" t="s">
        <v>591</v>
      </c>
      <c r="S213" s="6">
        <v>1</v>
      </c>
      <c r="T213" s="6">
        <v>1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</row>
    <row r="214" spans="1:26" x14ac:dyDescent="0.25">
      <c r="A214" s="1">
        <v>2140</v>
      </c>
      <c r="B214" s="1" t="s">
        <v>169</v>
      </c>
      <c r="C214" s="1">
        <v>0</v>
      </c>
      <c r="D214" s="1" t="s">
        <v>104</v>
      </c>
      <c r="E214" s="1" t="s">
        <v>140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R214" s="5" t="s">
        <v>368</v>
      </c>
      <c r="S214" s="6">
        <v>1</v>
      </c>
      <c r="T214" s="6">
        <v>1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</row>
    <row r="215" spans="1:26" x14ac:dyDescent="0.25">
      <c r="A215" s="1">
        <v>2150</v>
      </c>
      <c r="B215" s="1" t="s">
        <v>169</v>
      </c>
      <c r="C215" s="1">
        <v>0</v>
      </c>
      <c r="D215" s="1" t="s">
        <v>104</v>
      </c>
      <c r="E215" s="1" t="s">
        <v>140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R215" s="5" t="s">
        <v>724</v>
      </c>
      <c r="S215" s="6">
        <v>1</v>
      </c>
      <c r="T215" s="6">
        <v>1</v>
      </c>
      <c r="U215" s="6">
        <v>1</v>
      </c>
      <c r="V215" s="6">
        <v>1</v>
      </c>
      <c r="W215" s="6">
        <v>1</v>
      </c>
      <c r="X215" s="6">
        <v>1</v>
      </c>
      <c r="Y215" s="6">
        <v>1</v>
      </c>
      <c r="Z215" s="6">
        <v>1</v>
      </c>
    </row>
    <row r="216" spans="1:26" x14ac:dyDescent="0.25">
      <c r="A216" s="1">
        <v>2160</v>
      </c>
      <c r="B216" s="1" t="s">
        <v>169</v>
      </c>
      <c r="C216" s="1">
        <v>0</v>
      </c>
      <c r="D216" s="1" t="s">
        <v>104</v>
      </c>
      <c r="E216" s="1" t="s">
        <v>140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R216" s="5" t="s">
        <v>611</v>
      </c>
      <c r="S216" s="6">
        <v>4</v>
      </c>
      <c r="T216" s="6">
        <v>4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</row>
    <row r="217" spans="1:26" x14ac:dyDescent="0.25">
      <c r="A217" s="1">
        <v>2170</v>
      </c>
      <c r="B217" s="1" t="s">
        <v>169</v>
      </c>
      <c r="C217" s="1">
        <v>0</v>
      </c>
      <c r="D217" s="1" t="s">
        <v>104</v>
      </c>
      <c r="E217" s="1" t="s">
        <v>140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R217" s="5" t="s">
        <v>720</v>
      </c>
      <c r="S217" s="6">
        <v>1</v>
      </c>
      <c r="T217" s="6">
        <v>1</v>
      </c>
      <c r="U217" s="6">
        <v>1</v>
      </c>
      <c r="V217" s="6">
        <v>1</v>
      </c>
      <c r="W217" s="6">
        <v>1</v>
      </c>
      <c r="X217" s="6">
        <v>1</v>
      </c>
      <c r="Y217" s="6">
        <v>1</v>
      </c>
      <c r="Z217" s="6">
        <v>1</v>
      </c>
    </row>
    <row r="218" spans="1:26" x14ac:dyDescent="0.25">
      <c r="A218" s="1">
        <v>2180</v>
      </c>
      <c r="B218" s="1" t="s">
        <v>169</v>
      </c>
      <c r="C218" s="1">
        <v>0</v>
      </c>
      <c r="D218" s="1" t="s">
        <v>104</v>
      </c>
      <c r="E218" s="1" t="s">
        <v>140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R218" s="5" t="s">
        <v>587</v>
      </c>
      <c r="S218" s="6">
        <v>1</v>
      </c>
      <c r="T218" s="6">
        <v>1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</row>
    <row r="219" spans="1:26" x14ac:dyDescent="0.25">
      <c r="A219" s="1">
        <v>2190</v>
      </c>
      <c r="B219" s="1" t="s">
        <v>204</v>
      </c>
      <c r="C219" s="1">
        <v>0</v>
      </c>
      <c r="D219" s="1" t="s">
        <v>104</v>
      </c>
      <c r="E219" s="1" t="s">
        <v>205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R219" s="5" t="s">
        <v>601</v>
      </c>
      <c r="S219" s="6">
        <v>1</v>
      </c>
      <c r="T219" s="6">
        <v>1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</row>
    <row r="220" spans="1:26" x14ac:dyDescent="0.25">
      <c r="A220" s="1">
        <v>2200</v>
      </c>
      <c r="B220" s="1" t="s">
        <v>204</v>
      </c>
      <c r="C220" s="1">
        <v>0</v>
      </c>
      <c r="D220" s="1" t="s">
        <v>104</v>
      </c>
      <c r="E220" s="1" t="s">
        <v>205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R220" s="5" t="s">
        <v>360</v>
      </c>
      <c r="S220" s="6">
        <v>1</v>
      </c>
      <c r="T220" s="6">
        <v>1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</row>
    <row r="221" spans="1:26" x14ac:dyDescent="0.25">
      <c r="A221" s="1">
        <v>2210</v>
      </c>
      <c r="B221" s="1" t="s">
        <v>204</v>
      </c>
      <c r="C221" s="1">
        <v>0</v>
      </c>
      <c r="D221" s="1" t="s">
        <v>104</v>
      </c>
      <c r="E221" s="1" t="s">
        <v>205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R221" s="5" t="s">
        <v>700</v>
      </c>
      <c r="S221" s="6">
        <v>2</v>
      </c>
      <c r="T221" s="6">
        <v>2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</row>
    <row r="222" spans="1:26" x14ac:dyDescent="0.25">
      <c r="A222" s="1">
        <v>2220</v>
      </c>
      <c r="B222" s="1" t="s">
        <v>204</v>
      </c>
      <c r="C222" s="1">
        <v>0</v>
      </c>
      <c r="D222" s="1" t="s">
        <v>104</v>
      </c>
      <c r="E222" s="1" t="s">
        <v>205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R222" s="5" t="s">
        <v>408</v>
      </c>
      <c r="S222" s="6">
        <v>4</v>
      </c>
      <c r="T222" s="6">
        <v>4</v>
      </c>
      <c r="U222" s="6">
        <v>4</v>
      </c>
      <c r="V222" s="6">
        <v>4</v>
      </c>
      <c r="W222" s="6">
        <v>4</v>
      </c>
      <c r="X222" s="6">
        <v>4</v>
      </c>
      <c r="Y222" s="6">
        <v>4</v>
      </c>
      <c r="Z222" s="6">
        <v>4</v>
      </c>
    </row>
    <row r="223" spans="1:26" x14ac:dyDescent="0.25">
      <c r="A223" s="1">
        <v>2230</v>
      </c>
      <c r="B223" s="1" t="s">
        <v>204</v>
      </c>
      <c r="C223" s="1">
        <v>0</v>
      </c>
      <c r="D223" s="1" t="s">
        <v>104</v>
      </c>
      <c r="E223" s="1" t="s">
        <v>205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R223" s="5" t="s">
        <v>595</v>
      </c>
      <c r="S223" s="6">
        <v>3</v>
      </c>
      <c r="T223" s="6">
        <v>3</v>
      </c>
      <c r="U223" s="6">
        <v>1</v>
      </c>
      <c r="V223" s="6">
        <v>1</v>
      </c>
      <c r="W223" s="6">
        <v>1</v>
      </c>
      <c r="X223" s="6">
        <v>1</v>
      </c>
      <c r="Y223" s="6">
        <v>1</v>
      </c>
      <c r="Z223" s="6">
        <v>1</v>
      </c>
    </row>
    <row r="224" spans="1:26" x14ac:dyDescent="0.25">
      <c r="A224" s="1">
        <v>2240</v>
      </c>
      <c r="B224" s="1" t="s">
        <v>206</v>
      </c>
      <c r="C224" s="1">
        <v>0</v>
      </c>
      <c r="D224" s="1" t="s">
        <v>104</v>
      </c>
      <c r="E224" s="1" t="s">
        <v>207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R224" s="5" t="s">
        <v>686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1</v>
      </c>
      <c r="Z224" s="6">
        <v>1</v>
      </c>
    </row>
    <row r="225" spans="1:26" x14ac:dyDescent="0.25">
      <c r="A225" s="1">
        <v>2250</v>
      </c>
      <c r="B225" s="1" t="s">
        <v>208</v>
      </c>
      <c r="C225" s="1">
        <v>0</v>
      </c>
      <c r="D225" s="1" t="s">
        <v>104</v>
      </c>
      <c r="E225" s="1" t="s">
        <v>209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R225" s="5" t="s">
        <v>386</v>
      </c>
      <c r="S225" s="6">
        <v>1</v>
      </c>
      <c r="T225" s="6">
        <v>1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</row>
    <row r="226" spans="1:26" x14ac:dyDescent="0.25">
      <c r="A226" s="1">
        <v>2260</v>
      </c>
      <c r="B226" s="1" t="s">
        <v>208</v>
      </c>
      <c r="C226" s="1">
        <v>0</v>
      </c>
      <c r="D226" s="1" t="s">
        <v>104</v>
      </c>
      <c r="E226" s="1" t="s">
        <v>209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  <c r="R226" s="5" t="s">
        <v>358</v>
      </c>
      <c r="S226" s="6">
        <v>4</v>
      </c>
      <c r="T226" s="6">
        <v>4</v>
      </c>
      <c r="U226" s="6">
        <v>1</v>
      </c>
      <c r="V226" s="6">
        <v>1</v>
      </c>
      <c r="W226" s="6">
        <v>1</v>
      </c>
      <c r="X226" s="6">
        <v>1</v>
      </c>
      <c r="Y226" s="6">
        <v>1</v>
      </c>
      <c r="Z226" s="6">
        <v>1</v>
      </c>
    </row>
    <row r="227" spans="1:26" x14ac:dyDescent="0.25">
      <c r="A227" s="1">
        <v>2270</v>
      </c>
      <c r="B227" s="1" t="s">
        <v>208</v>
      </c>
      <c r="C227" s="1">
        <v>0</v>
      </c>
      <c r="D227" s="1" t="s">
        <v>104</v>
      </c>
      <c r="E227" s="1" t="s">
        <v>209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R227" s="5" t="s">
        <v>380</v>
      </c>
      <c r="S227" s="6">
        <v>1</v>
      </c>
      <c r="T227" s="6">
        <v>1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</row>
    <row r="228" spans="1:26" x14ac:dyDescent="0.25">
      <c r="A228" s="1">
        <v>2280</v>
      </c>
      <c r="B228" s="1" t="s">
        <v>208</v>
      </c>
      <c r="C228" s="1">
        <v>0</v>
      </c>
      <c r="D228" s="1" t="s">
        <v>104</v>
      </c>
      <c r="E228" s="1" t="s">
        <v>209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R228" s="5" t="s">
        <v>748</v>
      </c>
      <c r="S228" s="6">
        <v>1</v>
      </c>
      <c r="T228" s="6">
        <v>1</v>
      </c>
      <c r="U228" s="6">
        <v>1</v>
      </c>
      <c r="V228" s="6">
        <v>1</v>
      </c>
      <c r="W228" s="6">
        <v>1</v>
      </c>
      <c r="X228" s="6">
        <v>1</v>
      </c>
      <c r="Y228" s="6">
        <v>1</v>
      </c>
      <c r="Z228" s="6">
        <v>1</v>
      </c>
    </row>
    <row r="229" spans="1:26" x14ac:dyDescent="0.25">
      <c r="A229" s="1">
        <v>2290</v>
      </c>
      <c r="B229" s="1" t="s">
        <v>208</v>
      </c>
      <c r="C229" s="1">
        <v>0</v>
      </c>
      <c r="D229" s="1" t="s">
        <v>104</v>
      </c>
      <c r="E229" s="1" t="s">
        <v>209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R229" s="5" t="s">
        <v>583</v>
      </c>
      <c r="S229" s="6">
        <v>1</v>
      </c>
      <c r="T229" s="6">
        <v>1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</row>
    <row r="230" spans="1:26" x14ac:dyDescent="0.25">
      <c r="A230" s="1">
        <v>2300</v>
      </c>
      <c r="B230" s="1" t="s">
        <v>210</v>
      </c>
      <c r="C230" s="1">
        <v>0</v>
      </c>
      <c r="D230" s="1" t="s">
        <v>104</v>
      </c>
      <c r="E230" s="1" t="s">
        <v>211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R230" s="5" t="s">
        <v>589</v>
      </c>
      <c r="S230" s="6">
        <v>1</v>
      </c>
      <c r="T230" s="6">
        <v>1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</row>
    <row r="231" spans="1:26" x14ac:dyDescent="0.25">
      <c r="A231" s="1">
        <v>2310</v>
      </c>
      <c r="B231" s="1" t="s">
        <v>210</v>
      </c>
      <c r="C231" s="1">
        <v>0</v>
      </c>
      <c r="D231" s="1" t="s">
        <v>104</v>
      </c>
      <c r="E231" s="1" t="s">
        <v>211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R231" s="5" t="s">
        <v>372</v>
      </c>
      <c r="S231" s="6">
        <v>1</v>
      </c>
      <c r="T231" s="6">
        <v>1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</row>
    <row r="232" spans="1:26" x14ac:dyDescent="0.25">
      <c r="A232" s="1">
        <v>2320</v>
      </c>
      <c r="B232" s="1" t="s">
        <v>210</v>
      </c>
      <c r="C232" s="1">
        <v>0</v>
      </c>
      <c r="D232" s="1" t="s">
        <v>104</v>
      </c>
      <c r="E232" s="1" t="s">
        <v>211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R232" s="5" t="s">
        <v>756</v>
      </c>
      <c r="S232" s="6">
        <v>3</v>
      </c>
      <c r="T232" s="6">
        <v>3</v>
      </c>
      <c r="U232" s="6">
        <v>3</v>
      </c>
      <c r="V232" s="6">
        <v>3</v>
      </c>
      <c r="W232" s="6">
        <v>3</v>
      </c>
      <c r="X232" s="6">
        <v>3</v>
      </c>
      <c r="Y232" s="6">
        <v>3</v>
      </c>
      <c r="Z232" s="6">
        <v>3</v>
      </c>
    </row>
    <row r="233" spans="1:26" x14ac:dyDescent="0.25">
      <c r="A233" s="1">
        <v>2330</v>
      </c>
      <c r="B233" s="1" t="s">
        <v>210</v>
      </c>
      <c r="C233" s="1">
        <v>0</v>
      </c>
      <c r="D233" s="1" t="s">
        <v>104</v>
      </c>
      <c r="E233" s="1" t="s">
        <v>211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  <c r="R233" s="5" t="s">
        <v>694</v>
      </c>
      <c r="S233" s="6">
        <v>1</v>
      </c>
      <c r="T233" s="6">
        <v>1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</row>
    <row r="234" spans="1:26" x14ac:dyDescent="0.25">
      <c r="A234" s="1">
        <v>2340</v>
      </c>
      <c r="B234" s="1" t="s">
        <v>210</v>
      </c>
      <c r="C234" s="1">
        <v>0</v>
      </c>
      <c r="D234" s="1" t="s">
        <v>104</v>
      </c>
      <c r="E234" s="1" t="s">
        <v>211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R234" s="5" t="s">
        <v>690</v>
      </c>
      <c r="S234" s="6">
        <v>1</v>
      </c>
      <c r="T234" s="6">
        <v>1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</row>
    <row r="235" spans="1:26" x14ac:dyDescent="0.25">
      <c r="A235" s="1">
        <v>2350</v>
      </c>
      <c r="B235" s="1" t="s">
        <v>210</v>
      </c>
      <c r="C235" s="1">
        <v>0</v>
      </c>
      <c r="D235" s="1" t="s">
        <v>104</v>
      </c>
      <c r="E235" s="1" t="s">
        <v>211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R235" s="5" t="s">
        <v>417</v>
      </c>
      <c r="S235" s="6">
        <v>3</v>
      </c>
      <c r="T235" s="6">
        <v>3</v>
      </c>
      <c r="U235" s="6">
        <v>2</v>
      </c>
      <c r="V235" s="6">
        <v>2</v>
      </c>
      <c r="W235" s="6">
        <v>2</v>
      </c>
      <c r="X235" s="6">
        <v>2</v>
      </c>
      <c r="Y235" s="6">
        <v>2</v>
      </c>
      <c r="Z235" s="6">
        <v>2</v>
      </c>
    </row>
    <row r="236" spans="1:26" x14ac:dyDescent="0.25">
      <c r="A236" s="1">
        <v>2360</v>
      </c>
      <c r="B236" s="1" t="s">
        <v>210</v>
      </c>
      <c r="C236" s="1">
        <v>0</v>
      </c>
      <c r="D236" s="1" t="s">
        <v>104</v>
      </c>
      <c r="E236" s="1" t="s">
        <v>211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R236" s="5" t="s">
        <v>750</v>
      </c>
      <c r="S236" s="6">
        <v>3</v>
      </c>
      <c r="T236" s="6">
        <v>3</v>
      </c>
      <c r="U236" s="6">
        <v>3</v>
      </c>
      <c r="V236" s="6">
        <v>3</v>
      </c>
      <c r="W236" s="6">
        <v>3</v>
      </c>
      <c r="X236" s="6">
        <v>3</v>
      </c>
      <c r="Y236" s="6">
        <v>3</v>
      </c>
      <c r="Z236" s="6">
        <v>3</v>
      </c>
    </row>
    <row r="237" spans="1:26" x14ac:dyDescent="0.25">
      <c r="A237" s="1">
        <v>2370</v>
      </c>
      <c r="B237" s="1" t="s">
        <v>210</v>
      </c>
      <c r="C237" s="1">
        <v>0</v>
      </c>
      <c r="D237" s="1" t="s">
        <v>104</v>
      </c>
      <c r="E237" s="1" t="s">
        <v>211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R237" s="5" t="s">
        <v>599</v>
      </c>
      <c r="S237" s="6">
        <v>1</v>
      </c>
      <c r="T237" s="6">
        <v>1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</row>
    <row r="238" spans="1:26" x14ac:dyDescent="0.25">
      <c r="A238" s="1">
        <v>2380</v>
      </c>
      <c r="B238" s="1" t="s">
        <v>210</v>
      </c>
      <c r="C238" s="1">
        <v>0</v>
      </c>
      <c r="D238" s="1" t="s">
        <v>104</v>
      </c>
      <c r="E238" s="1" t="s">
        <v>211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R238" s="5" t="s">
        <v>374</v>
      </c>
      <c r="S238" s="6">
        <v>1</v>
      </c>
      <c r="T238" s="6">
        <v>1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</row>
    <row r="239" spans="1:26" x14ac:dyDescent="0.25">
      <c r="A239" s="1">
        <v>2390</v>
      </c>
      <c r="B239" s="1" t="s">
        <v>210</v>
      </c>
      <c r="C239" s="1">
        <v>0</v>
      </c>
      <c r="D239" s="1" t="s">
        <v>104</v>
      </c>
      <c r="E239" s="1" t="s">
        <v>211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  <c r="R239" s="5" t="s">
        <v>762</v>
      </c>
      <c r="S239" s="6">
        <v>1</v>
      </c>
      <c r="T239" s="6">
        <v>1</v>
      </c>
      <c r="U239" s="6">
        <v>1</v>
      </c>
      <c r="V239" s="6">
        <v>1</v>
      </c>
      <c r="W239" s="6">
        <v>1</v>
      </c>
      <c r="X239" s="6">
        <v>1</v>
      </c>
      <c r="Y239" s="6">
        <v>1</v>
      </c>
      <c r="Z239" s="6">
        <v>1</v>
      </c>
    </row>
    <row r="240" spans="1:26" x14ac:dyDescent="0.25">
      <c r="A240" s="1">
        <v>2400</v>
      </c>
      <c r="B240" s="1" t="s">
        <v>210</v>
      </c>
      <c r="C240" s="1">
        <v>0</v>
      </c>
      <c r="D240" s="1" t="s">
        <v>104</v>
      </c>
      <c r="E240" s="1" t="s">
        <v>211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R240" s="5" t="s">
        <v>603</v>
      </c>
      <c r="S240" s="6">
        <v>1</v>
      </c>
      <c r="T240" s="6">
        <v>1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</row>
    <row r="241" spans="1:26" x14ac:dyDescent="0.25">
      <c r="A241" s="1">
        <v>2410</v>
      </c>
      <c r="B241" s="1" t="s">
        <v>210</v>
      </c>
      <c r="C241" s="1">
        <v>0</v>
      </c>
      <c r="D241" s="1" t="s">
        <v>104</v>
      </c>
      <c r="E241" s="1" t="s">
        <v>211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  <c r="R241" s="5" t="s">
        <v>410</v>
      </c>
      <c r="S241" s="6">
        <v>1</v>
      </c>
      <c r="T241" s="6">
        <v>1</v>
      </c>
      <c r="U241" s="6">
        <v>1</v>
      </c>
      <c r="V241" s="6">
        <v>1</v>
      </c>
      <c r="W241" s="6">
        <v>1</v>
      </c>
      <c r="X241" s="6">
        <v>1</v>
      </c>
      <c r="Y241" s="6">
        <v>1</v>
      </c>
      <c r="Z241" s="6">
        <v>1</v>
      </c>
    </row>
    <row r="242" spans="1:26" x14ac:dyDescent="0.25">
      <c r="A242" s="1">
        <v>2420</v>
      </c>
      <c r="B242" s="1" t="s">
        <v>210</v>
      </c>
      <c r="C242" s="1">
        <v>0</v>
      </c>
      <c r="D242" s="1" t="s">
        <v>104</v>
      </c>
      <c r="E242" s="1" t="s">
        <v>211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  <c r="R242" s="5" t="s">
        <v>376</v>
      </c>
      <c r="S242" s="6">
        <v>1</v>
      </c>
      <c r="T242" s="6">
        <v>1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</row>
    <row r="243" spans="1:26" x14ac:dyDescent="0.25">
      <c r="A243" s="1">
        <v>2430</v>
      </c>
      <c r="B243" s="1" t="s">
        <v>210</v>
      </c>
      <c r="C243" s="1">
        <v>0</v>
      </c>
      <c r="D243" s="1" t="s">
        <v>104</v>
      </c>
      <c r="E243" s="1" t="s">
        <v>211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  <c r="R243" s="5" t="s">
        <v>585</v>
      </c>
      <c r="S243" s="6">
        <v>1</v>
      </c>
      <c r="T243" s="6">
        <v>1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</row>
    <row r="244" spans="1:26" x14ac:dyDescent="0.25">
      <c r="A244" s="1">
        <v>2440</v>
      </c>
      <c r="B244" s="1" t="s">
        <v>210</v>
      </c>
      <c r="C244" s="1">
        <v>0</v>
      </c>
      <c r="D244" s="1" t="s">
        <v>104</v>
      </c>
      <c r="E244" s="1" t="s">
        <v>211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R244" s="5" t="s">
        <v>752</v>
      </c>
      <c r="S244" s="6">
        <v>1</v>
      </c>
      <c r="T244" s="6">
        <v>1</v>
      </c>
      <c r="U244" s="6">
        <v>1</v>
      </c>
      <c r="V244" s="6">
        <v>1</v>
      </c>
      <c r="W244" s="6">
        <v>1</v>
      </c>
      <c r="X244" s="6">
        <v>1</v>
      </c>
      <c r="Y244" s="6">
        <v>1</v>
      </c>
      <c r="Z244" s="6">
        <v>1</v>
      </c>
    </row>
    <row r="245" spans="1:26" x14ac:dyDescent="0.25">
      <c r="A245" s="1">
        <v>2450</v>
      </c>
      <c r="B245" s="1" t="s">
        <v>210</v>
      </c>
      <c r="C245" s="1">
        <v>0</v>
      </c>
      <c r="D245" s="1" t="s">
        <v>104</v>
      </c>
      <c r="E245" s="1" t="s">
        <v>211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  <c r="R245" s="5" t="s">
        <v>398</v>
      </c>
      <c r="S245" s="6">
        <v>2</v>
      </c>
      <c r="T245" s="6">
        <v>2</v>
      </c>
      <c r="U245" s="6">
        <v>2</v>
      </c>
      <c r="V245" s="6">
        <v>2</v>
      </c>
      <c r="W245" s="6">
        <v>2</v>
      </c>
      <c r="X245" s="6">
        <v>2</v>
      </c>
      <c r="Y245" s="6">
        <v>2</v>
      </c>
      <c r="Z245" s="6">
        <v>2</v>
      </c>
    </row>
    <row r="246" spans="1:26" x14ac:dyDescent="0.25">
      <c r="A246" s="1">
        <v>2460</v>
      </c>
      <c r="B246" s="1" t="s">
        <v>210</v>
      </c>
      <c r="C246" s="1">
        <v>0</v>
      </c>
      <c r="D246" s="1" t="s">
        <v>104</v>
      </c>
      <c r="E246" s="1" t="s">
        <v>211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R246" s="5" t="s">
        <v>613</v>
      </c>
      <c r="S246" s="6">
        <v>1</v>
      </c>
      <c r="T246" s="6">
        <v>1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</row>
    <row r="247" spans="1:26" x14ac:dyDescent="0.25">
      <c r="A247" s="1">
        <v>2470</v>
      </c>
      <c r="B247" s="1" t="s">
        <v>210</v>
      </c>
      <c r="C247" s="1">
        <v>0</v>
      </c>
      <c r="D247" s="1" t="s">
        <v>104</v>
      </c>
      <c r="E247" s="1" t="s">
        <v>211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R247" s="5" t="s">
        <v>356</v>
      </c>
      <c r="S247" s="6">
        <v>1</v>
      </c>
      <c r="T247" s="6">
        <v>1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</row>
    <row r="248" spans="1:26" x14ac:dyDescent="0.25">
      <c r="A248" s="1">
        <v>2480</v>
      </c>
      <c r="B248" s="1" t="s">
        <v>210</v>
      </c>
      <c r="C248" s="1">
        <v>0</v>
      </c>
      <c r="D248" s="1" t="s">
        <v>104</v>
      </c>
      <c r="E248" s="1" t="s">
        <v>211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R248" s="5" t="s">
        <v>605</v>
      </c>
      <c r="S248" s="6">
        <v>1</v>
      </c>
      <c r="T248" s="6">
        <v>1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</row>
    <row r="249" spans="1:26" x14ac:dyDescent="0.25">
      <c r="A249" s="1">
        <v>2490</v>
      </c>
      <c r="B249" s="1" t="s">
        <v>170</v>
      </c>
      <c r="C249" s="1">
        <v>0</v>
      </c>
      <c r="D249" s="1" t="s">
        <v>104</v>
      </c>
      <c r="E249" s="1" t="s">
        <v>171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R249" s="5" t="s">
        <v>698</v>
      </c>
      <c r="S249" s="6">
        <v>1</v>
      </c>
      <c r="T249" s="6">
        <v>1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</row>
    <row r="250" spans="1:26" x14ac:dyDescent="0.25">
      <c r="A250" s="1">
        <v>2500</v>
      </c>
      <c r="B250" s="1" t="s">
        <v>170</v>
      </c>
      <c r="C250" s="1">
        <v>0</v>
      </c>
      <c r="D250" s="1" t="s">
        <v>104</v>
      </c>
      <c r="E250" s="1" t="s">
        <v>171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R250" s="5" t="s">
        <v>388</v>
      </c>
      <c r="S250" s="6">
        <v>1</v>
      </c>
      <c r="T250" s="6">
        <v>1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</row>
    <row r="251" spans="1:26" x14ac:dyDescent="0.25">
      <c r="A251" s="1">
        <v>2510</v>
      </c>
      <c r="B251" s="1" t="s">
        <v>170</v>
      </c>
      <c r="C251" s="1">
        <v>0</v>
      </c>
      <c r="D251" s="1" t="s">
        <v>104</v>
      </c>
      <c r="E251" s="1" t="s">
        <v>171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R251" s="5" t="s">
        <v>607</v>
      </c>
      <c r="S251" s="6">
        <v>1</v>
      </c>
      <c r="T251" s="6">
        <v>1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</row>
    <row r="252" spans="1:26" x14ac:dyDescent="0.25">
      <c r="A252" s="1">
        <v>2520</v>
      </c>
      <c r="B252" s="1" t="s">
        <v>170</v>
      </c>
      <c r="C252" s="1">
        <v>0</v>
      </c>
      <c r="D252" s="1" t="s">
        <v>104</v>
      </c>
      <c r="E252" s="1" t="s">
        <v>171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R252" s="5" t="s">
        <v>163</v>
      </c>
      <c r="S252" s="6">
        <v>39</v>
      </c>
      <c r="T252" s="6">
        <v>39</v>
      </c>
      <c r="U252" s="6">
        <v>33</v>
      </c>
      <c r="V252" s="6">
        <v>33</v>
      </c>
      <c r="W252" s="6">
        <v>33</v>
      </c>
      <c r="X252" s="6">
        <v>33</v>
      </c>
      <c r="Y252" s="6">
        <v>33</v>
      </c>
      <c r="Z252" s="6">
        <v>33</v>
      </c>
    </row>
    <row r="253" spans="1:26" x14ac:dyDescent="0.25">
      <c r="A253" s="1">
        <v>2530</v>
      </c>
      <c r="B253" s="1" t="s">
        <v>212</v>
      </c>
      <c r="C253" s="1">
        <v>0</v>
      </c>
      <c r="D253" s="1" t="s">
        <v>104</v>
      </c>
      <c r="E253" s="1" t="s">
        <v>213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R253" s="5" t="s">
        <v>621</v>
      </c>
      <c r="S253" s="6">
        <v>2</v>
      </c>
      <c r="T253" s="6">
        <v>2</v>
      </c>
      <c r="U253" s="6">
        <v>2</v>
      </c>
      <c r="V253" s="6">
        <v>2</v>
      </c>
      <c r="W253" s="6">
        <v>2</v>
      </c>
      <c r="X253" s="6">
        <v>2</v>
      </c>
      <c r="Y253" s="6">
        <v>2</v>
      </c>
      <c r="Z253" s="6">
        <v>2</v>
      </c>
    </row>
    <row r="254" spans="1:26" x14ac:dyDescent="0.25">
      <c r="A254" s="1">
        <v>2540</v>
      </c>
      <c r="B254" s="1" t="s">
        <v>214</v>
      </c>
      <c r="C254" s="1">
        <v>0</v>
      </c>
      <c r="D254" s="1" t="s">
        <v>104</v>
      </c>
      <c r="E254" s="1" t="s">
        <v>215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R254" s="5" t="s">
        <v>548</v>
      </c>
      <c r="S254" s="6">
        <v>6</v>
      </c>
      <c r="T254" s="6">
        <v>6</v>
      </c>
      <c r="U254" s="6">
        <v>6</v>
      </c>
      <c r="V254" s="6">
        <v>6</v>
      </c>
      <c r="W254" s="6">
        <v>6</v>
      </c>
      <c r="X254" s="6">
        <v>6</v>
      </c>
      <c r="Y254" s="6">
        <v>6</v>
      </c>
      <c r="Z254" s="6">
        <v>6</v>
      </c>
    </row>
    <row r="255" spans="1:26" x14ac:dyDescent="0.25">
      <c r="A255" s="1">
        <v>2550</v>
      </c>
      <c r="B255" s="1" t="s">
        <v>216</v>
      </c>
      <c r="C255" s="1">
        <v>0</v>
      </c>
      <c r="D255" s="1" t="s">
        <v>104</v>
      </c>
      <c r="E255" s="1" t="s">
        <v>217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R255" s="5" t="s">
        <v>501</v>
      </c>
      <c r="S255" s="6">
        <v>1</v>
      </c>
      <c r="T255" s="6">
        <v>1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</row>
    <row r="256" spans="1:26" x14ac:dyDescent="0.25">
      <c r="A256" s="1">
        <v>2560</v>
      </c>
      <c r="B256" s="1" t="s">
        <v>216</v>
      </c>
      <c r="C256" s="1">
        <v>0</v>
      </c>
      <c r="D256" s="1" t="s">
        <v>104</v>
      </c>
      <c r="E256" s="1" t="s">
        <v>217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R256" s="5" t="s">
        <v>549</v>
      </c>
      <c r="S256" s="6">
        <v>4</v>
      </c>
      <c r="T256" s="6">
        <v>4</v>
      </c>
      <c r="U256" s="6">
        <v>4</v>
      </c>
      <c r="V256" s="6">
        <v>4</v>
      </c>
      <c r="W256" s="6">
        <v>4</v>
      </c>
      <c r="X256" s="6">
        <v>4</v>
      </c>
      <c r="Y256" s="6">
        <v>4</v>
      </c>
      <c r="Z256" s="6">
        <v>4</v>
      </c>
    </row>
    <row r="257" spans="1:26" x14ac:dyDescent="0.25">
      <c r="A257" s="1">
        <v>2570</v>
      </c>
      <c r="B257" s="1" t="s">
        <v>216</v>
      </c>
      <c r="C257" s="1">
        <v>0</v>
      </c>
      <c r="D257" s="1" t="s">
        <v>104</v>
      </c>
      <c r="E257" s="1" t="s">
        <v>217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R257" s="5" t="s">
        <v>495</v>
      </c>
      <c r="S257" s="6">
        <v>1</v>
      </c>
      <c r="T257" s="6">
        <v>1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</row>
    <row r="258" spans="1:26" x14ac:dyDescent="0.25">
      <c r="A258" s="1">
        <v>2580</v>
      </c>
      <c r="B258" s="1" t="s">
        <v>218</v>
      </c>
      <c r="C258" s="1">
        <v>0</v>
      </c>
      <c r="D258" s="1" t="s">
        <v>104</v>
      </c>
      <c r="E258" s="1" t="s">
        <v>219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R258" s="5" t="s">
        <v>493</v>
      </c>
      <c r="S258" s="6">
        <v>2</v>
      </c>
      <c r="T258" s="6">
        <v>2</v>
      </c>
      <c r="U258" s="6">
        <v>1</v>
      </c>
      <c r="V258" s="6">
        <v>1</v>
      </c>
      <c r="W258" s="6">
        <v>1</v>
      </c>
      <c r="X258" s="6">
        <v>1</v>
      </c>
      <c r="Y258" s="6">
        <v>1</v>
      </c>
      <c r="Z258" s="6">
        <v>1</v>
      </c>
    </row>
    <row r="259" spans="1:26" x14ac:dyDescent="0.25">
      <c r="A259" s="1">
        <v>2590</v>
      </c>
      <c r="B259" s="1" t="s">
        <v>218</v>
      </c>
      <c r="C259" s="1">
        <v>0</v>
      </c>
      <c r="D259" s="1" t="s">
        <v>104</v>
      </c>
      <c r="E259" s="1" t="s">
        <v>219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R259" s="5" t="s">
        <v>167</v>
      </c>
      <c r="S259" s="6">
        <v>1</v>
      </c>
      <c r="T259" s="6">
        <v>1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</row>
    <row r="260" spans="1:26" x14ac:dyDescent="0.25">
      <c r="A260" s="1">
        <v>2600</v>
      </c>
      <c r="B260" s="1" t="s">
        <v>220</v>
      </c>
      <c r="C260" s="1">
        <v>0</v>
      </c>
      <c r="D260" s="1" t="s">
        <v>104</v>
      </c>
      <c r="E260" s="1" t="s">
        <v>221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R260" s="5" t="s">
        <v>512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3</v>
      </c>
      <c r="Z260" s="6">
        <v>3</v>
      </c>
    </row>
    <row r="261" spans="1:26" x14ac:dyDescent="0.25">
      <c r="A261" s="1">
        <v>2610</v>
      </c>
      <c r="B261" s="1" t="s">
        <v>222</v>
      </c>
      <c r="C261" s="1">
        <v>0</v>
      </c>
      <c r="D261" s="1" t="s">
        <v>104</v>
      </c>
      <c r="E261" s="1" t="s">
        <v>223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R261" s="5" t="s">
        <v>133</v>
      </c>
      <c r="S261" s="6">
        <v>8</v>
      </c>
      <c r="T261" s="6">
        <v>8</v>
      </c>
      <c r="U261" s="6">
        <v>6</v>
      </c>
      <c r="V261" s="6">
        <v>6</v>
      </c>
      <c r="W261" s="6">
        <v>6</v>
      </c>
      <c r="X261" s="6">
        <v>6</v>
      </c>
      <c r="Y261" s="6">
        <v>6</v>
      </c>
      <c r="Z261" s="6">
        <v>6</v>
      </c>
    </row>
    <row r="262" spans="1:26" x14ac:dyDescent="0.25">
      <c r="A262" s="1">
        <v>2620</v>
      </c>
      <c r="B262" s="1" t="s">
        <v>224</v>
      </c>
      <c r="C262" s="1">
        <v>0</v>
      </c>
      <c r="D262" s="1" t="s">
        <v>104</v>
      </c>
      <c r="E262" s="1" t="s">
        <v>225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R262" s="5" t="s">
        <v>232</v>
      </c>
      <c r="S262" s="6">
        <v>9</v>
      </c>
      <c r="T262" s="6">
        <v>9</v>
      </c>
      <c r="U262" s="6">
        <v>6</v>
      </c>
      <c r="V262" s="6">
        <v>6</v>
      </c>
      <c r="W262" s="6">
        <v>6</v>
      </c>
      <c r="X262" s="6">
        <v>6</v>
      </c>
      <c r="Y262" s="6">
        <v>6</v>
      </c>
      <c r="Z262" s="6">
        <v>6</v>
      </c>
    </row>
    <row r="263" spans="1:26" x14ac:dyDescent="0.25">
      <c r="A263" s="1">
        <v>2630</v>
      </c>
      <c r="B263" s="1" t="s">
        <v>224</v>
      </c>
      <c r="C263" s="1">
        <v>0</v>
      </c>
      <c r="D263" s="1" t="s">
        <v>104</v>
      </c>
      <c r="E263" s="1" t="s">
        <v>225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R263" s="5" t="s">
        <v>623</v>
      </c>
      <c r="S263" s="6">
        <v>3</v>
      </c>
      <c r="T263" s="6">
        <v>3</v>
      </c>
      <c r="U263" s="6">
        <v>3</v>
      </c>
      <c r="V263" s="6">
        <v>3</v>
      </c>
      <c r="W263" s="6">
        <v>3</v>
      </c>
      <c r="X263" s="6">
        <v>3</v>
      </c>
      <c r="Y263" s="6">
        <v>3</v>
      </c>
      <c r="Z263" s="6">
        <v>3</v>
      </c>
    </row>
    <row r="264" spans="1:26" x14ac:dyDescent="0.25">
      <c r="A264" s="1">
        <v>2640</v>
      </c>
      <c r="B264" s="1" t="s">
        <v>226</v>
      </c>
      <c r="C264" s="1">
        <v>0</v>
      </c>
      <c r="D264" s="1" t="s">
        <v>104</v>
      </c>
      <c r="E264" s="1" t="s">
        <v>227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R264" s="5" t="s">
        <v>149</v>
      </c>
      <c r="S264" s="6">
        <v>2</v>
      </c>
      <c r="T264" s="6">
        <v>2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</row>
    <row r="265" spans="1:26" x14ac:dyDescent="0.25">
      <c r="A265" s="1">
        <v>2650</v>
      </c>
      <c r="B265" s="1" t="s">
        <v>184</v>
      </c>
      <c r="C265" s="1">
        <v>0</v>
      </c>
      <c r="D265" s="1" t="s">
        <v>104</v>
      </c>
      <c r="E265" s="1" t="s">
        <v>185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R265" s="5" t="s">
        <v>529</v>
      </c>
      <c r="S265" s="6">
        <v>1</v>
      </c>
      <c r="T265" s="6">
        <v>1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</row>
    <row r="266" spans="1:26" x14ac:dyDescent="0.25">
      <c r="A266" s="1">
        <v>2660</v>
      </c>
      <c r="B266" s="1" t="s">
        <v>184</v>
      </c>
      <c r="C266" s="1">
        <v>0</v>
      </c>
      <c r="D266" s="1" t="s">
        <v>104</v>
      </c>
      <c r="E266" s="1" t="s">
        <v>185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R266" s="5" t="s">
        <v>222</v>
      </c>
      <c r="S266" s="6">
        <v>2</v>
      </c>
      <c r="T266" s="6">
        <v>2</v>
      </c>
      <c r="U266" s="6">
        <v>2</v>
      </c>
      <c r="V266" s="6">
        <v>2</v>
      </c>
      <c r="W266" s="6">
        <v>2</v>
      </c>
      <c r="X266" s="6">
        <v>2</v>
      </c>
      <c r="Y266" s="6">
        <v>2</v>
      </c>
      <c r="Z266" s="6">
        <v>2</v>
      </c>
    </row>
    <row r="267" spans="1:26" x14ac:dyDescent="0.25">
      <c r="A267" s="1">
        <v>2670</v>
      </c>
      <c r="B267" s="1" t="s">
        <v>145</v>
      </c>
      <c r="C267" s="1">
        <v>0</v>
      </c>
      <c r="D267" s="1" t="s">
        <v>104</v>
      </c>
      <c r="E267" s="1" t="s">
        <v>146</v>
      </c>
      <c r="F267" s="1">
        <v>1</v>
      </c>
      <c r="G267" s="1">
        <v>1</v>
      </c>
      <c r="H267" s="1" t="s">
        <v>8</v>
      </c>
      <c r="I267" s="1" t="s">
        <v>8</v>
      </c>
      <c r="J267" s="1" t="s">
        <v>8</v>
      </c>
      <c r="K267" s="1" t="s">
        <v>8</v>
      </c>
      <c r="L267" s="1" t="s">
        <v>8</v>
      </c>
      <c r="M267" s="1" t="s">
        <v>8</v>
      </c>
      <c r="R267" s="5" t="s">
        <v>200</v>
      </c>
      <c r="S267" s="6">
        <v>3</v>
      </c>
      <c r="T267" s="6">
        <v>3</v>
      </c>
      <c r="U267" s="6">
        <v>3</v>
      </c>
      <c r="V267" s="6">
        <v>3</v>
      </c>
      <c r="W267" s="6">
        <v>3</v>
      </c>
      <c r="X267" s="6">
        <v>3</v>
      </c>
      <c r="Y267" s="6">
        <v>3</v>
      </c>
      <c r="Z267" s="6">
        <v>3</v>
      </c>
    </row>
    <row r="268" spans="1:26" x14ac:dyDescent="0.25">
      <c r="A268" s="1">
        <v>2680</v>
      </c>
      <c r="B268" s="1" t="s">
        <v>145</v>
      </c>
      <c r="C268" s="1">
        <v>0</v>
      </c>
      <c r="D268" s="1" t="s">
        <v>104</v>
      </c>
      <c r="E268" s="1" t="s">
        <v>146</v>
      </c>
      <c r="F268" s="1" t="s">
        <v>8</v>
      </c>
      <c r="G268" s="1" t="s">
        <v>8</v>
      </c>
      <c r="H268" s="1">
        <v>1</v>
      </c>
      <c r="I268" s="1">
        <v>1</v>
      </c>
      <c r="J268" s="1">
        <v>1</v>
      </c>
      <c r="K268" s="1">
        <v>1</v>
      </c>
      <c r="L268" s="1" t="s">
        <v>8</v>
      </c>
      <c r="M268" s="1" t="s">
        <v>8</v>
      </c>
      <c r="R268" s="5" t="s">
        <v>551</v>
      </c>
      <c r="S268" s="6">
        <v>4</v>
      </c>
      <c r="T268" s="6">
        <v>4</v>
      </c>
      <c r="U268" s="6">
        <v>4</v>
      </c>
      <c r="V268" s="6">
        <v>4</v>
      </c>
      <c r="W268" s="6">
        <v>4</v>
      </c>
      <c r="X268" s="6">
        <v>4</v>
      </c>
      <c r="Y268" s="6">
        <v>4</v>
      </c>
      <c r="Z268" s="6">
        <v>4</v>
      </c>
    </row>
    <row r="269" spans="1:26" x14ac:dyDescent="0.25">
      <c r="A269" s="1">
        <v>2690</v>
      </c>
      <c r="B269" s="1" t="s">
        <v>145</v>
      </c>
      <c r="C269" s="1">
        <v>0</v>
      </c>
      <c r="D269" s="1" t="s">
        <v>104</v>
      </c>
      <c r="E269" s="1" t="s">
        <v>146</v>
      </c>
      <c r="F269" s="1" t="s">
        <v>8</v>
      </c>
      <c r="G269" s="1" t="s">
        <v>8</v>
      </c>
      <c r="H269" s="1" t="s">
        <v>8</v>
      </c>
      <c r="I269" s="1" t="s">
        <v>8</v>
      </c>
      <c r="J269" s="1" t="s">
        <v>8</v>
      </c>
      <c r="K269" s="1" t="s">
        <v>8</v>
      </c>
      <c r="L269" s="1">
        <v>1</v>
      </c>
      <c r="M269" s="1">
        <v>1</v>
      </c>
      <c r="R269" s="5" t="s">
        <v>230</v>
      </c>
      <c r="S269" s="6">
        <v>2</v>
      </c>
      <c r="T269" s="6">
        <v>2</v>
      </c>
      <c r="U269" s="6">
        <v>2</v>
      </c>
      <c r="V269" s="6">
        <v>2</v>
      </c>
      <c r="W269" s="6">
        <v>2</v>
      </c>
      <c r="X269" s="6">
        <v>2</v>
      </c>
      <c r="Y269" s="6">
        <v>2</v>
      </c>
      <c r="Z269" s="6">
        <v>2</v>
      </c>
    </row>
    <row r="270" spans="1:26" x14ac:dyDescent="0.25">
      <c r="A270" s="1">
        <v>2700</v>
      </c>
      <c r="B270" s="1" t="s">
        <v>145</v>
      </c>
      <c r="C270" s="1">
        <v>0</v>
      </c>
      <c r="D270" s="1" t="s">
        <v>104</v>
      </c>
      <c r="E270" s="1" t="s">
        <v>146</v>
      </c>
      <c r="F270" s="1">
        <v>1</v>
      </c>
      <c r="G270" s="1">
        <v>1</v>
      </c>
      <c r="H270" s="1" t="s">
        <v>8</v>
      </c>
      <c r="I270" s="1" t="s">
        <v>8</v>
      </c>
      <c r="J270" s="1" t="s">
        <v>8</v>
      </c>
      <c r="K270" s="1" t="s">
        <v>8</v>
      </c>
      <c r="L270" s="1" t="s">
        <v>8</v>
      </c>
      <c r="M270" s="1" t="s">
        <v>8</v>
      </c>
      <c r="R270" s="5" t="s">
        <v>228</v>
      </c>
      <c r="S270" s="6">
        <v>2</v>
      </c>
      <c r="T270" s="6">
        <v>2</v>
      </c>
      <c r="U270" s="6">
        <v>2</v>
      </c>
      <c r="V270" s="6">
        <v>2</v>
      </c>
      <c r="W270" s="6">
        <v>2</v>
      </c>
      <c r="X270" s="6">
        <v>2</v>
      </c>
      <c r="Y270" s="6">
        <v>2</v>
      </c>
      <c r="Z270" s="6">
        <v>2</v>
      </c>
    </row>
    <row r="271" spans="1:26" x14ac:dyDescent="0.25">
      <c r="A271" s="1">
        <v>2710</v>
      </c>
      <c r="B271" s="1" t="s">
        <v>145</v>
      </c>
      <c r="C271" s="1">
        <v>0</v>
      </c>
      <c r="D271" s="1" t="s">
        <v>104</v>
      </c>
      <c r="E271" s="1" t="s">
        <v>146</v>
      </c>
      <c r="F271" s="1" t="s">
        <v>8</v>
      </c>
      <c r="G271" s="1" t="s">
        <v>8</v>
      </c>
      <c r="H271" s="1">
        <v>1</v>
      </c>
      <c r="I271" s="1">
        <v>1</v>
      </c>
      <c r="J271" s="1">
        <v>1</v>
      </c>
      <c r="K271" s="1">
        <v>1</v>
      </c>
      <c r="L271" s="1" t="s">
        <v>8</v>
      </c>
      <c r="M271" s="1" t="s">
        <v>8</v>
      </c>
      <c r="R271" s="5" t="s">
        <v>137</v>
      </c>
      <c r="S271" s="6">
        <v>1</v>
      </c>
      <c r="T271" s="6">
        <v>1</v>
      </c>
      <c r="U271" s="6">
        <v>1</v>
      </c>
      <c r="V271" s="6">
        <v>1</v>
      </c>
      <c r="W271" s="6">
        <v>1</v>
      </c>
      <c r="X271" s="6">
        <v>1</v>
      </c>
      <c r="Y271" s="6">
        <v>1</v>
      </c>
      <c r="Z271" s="6">
        <v>1</v>
      </c>
    </row>
    <row r="272" spans="1:26" x14ac:dyDescent="0.25">
      <c r="A272" s="1">
        <v>2720</v>
      </c>
      <c r="B272" s="1" t="s">
        <v>145</v>
      </c>
      <c r="C272" s="1">
        <v>0</v>
      </c>
      <c r="D272" s="1" t="s">
        <v>104</v>
      </c>
      <c r="E272" s="1" t="s">
        <v>146</v>
      </c>
      <c r="F272" s="1" t="s">
        <v>8</v>
      </c>
      <c r="G272" s="1" t="s">
        <v>8</v>
      </c>
      <c r="H272" s="1" t="s">
        <v>8</v>
      </c>
      <c r="I272" s="1" t="s">
        <v>8</v>
      </c>
      <c r="J272" s="1" t="s">
        <v>8</v>
      </c>
      <c r="K272" s="1" t="s">
        <v>8</v>
      </c>
      <c r="L272" s="1">
        <v>1</v>
      </c>
      <c r="M272" s="1">
        <v>1</v>
      </c>
      <c r="R272" s="5" t="s">
        <v>135</v>
      </c>
      <c r="S272" s="6">
        <v>4</v>
      </c>
      <c r="T272" s="6">
        <v>4</v>
      </c>
      <c r="U272" s="6">
        <v>4</v>
      </c>
      <c r="V272" s="6">
        <v>4</v>
      </c>
      <c r="W272" s="6">
        <v>4</v>
      </c>
      <c r="X272" s="6">
        <v>4</v>
      </c>
      <c r="Y272" s="6">
        <v>4</v>
      </c>
      <c r="Z272" s="6">
        <v>4</v>
      </c>
    </row>
    <row r="273" spans="1:26" x14ac:dyDescent="0.25">
      <c r="A273" s="1">
        <v>2730</v>
      </c>
      <c r="B273" s="1" t="s">
        <v>145</v>
      </c>
      <c r="C273" s="1">
        <v>0</v>
      </c>
      <c r="D273" s="1" t="s">
        <v>104</v>
      </c>
      <c r="E273" s="1" t="s">
        <v>146</v>
      </c>
      <c r="F273" s="1">
        <v>1</v>
      </c>
      <c r="G273" s="1">
        <v>1</v>
      </c>
      <c r="H273" s="1" t="s">
        <v>8</v>
      </c>
      <c r="I273" s="1" t="s">
        <v>8</v>
      </c>
      <c r="J273" s="1" t="s">
        <v>8</v>
      </c>
      <c r="K273" s="1" t="s">
        <v>8</v>
      </c>
      <c r="L273" s="1" t="s">
        <v>8</v>
      </c>
      <c r="M273" s="1" t="s">
        <v>8</v>
      </c>
      <c r="R273" s="5" t="s">
        <v>655</v>
      </c>
      <c r="S273" s="6">
        <v>1</v>
      </c>
      <c r="T273" s="6">
        <v>1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</row>
    <row r="274" spans="1:26" x14ac:dyDescent="0.25">
      <c r="A274" s="1">
        <v>2740</v>
      </c>
      <c r="B274" s="1" t="s">
        <v>145</v>
      </c>
      <c r="C274" s="1">
        <v>0</v>
      </c>
      <c r="D274" s="1" t="s">
        <v>104</v>
      </c>
      <c r="E274" s="1" t="s">
        <v>146</v>
      </c>
      <c r="F274" s="1" t="s">
        <v>8</v>
      </c>
      <c r="G274" s="1" t="s">
        <v>8</v>
      </c>
      <c r="H274" s="1">
        <v>1</v>
      </c>
      <c r="I274" s="1">
        <v>1</v>
      </c>
      <c r="J274" s="1">
        <v>1</v>
      </c>
      <c r="K274" s="1">
        <v>1</v>
      </c>
      <c r="L274" s="1" t="s">
        <v>8</v>
      </c>
      <c r="M274" s="1" t="s">
        <v>8</v>
      </c>
      <c r="R274" s="5" t="s">
        <v>274</v>
      </c>
      <c r="S274" s="6">
        <v>2</v>
      </c>
      <c r="T274" s="6">
        <v>2</v>
      </c>
      <c r="U274" s="6">
        <v>1</v>
      </c>
      <c r="V274" s="6">
        <v>1</v>
      </c>
      <c r="W274" s="6">
        <v>1</v>
      </c>
      <c r="X274" s="6">
        <v>1</v>
      </c>
      <c r="Y274" s="6">
        <v>1</v>
      </c>
      <c r="Z274" s="6">
        <v>1</v>
      </c>
    </row>
    <row r="275" spans="1:26" x14ac:dyDescent="0.25">
      <c r="A275" s="1">
        <v>2750</v>
      </c>
      <c r="B275" s="1" t="s">
        <v>145</v>
      </c>
      <c r="C275" s="1">
        <v>0</v>
      </c>
      <c r="D275" s="1" t="s">
        <v>104</v>
      </c>
      <c r="E275" s="1" t="s">
        <v>146</v>
      </c>
      <c r="F275" s="1" t="s">
        <v>8</v>
      </c>
      <c r="G275" s="1" t="s">
        <v>8</v>
      </c>
      <c r="H275" s="1" t="s">
        <v>8</v>
      </c>
      <c r="I275" s="1" t="s">
        <v>8</v>
      </c>
      <c r="J275" s="1" t="s">
        <v>8</v>
      </c>
      <c r="K275" s="1" t="s">
        <v>8</v>
      </c>
      <c r="L275" s="1">
        <v>1</v>
      </c>
      <c r="M275" s="1">
        <v>1</v>
      </c>
      <c r="R275" s="5" t="s">
        <v>278</v>
      </c>
      <c r="S275" s="6">
        <v>1</v>
      </c>
      <c r="T275" s="6">
        <v>1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</row>
    <row r="276" spans="1:26" x14ac:dyDescent="0.25">
      <c r="A276" s="1">
        <v>2760</v>
      </c>
      <c r="B276" s="1" t="s">
        <v>145</v>
      </c>
      <c r="C276" s="1">
        <v>0</v>
      </c>
      <c r="D276" s="1" t="s">
        <v>104</v>
      </c>
      <c r="E276" s="1" t="s">
        <v>146</v>
      </c>
      <c r="F276" s="1">
        <v>1</v>
      </c>
      <c r="G276" s="1">
        <v>1</v>
      </c>
      <c r="H276" s="1" t="s">
        <v>8</v>
      </c>
      <c r="I276" s="1" t="s">
        <v>8</v>
      </c>
      <c r="J276" s="1" t="s">
        <v>8</v>
      </c>
      <c r="K276" s="1" t="s">
        <v>8</v>
      </c>
      <c r="L276" s="1" t="s">
        <v>8</v>
      </c>
      <c r="M276" s="1" t="s">
        <v>8</v>
      </c>
      <c r="R276" s="5" t="s">
        <v>649</v>
      </c>
      <c r="S276" s="6">
        <v>1</v>
      </c>
      <c r="T276" s="6">
        <v>1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</row>
    <row r="277" spans="1:26" x14ac:dyDescent="0.25">
      <c r="A277" s="1">
        <v>2770</v>
      </c>
      <c r="B277" s="1" t="s">
        <v>145</v>
      </c>
      <c r="C277" s="1">
        <v>0</v>
      </c>
      <c r="D277" s="1" t="s">
        <v>104</v>
      </c>
      <c r="E277" s="1" t="s">
        <v>146</v>
      </c>
      <c r="F277" s="1" t="s">
        <v>8</v>
      </c>
      <c r="G277" s="1" t="s">
        <v>8</v>
      </c>
      <c r="H277" s="1">
        <v>1</v>
      </c>
      <c r="I277" s="1">
        <v>1</v>
      </c>
      <c r="J277" s="1">
        <v>1</v>
      </c>
      <c r="K277" s="1">
        <v>1</v>
      </c>
      <c r="L277" s="1" t="s">
        <v>8</v>
      </c>
      <c r="M277" s="1" t="s">
        <v>8</v>
      </c>
      <c r="R277" s="5" t="s">
        <v>657</v>
      </c>
      <c r="S277" s="6">
        <v>1</v>
      </c>
      <c r="T277" s="6">
        <v>1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</row>
    <row r="278" spans="1:26" x14ac:dyDescent="0.25">
      <c r="A278" s="1">
        <v>2780</v>
      </c>
      <c r="B278" s="1" t="s">
        <v>145</v>
      </c>
      <c r="C278" s="1">
        <v>0</v>
      </c>
      <c r="D278" s="1" t="s">
        <v>104</v>
      </c>
      <c r="E278" s="1" t="s">
        <v>146</v>
      </c>
      <c r="F278" s="1" t="s">
        <v>8</v>
      </c>
      <c r="G278" s="1" t="s">
        <v>8</v>
      </c>
      <c r="H278" s="1" t="s">
        <v>8</v>
      </c>
      <c r="I278" s="1" t="s">
        <v>8</v>
      </c>
      <c r="J278" s="1" t="s">
        <v>8</v>
      </c>
      <c r="K278" s="1" t="s">
        <v>8</v>
      </c>
      <c r="L278" s="1">
        <v>1</v>
      </c>
      <c r="M278" s="1">
        <v>1</v>
      </c>
      <c r="R278" s="5" t="s">
        <v>653</v>
      </c>
      <c r="S278" s="6">
        <v>1</v>
      </c>
      <c r="T278" s="6">
        <v>1</v>
      </c>
      <c r="U278" s="6">
        <v>1</v>
      </c>
      <c r="V278" s="6">
        <v>1</v>
      </c>
      <c r="W278" s="6">
        <v>1</v>
      </c>
      <c r="X278" s="6">
        <v>1</v>
      </c>
      <c r="Y278" s="6">
        <v>1</v>
      </c>
      <c r="Z278" s="6">
        <v>1</v>
      </c>
    </row>
    <row r="279" spans="1:26" x14ac:dyDescent="0.25">
      <c r="A279" s="1">
        <v>2790</v>
      </c>
      <c r="B279" s="1" t="s">
        <v>145</v>
      </c>
      <c r="C279" s="1">
        <v>0</v>
      </c>
      <c r="D279" s="1" t="s">
        <v>104</v>
      </c>
      <c r="E279" s="1" t="s">
        <v>146</v>
      </c>
      <c r="F279" s="1">
        <v>1</v>
      </c>
      <c r="G279" s="1">
        <v>1</v>
      </c>
      <c r="H279" s="1" t="s">
        <v>8</v>
      </c>
      <c r="I279" s="1" t="s">
        <v>8</v>
      </c>
      <c r="J279" s="1" t="s">
        <v>8</v>
      </c>
      <c r="K279" s="1" t="s">
        <v>8</v>
      </c>
      <c r="L279" s="1" t="s">
        <v>8</v>
      </c>
      <c r="M279" s="1" t="s">
        <v>8</v>
      </c>
      <c r="R279" s="5" t="s">
        <v>276</v>
      </c>
      <c r="S279" s="6">
        <v>2</v>
      </c>
      <c r="T279" s="6">
        <v>2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</row>
    <row r="280" spans="1:26" x14ac:dyDescent="0.25">
      <c r="A280" s="1">
        <v>2800</v>
      </c>
      <c r="B280" s="1" t="s">
        <v>145</v>
      </c>
      <c r="C280" s="1">
        <v>0</v>
      </c>
      <c r="D280" s="1" t="s">
        <v>104</v>
      </c>
      <c r="E280" s="1" t="s">
        <v>146</v>
      </c>
      <c r="F280" s="1" t="s">
        <v>8</v>
      </c>
      <c r="G280" s="1" t="s">
        <v>8</v>
      </c>
      <c r="H280" s="1">
        <v>1</v>
      </c>
      <c r="I280" s="1">
        <v>1</v>
      </c>
      <c r="J280" s="1">
        <v>1</v>
      </c>
      <c r="K280" s="1">
        <v>1</v>
      </c>
      <c r="L280" s="1" t="s">
        <v>8</v>
      </c>
      <c r="M280" s="1" t="s">
        <v>8</v>
      </c>
      <c r="R280" s="5" t="s">
        <v>108</v>
      </c>
      <c r="S280" s="6">
        <v>3</v>
      </c>
      <c r="T280" s="6">
        <v>3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</row>
    <row r="281" spans="1:26" x14ac:dyDescent="0.25">
      <c r="A281" s="1">
        <v>2810</v>
      </c>
      <c r="B281" s="1" t="s">
        <v>145</v>
      </c>
      <c r="C281" s="1">
        <v>0</v>
      </c>
      <c r="D281" s="1" t="s">
        <v>104</v>
      </c>
      <c r="E281" s="1" t="s">
        <v>146</v>
      </c>
      <c r="F281" s="1" t="s">
        <v>8</v>
      </c>
      <c r="G281" s="1" t="s">
        <v>8</v>
      </c>
      <c r="H281" s="1" t="s">
        <v>8</v>
      </c>
      <c r="I281" s="1" t="s">
        <v>8</v>
      </c>
      <c r="J281" s="1" t="s">
        <v>8</v>
      </c>
      <c r="K281" s="1" t="s">
        <v>8</v>
      </c>
      <c r="L281" s="1">
        <v>1</v>
      </c>
      <c r="M281" s="1">
        <v>1</v>
      </c>
      <c r="R281" s="5" t="s">
        <v>280</v>
      </c>
      <c r="S281" s="6">
        <v>1</v>
      </c>
      <c r="T281" s="6">
        <v>1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</row>
    <row r="282" spans="1:26" x14ac:dyDescent="0.25">
      <c r="A282" s="1">
        <v>2820</v>
      </c>
      <c r="B282" s="1" t="s">
        <v>145</v>
      </c>
      <c r="C282" s="1">
        <v>0</v>
      </c>
      <c r="D282" s="1" t="s">
        <v>104</v>
      </c>
      <c r="E282" s="1" t="s">
        <v>146</v>
      </c>
      <c r="F282" s="1">
        <v>1</v>
      </c>
      <c r="G282" s="1">
        <v>1</v>
      </c>
      <c r="H282" s="1" t="s">
        <v>8</v>
      </c>
      <c r="I282" s="1" t="s">
        <v>8</v>
      </c>
      <c r="J282" s="1" t="s">
        <v>8</v>
      </c>
      <c r="K282" s="1" t="s">
        <v>8</v>
      </c>
      <c r="L282" s="1" t="s">
        <v>8</v>
      </c>
      <c r="M282" s="1" t="s">
        <v>8</v>
      </c>
      <c r="R282" s="5" t="s">
        <v>651</v>
      </c>
      <c r="S282" s="6">
        <v>1</v>
      </c>
      <c r="T282" s="6">
        <v>1</v>
      </c>
      <c r="U282" s="6">
        <v>1</v>
      </c>
      <c r="V282" s="6">
        <v>1</v>
      </c>
      <c r="W282" s="6">
        <v>1</v>
      </c>
      <c r="X282" s="6">
        <v>1</v>
      </c>
      <c r="Y282" s="6">
        <v>1</v>
      </c>
      <c r="Z282" s="6">
        <v>1</v>
      </c>
    </row>
    <row r="283" spans="1:26" x14ac:dyDescent="0.25">
      <c r="A283" s="1">
        <v>2830</v>
      </c>
      <c r="B283" s="1" t="s">
        <v>145</v>
      </c>
      <c r="C283" s="1">
        <v>0</v>
      </c>
      <c r="D283" s="1" t="s">
        <v>104</v>
      </c>
      <c r="E283" s="1" t="s">
        <v>146</v>
      </c>
      <c r="F283" s="1" t="s">
        <v>8</v>
      </c>
      <c r="G283" s="1" t="s">
        <v>8</v>
      </c>
      <c r="H283" s="1">
        <v>1</v>
      </c>
      <c r="I283" s="1">
        <v>1</v>
      </c>
      <c r="J283" s="1">
        <v>1</v>
      </c>
      <c r="K283" s="1">
        <v>1</v>
      </c>
      <c r="L283" s="1" t="s">
        <v>8</v>
      </c>
      <c r="M283" s="1" t="s">
        <v>8</v>
      </c>
      <c r="R283" s="5" t="s">
        <v>284</v>
      </c>
      <c r="S283" s="6">
        <v>1</v>
      </c>
      <c r="T283" s="6">
        <v>1</v>
      </c>
      <c r="U283" s="6">
        <v>1</v>
      </c>
      <c r="V283" s="6">
        <v>1</v>
      </c>
      <c r="W283" s="6">
        <v>1</v>
      </c>
      <c r="X283" s="6">
        <v>1</v>
      </c>
      <c r="Y283" s="6">
        <v>1</v>
      </c>
      <c r="Z283" s="6">
        <v>1</v>
      </c>
    </row>
    <row r="284" spans="1:26" x14ac:dyDescent="0.25">
      <c r="A284" s="1">
        <v>2840</v>
      </c>
      <c r="B284" s="1" t="s">
        <v>145</v>
      </c>
      <c r="C284" s="1">
        <v>0</v>
      </c>
      <c r="D284" s="1" t="s">
        <v>104</v>
      </c>
      <c r="E284" s="1" t="s">
        <v>146</v>
      </c>
      <c r="F284" s="1" t="s">
        <v>8</v>
      </c>
      <c r="G284" s="1" t="s">
        <v>8</v>
      </c>
      <c r="H284" s="1" t="s">
        <v>8</v>
      </c>
      <c r="I284" s="1" t="s">
        <v>8</v>
      </c>
      <c r="J284" s="1" t="s">
        <v>8</v>
      </c>
      <c r="K284" s="1" t="s">
        <v>8</v>
      </c>
      <c r="L284" s="1">
        <v>1</v>
      </c>
      <c r="M284" s="1">
        <v>1</v>
      </c>
      <c r="R284" s="5" t="s">
        <v>282</v>
      </c>
      <c r="S284" s="6">
        <v>11</v>
      </c>
      <c r="T284" s="6">
        <v>11</v>
      </c>
      <c r="U284" s="6">
        <v>9</v>
      </c>
      <c r="V284" s="6">
        <v>9</v>
      </c>
      <c r="W284" s="6">
        <v>9</v>
      </c>
      <c r="X284" s="6">
        <v>9</v>
      </c>
      <c r="Y284" s="6">
        <v>9</v>
      </c>
      <c r="Z284" s="6">
        <v>9</v>
      </c>
    </row>
    <row r="285" spans="1:26" x14ac:dyDescent="0.25">
      <c r="A285" s="1">
        <v>2850</v>
      </c>
      <c r="B285" s="1" t="s">
        <v>145</v>
      </c>
      <c r="C285" s="1">
        <v>0</v>
      </c>
      <c r="D285" s="1" t="s">
        <v>104</v>
      </c>
      <c r="E285" s="1" t="s">
        <v>146</v>
      </c>
      <c r="F285" s="1">
        <v>1</v>
      </c>
      <c r="G285" s="1">
        <v>1</v>
      </c>
      <c r="H285" s="1" t="s">
        <v>8</v>
      </c>
      <c r="I285" s="1" t="s">
        <v>8</v>
      </c>
      <c r="J285" s="1" t="s">
        <v>8</v>
      </c>
      <c r="K285" s="1" t="s">
        <v>8</v>
      </c>
      <c r="L285" s="1" t="s">
        <v>8</v>
      </c>
      <c r="M285" s="1" t="s">
        <v>8</v>
      </c>
      <c r="R285" s="5" t="s">
        <v>423</v>
      </c>
      <c r="S285" s="6">
        <v>2</v>
      </c>
      <c r="T285" s="6">
        <v>2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</row>
    <row r="286" spans="1:26" x14ac:dyDescent="0.25">
      <c r="A286" s="1">
        <v>2860</v>
      </c>
      <c r="B286" s="1" t="s">
        <v>145</v>
      </c>
      <c r="C286" s="1">
        <v>0</v>
      </c>
      <c r="D286" s="1" t="s">
        <v>104</v>
      </c>
      <c r="E286" s="1" t="s">
        <v>146</v>
      </c>
      <c r="F286" s="1" t="s">
        <v>8</v>
      </c>
      <c r="G286" s="1" t="s">
        <v>8</v>
      </c>
      <c r="H286" s="1">
        <v>1</v>
      </c>
      <c r="I286" s="1">
        <v>1</v>
      </c>
      <c r="J286" s="1">
        <v>1</v>
      </c>
      <c r="K286" s="1">
        <v>1</v>
      </c>
      <c r="L286" s="1" t="s">
        <v>8</v>
      </c>
      <c r="M286" s="1" t="s">
        <v>8</v>
      </c>
      <c r="R286" s="5" t="s">
        <v>768</v>
      </c>
      <c r="S286" s="6">
        <v>1</v>
      </c>
      <c r="T286" s="6">
        <v>1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</row>
    <row r="287" spans="1:26" x14ac:dyDescent="0.25">
      <c r="A287" s="1">
        <v>2870</v>
      </c>
      <c r="B287" s="1" t="s">
        <v>145</v>
      </c>
      <c r="C287" s="1">
        <v>0</v>
      </c>
      <c r="D287" s="1" t="s">
        <v>104</v>
      </c>
      <c r="E287" s="1" t="s">
        <v>146</v>
      </c>
      <c r="F287" s="1" t="s">
        <v>8</v>
      </c>
      <c r="G287" s="1" t="s">
        <v>8</v>
      </c>
      <c r="H287" s="1" t="s">
        <v>8</v>
      </c>
      <c r="I287" s="1" t="s">
        <v>8</v>
      </c>
      <c r="J287" s="1" t="s">
        <v>8</v>
      </c>
      <c r="K287" s="1" t="s">
        <v>8</v>
      </c>
      <c r="L287" s="1">
        <v>1</v>
      </c>
      <c r="M287" s="1">
        <v>1</v>
      </c>
      <c r="R287" s="5" t="s">
        <v>647</v>
      </c>
      <c r="S287" s="6">
        <v>1</v>
      </c>
      <c r="T287" s="6">
        <v>1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</row>
    <row r="288" spans="1:26" x14ac:dyDescent="0.25">
      <c r="A288" s="1">
        <v>2880</v>
      </c>
      <c r="B288" s="1" t="s">
        <v>145</v>
      </c>
      <c r="C288" s="1">
        <v>0</v>
      </c>
      <c r="D288" s="1" t="s">
        <v>104</v>
      </c>
      <c r="E288" s="1" t="s">
        <v>146</v>
      </c>
      <c r="F288" s="1">
        <v>1</v>
      </c>
      <c r="G288" s="1">
        <v>1</v>
      </c>
      <c r="H288" s="1" t="s">
        <v>8</v>
      </c>
      <c r="I288" s="1" t="s">
        <v>8</v>
      </c>
      <c r="J288" s="1" t="s">
        <v>8</v>
      </c>
      <c r="K288" s="1" t="s">
        <v>8</v>
      </c>
      <c r="L288" s="1" t="s">
        <v>8</v>
      </c>
      <c r="M288" s="1" t="s">
        <v>8</v>
      </c>
      <c r="R288" s="5" t="s">
        <v>425</v>
      </c>
      <c r="S288" s="6">
        <v>1</v>
      </c>
      <c r="T288" s="6">
        <v>1</v>
      </c>
      <c r="U288" s="6">
        <v>1</v>
      </c>
      <c r="V288" s="6">
        <v>1</v>
      </c>
      <c r="W288" s="6">
        <v>1</v>
      </c>
      <c r="X288" s="6">
        <v>1</v>
      </c>
      <c r="Y288" s="6">
        <v>1</v>
      </c>
      <c r="Z288" s="6">
        <v>1</v>
      </c>
    </row>
    <row r="289" spans="1:26" x14ac:dyDescent="0.25">
      <c r="A289" s="1">
        <v>2890</v>
      </c>
      <c r="B289" s="1" t="s">
        <v>145</v>
      </c>
      <c r="C289" s="1">
        <v>0</v>
      </c>
      <c r="D289" s="1" t="s">
        <v>104</v>
      </c>
      <c r="E289" s="1" t="s">
        <v>146</v>
      </c>
      <c r="F289" s="1" t="s">
        <v>8</v>
      </c>
      <c r="G289" s="1" t="s">
        <v>8</v>
      </c>
      <c r="H289" s="1">
        <v>1</v>
      </c>
      <c r="I289" s="1">
        <v>1</v>
      </c>
      <c r="J289" s="1">
        <v>1</v>
      </c>
      <c r="K289" s="1">
        <v>1</v>
      </c>
      <c r="L289" s="1" t="s">
        <v>8</v>
      </c>
      <c r="M289" s="1" t="s">
        <v>8</v>
      </c>
      <c r="R289" s="5" t="s">
        <v>419</v>
      </c>
      <c r="S289" s="6">
        <v>4</v>
      </c>
      <c r="T289" s="6">
        <v>4</v>
      </c>
      <c r="U289" s="6">
        <v>1</v>
      </c>
      <c r="V289" s="6">
        <v>1</v>
      </c>
      <c r="W289" s="6">
        <v>1</v>
      </c>
      <c r="X289" s="6">
        <v>1</v>
      </c>
      <c r="Y289" s="6">
        <v>1</v>
      </c>
      <c r="Z289" s="6">
        <v>1</v>
      </c>
    </row>
    <row r="290" spans="1:26" x14ac:dyDescent="0.25">
      <c r="A290" s="1">
        <v>2900</v>
      </c>
      <c r="B290" s="1" t="s">
        <v>145</v>
      </c>
      <c r="C290" s="1">
        <v>0</v>
      </c>
      <c r="D290" s="1" t="s">
        <v>104</v>
      </c>
      <c r="E290" s="1" t="s">
        <v>146</v>
      </c>
      <c r="F290" s="1" t="s">
        <v>8</v>
      </c>
      <c r="G290" s="1" t="s">
        <v>8</v>
      </c>
      <c r="H290" s="1" t="s">
        <v>8</v>
      </c>
      <c r="I290" s="1" t="s">
        <v>8</v>
      </c>
      <c r="J290" s="1" t="s">
        <v>8</v>
      </c>
      <c r="K290" s="1" t="s">
        <v>8</v>
      </c>
      <c r="L290" s="1">
        <v>1</v>
      </c>
      <c r="M290" s="1">
        <v>1</v>
      </c>
      <c r="R290" s="5" t="s">
        <v>766</v>
      </c>
      <c r="S290" s="6">
        <v>1</v>
      </c>
      <c r="T290" s="6">
        <v>1</v>
      </c>
      <c r="U290" s="6">
        <v>1</v>
      </c>
      <c r="V290" s="6">
        <v>1</v>
      </c>
      <c r="W290" s="6">
        <v>1</v>
      </c>
      <c r="X290" s="6">
        <v>1</v>
      </c>
      <c r="Y290" s="6">
        <v>1</v>
      </c>
      <c r="Z290" s="6">
        <v>1</v>
      </c>
    </row>
    <row r="291" spans="1:26" x14ac:dyDescent="0.25">
      <c r="A291" s="1">
        <v>2910</v>
      </c>
      <c r="B291" s="1" t="s">
        <v>145</v>
      </c>
      <c r="C291" s="1">
        <v>0</v>
      </c>
      <c r="D291" s="1" t="s">
        <v>104</v>
      </c>
      <c r="E291" s="1" t="s">
        <v>146</v>
      </c>
      <c r="F291" s="1">
        <v>1</v>
      </c>
      <c r="G291" s="1">
        <v>1</v>
      </c>
      <c r="H291" s="1" t="s">
        <v>8</v>
      </c>
      <c r="I291" s="1" t="s">
        <v>8</v>
      </c>
      <c r="J291" s="1" t="s">
        <v>8</v>
      </c>
      <c r="K291" s="1" t="s">
        <v>8</v>
      </c>
      <c r="L291" s="1" t="s">
        <v>8</v>
      </c>
      <c r="M291" s="1" t="s">
        <v>8</v>
      </c>
      <c r="R291" s="5" t="s">
        <v>106</v>
      </c>
      <c r="S291" s="6">
        <v>3</v>
      </c>
      <c r="T291" s="6">
        <v>3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</row>
    <row r="292" spans="1:26" x14ac:dyDescent="0.25">
      <c r="A292" s="1">
        <v>2920</v>
      </c>
      <c r="B292" s="1" t="s">
        <v>145</v>
      </c>
      <c r="C292" s="1">
        <v>0</v>
      </c>
      <c r="D292" s="1" t="s">
        <v>104</v>
      </c>
      <c r="E292" s="1" t="s">
        <v>146</v>
      </c>
      <c r="F292" s="1" t="s">
        <v>8</v>
      </c>
      <c r="G292" s="1" t="s">
        <v>8</v>
      </c>
      <c r="H292" s="1">
        <v>1</v>
      </c>
      <c r="I292" s="1">
        <v>1</v>
      </c>
      <c r="J292" s="1">
        <v>1</v>
      </c>
      <c r="K292" s="1">
        <v>1</v>
      </c>
      <c r="L292" s="1" t="s">
        <v>8</v>
      </c>
      <c r="M292" s="1" t="s">
        <v>8</v>
      </c>
      <c r="R292" s="5" t="s">
        <v>103</v>
      </c>
      <c r="S292" s="6">
        <v>4</v>
      </c>
      <c r="T292" s="6">
        <v>4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</row>
    <row r="293" spans="1:26" x14ac:dyDescent="0.25">
      <c r="A293" s="1">
        <v>2930</v>
      </c>
      <c r="B293" s="1" t="s">
        <v>145</v>
      </c>
      <c r="C293" s="1">
        <v>0</v>
      </c>
      <c r="D293" s="1" t="s">
        <v>104</v>
      </c>
      <c r="E293" s="1" t="s">
        <v>146</v>
      </c>
      <c r="F293" s="1" t="s">
        <v>8</v>
      </c>
      <c r="G293" s="1" t="s">
        <v>8</v>
      </c>
      <c r="H293" s="1" t="s">
        <v>8</v>
      </c>
      <c r="I293" s="1" t="s">
        <v>8</v>
      </c>
      <c r="J293" s="1" t="s">
        <v>8</v>
      </c>
      <c r="K293" s="1" t="s">
        <v>8</v>
      </c>
      <c r="L293" s="1">
        <v>1</v>
      </c>
      <c r="M293" s="1">
        <v>1</v>
      </c>
      <c r="R293" s="5" t="s">
        <v>421</v>
      </c>
      <c r="S293" s="6">
        <v>6</v>
      </c>
      <c r="T293" s="6">
        <v>6</v>
      </c>
      <c r="U293" s="6">
        <v>1</v>
      </c>
      <c r="V293" s="6">
        <v>1</v>
      </c>
      <c r="W293" s="6">
        <v>1</v>
      </c>
      <c r="X293" s="6">
        <v>1</v>
      </c>
      <c r="Y293" s="6">
        <v>1</v>
      </c>
      <c r="Z293" s="6">
        <v>1</v>
      </c>
    </row>
    <row r="294" spans="1:26" x14ac:dyDescent="0.25">
      <c r="A294" s="1">
        <v>2940</v>
      </c>
      <c r="B294" s="1" t="s">
        <v>145</v>
      </c>
      <c r="C294" s="1">
        <v>0</v>
      </c>
      <c r="D294" s="1" t="s">
        <v>104</v>
      </c>
      <c r="E294" s="1" t="s">
        <v>146</v>
      </c>
      <c r="F294" s="1">
        <v>1</v>
      </c>
      <c r="G294" s="1">
        <v>1</v>
      </c>
      <c r="H294" s="1" t="s">
        <v>8</v>
      </c>
      <c r="I294" s="1" t="s">
        <v>8</v>
      </c>
      <c r="J294" s="1" t="s">
        <v>8</v>
      </c>
      <c r="K294" s="1" t="s">
        <v>8</v>
      </c>
      <c r="L294" s="1" t="s">
        <v>8</v>
      </c>
      <c r="M294" s="1" t="s">
        <v>8</v>
      </c>
      <c r="R294" s="5" t="s">
        <v>457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1</v>
      </c>
      <c r="Z294" s="6">
        <v>1</v>
      </c>
    </row>
    <row r="295" spans="1:26" x14ac:dyDescent="0.25">
      <c r="A295" s="1">
        <v>2950</v>
      </c>
      <c r="B295" s="1" t="s">
        <v>145</v>
      </c>
      <c r="C295" s="1">
        <v>0</v>
      </c>
      <c r="D295" s="1" t="s">
        <v>104</v>
      </c>
      <c r="E295" s="1" t="s">
        <v>146</v>
      </c>
      <c r="F295" s="1" t="s">
        <v>8</v>
      </c>
      <c r="G295" s="1" t="s">
        <v>8</v>
      </c>
      <c r="H295" s="1">
        <v>1</v>
      </c>
      <c r="I295" s="1">
        <v>1</v>
      </c>
      <c r="J295" s="1">
        <v>1</v>
      </c>
      <c r="K295" s="1">
        <v>1</v>
      </c>
      <c r="L295" s="1" t="s">
        <v>8</v>
      </c>
      <c r="M295" s="1" t="s">
        <v>8</v>
      </c>
      <c r="R295" s="5" t="s">
        <v>112</v>
      </c>
      <c r="S295" s="6">
        <v>3</v>
      </c>
      <c r="T295" s="6">
        <v>3</v>
      </c>
      <c r="U295" s="6">
        <v>1</v>
      </c>
      <c r="V295" s="6">
        <v>1</v>
      </c>
      <c r="W295" s="6">
        <v>1</v>
      </c>
      <c r="X295" s="6">
        <v>1</v>
      </c>
      <c r="Y295" s="6">
        <v>1</v>
      </c>
      <c r="Z295" s="6">
        <v>1</v>
      </c>
    </row>
    <row r="296" spans="1:26" x14ac:dyDescent="0.25">
      <c r="A296" s="1">
        <v>2960</v>
      </c>
      <c r="B296" s="1" t="s">
        <v>145</v>
      </c>
      <c r="C296" s="1">
        <v>0</v>
      </c>
      <c r="D296" s="1" t="s">
        <v>104</v>
      </c>
      <c r="E296" s="1" t="s">
        <v>146</v>
      </c>
      <c r="F296" s="1" t="s">
        <v>8</v>
      </c>
      <c r="G296" s="1" t="s">
        <v>8</v>
      </c>
      <c r="H296" s="1" t="s">
        <v>8</v>
      </c>
      <c r="I296" s="1" t="s">
        <v>8</v>
      </c>
      <c r="J296" s="1" t="s">
        <v>8</v>
      </c>
      <c r="K296" s="1" t="s">
        <v>8</v>
      </c>
      <c r="L296" s="1">
        <v>1</v>
      </c>
      <c r="M296" s="1">
        <v>1</v>
      </c>
      <c r="R296" s="5" t="s">
        <v>485</v>
      </c>
      <c r="S296" s="6">
        <v>1</v>
      </c>
      <c r="T296" s="6">
        <v>1</v>
      </c>
      <c r="U296" s="6">
        <v>1</v>
      </c>
      <c r="V296" s="6">
        <v>1</v>
      </c>
      <c r="W296" s="6">
        <v>1</v>
      </c>
      <c r="X296" s="6">
        <v>1</v>
      </c>
      <c r="Y296" s="6">
        <v>1</v>
      </c>
      <c r="Z296" s="6">
        <v>1</v>
      </c>
    </row>
    <row r="297" spans="1:26" x14ac:dyDescent="0.25">
      <c r="A297" s="1">
        <v>2970</v>
      </c>
      <c r="B297" s="1" t="s">
        <v>145</v>
      </c>
      <c r="C297" s="1">
        <v>0</v>
      </c>
      <c r="D297" s="1" t="s">
        <v>104</v>
      </c>
      <c r="E297" s="1" t="s">
        <v>146</v>
      </c>
      <c r="F297" s="1">
        <v>1</v>
      </c>
      <c r="G297" s="1">
        <v>1</v>
      </c>
      <c r="H297" s="1" t="s">
        <v>8</v>
      </c>
      <c r="I297" s="1" t="s">
        <v>8</v>
      </c>
      <c r="J297" s="1" t="s">
        <v>8</v>
      </c>
      <c r="K297" s="1" t="s">
        <v>8</v>
      </c>
      <c r="L297" s="1" t="s">
        <v>8</v>
      </c>
      <c r="M297" s="1" t="s">
        <v>8</v>
      </c>
      <c r="R297" s="5" t="s">
        <v>132</v>
      </c>
      <c r="S297" s="6">
        <v>1</v>
      </c>
      <c r="T297" s="6">
        <v>1</v>
      </c>
      <c r="U297" s="6">
        <v>1</v>
      </c>
      <c r="V297" s="6">
        <v>1</v>
      </c>
      <c r="W297" s="6">
        <v>1</v>
      </c>
      <c r="X297" s="6">
        <v>1</v>
      </c>
      <c r="Y297" s="6">
        <v>1</v>
      </c>
      <c r="Z297" s="6">
        <v>1</v>
      </c>
    </row>
    <row r="298" spans="1:26" x14ac:dyDescent="0.25">
      <c r="A298" s="1">
        <v>2980</v>
      </c>
      <c r="B298" s="1" t="s">
        <v>145</v>
      </c>
      <c r="C298" s="1">
        <v>0</v>
      </c>
      <c r="D298" s="1" t="s">
        <v>104</v>
      </c>
      <c r="E298" s="1" t="s">
        <v>146</v>
      </c>
      <c r="F298" s="1" t="s">
        <v>8</v>
      </c>
      <c r="G298" s="1" t="s">
        <v>8</v>
      </c>
      <c r="H298" s="1">
        <v>1</v>
      </c>
      <c r="I298" s="1">
        <v>1</v>
      </c>
      <c r="J298" s="1">
        <v>1</v>
      </c>
      <c r="K298" s="1">
        <v>1</v>
      </c>
      <c r="L298" s="1" t="s">
        <v>8</v>
      </c>
      <c r="M298" s="1" t="s">
        <v>8</v>
      </c>
      <c r="R298" s="5" t="s">
        <v>465</v>
      </c>
      <c r="S298" s="6">
        <v>1</v>
      </c>
      <c r="T298" s="6">
        <v>1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</row>
    <row r="299" spans="1:26" x14ac:dyDescent="0.25">
      <c r="A299" s="1">
        <v>2990</v>
      </c>
      <c r="B299" s="1" t="s">
        <v>145</v>
      </c>
      <c r="C299" s="1">
        <v>0</v>
      </c>
      <c r="D299" s="1" t="s">
        <v>104</v>
      </c>
      <c r="E299" s="1" t="s">
        <v>146</v>
      </c>
      <c r="F299" s="1" t="s">
        <v>8</v>
      </c>
      <c r="G299" s="1" t="s">
        <v>8</v>
      </c>
      <c r="H299" s="1" t="s">
        <v>8</v>
      </c>
      <c r="I299" s="1" t="s">
        <v>8</v>
      </c>
      <c r="J299" s="1" t="s">
        <v>8</v>
      </c>
      <c r="K299" s="1" t="s">
        <v>8</v>
      </c>
      <c r="L299" s="1">
        <v>1</v>
      </c>
      <c r="M299" s="1">
        <v>1</v>
      </c>
      <c r="R299" s="5" t="s">
        <v>467</v>
      </c>
      <c r="S299" s="6">
        <v>1</v>
      </c>
      <c r="T299" s="6">
        <v>1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</row>
    <row r="300" spans="1:26" x14ac:dyDescent="0.25">
      <c r="A300" s="1">
        <v>3000</v>
      </c>
      <c r="B300" s="1" t="s">
        <v>145</v>
      </c>
      <c r="C300" s="1">
        <v>0</v>
      </c>
      <c r="D300" s="1" t="s">
        <v>104</v>
      </c>
      <c r="E300" s="1" t="s">
        <v>146</v>
      </c>
      <c r="F300" s="1">
        <v>1</v>
      </c>
      <c r="G300" s="1">
        <v>1</v>
      </c>
      <c r="H300" s="1" t="s">
        <v>8</v>
      </c>
      <c r="I300" s="1" t="s">
        <v>8</v>
      </c>
      <c r="J300" s="1" t="s">
        <v>8</v>
      </c>
      <c r="K300" s="1" t="s">
        <v>8</v>
      </c>
      <c r="L300" s="1" t="s">
        <v>8</v>
      </c>
      <c r="M300" s="1" t="s">
        <v>8</v>
      </c>
      <c r="R300" s="5" t="s">
        <v>463</v>
      </c>
      <c r="S300" s="6">
        <v>1</v>
      </c>
      <c r="T300" s="6">
        <v>1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</row>
    <row r="301" spans="1:26" x14ac:dyDescent="0.25">
      <c r="A301" s="1">
        <v>3010</v>
      </c>
      <c r="B301" s="1" t="s">
        <v>145</v>
      </c>
      <c r="C301" s="1">
        <v>0</v>
      </c>
      <c r="D301" s="1" t="s">
        <v>104</v>
      </c>
      <c r="E301" s="1" t="s">
        <v>146</v>
      </c>
      <c r="F301" s="1" t="s">
        <v>8</v>
      </c>
      <c r="G301" s="1" t="s">
        <v>8</v>
      </c>
      <c r="H301" s="1">
        <v>1</v>
      </c>
      <c r="I301" s="1">
        <v>1</v>
      </c>
      <c r="J301" s="1">
        <v>1</v>
      </c>
      <c r="K301" s="1">
        <v>1</v>
      </c>
      <c r="L301" s="1" t="s">
        <v>8</v>
      </c>
      <c r="M301" s="1" t="s">
        <v>8</v>
      </c>
      <c r="R301" s="5" t="s">
        <v>270</v>
      </c>
      <c r="S301" s="6">
        <v>0</v>
      </c>
      <c r="T301" s="6">
        <v>0</v>
      </c>
      <c r="U301" s="6">
        <v>1</v>
      </c>
      <c r="V301" s="6">
        <v>1</v>
      </c>
      <c r="W301" s="6">
        <v>1</v>
      </c>
      <c r="X301" s="6">
        <v>1</v>
      </c>
      <c r="Y301" s="6">
        <v>1</v>
      </c>
      <c r="Z301" s="6">
        <v>1</v>
      </c>
    </row>
    <row r="302" spans="1:26" x14ac:dyDescent="0.25">
      <c r="A302" s="1">
        <v>3020</v>
      </c>
      <c r="B302" s="1" t="s">
        <v>145</v>
      </c>
      <c r="C302" s="1">
        <v>0</v>
      </c>
      <c r="D302" s="1" t="s">
        <v>104</v>
      </c>
      <c r="E302" s="1" t="s">
        <v>146</v>
      </c>
      <c r="F302" s="1" t="s">
        <v>8</v>
      </c>
      <c r="G302" s="1" t="s">
        <v>8</v>
      </c>
      <c r="H302" s="1" t="s">
        <v>8</v>
      </c>
      <c r="I302" s="1" t="s">
        <v>8</v>
      </c>
      <c r="J302" s="1" t="s">
        <v>8</v>
      </c>
      <c r="K302" s="1" t="s">
        <v>8</v>
      </c>
      <c r="L302" s="1">
        <v>1</v>
      </c>
      <c r="M302" s="1">
        <v>1</v>
      </c>
      <c r="R302" s="5" t="s">
        <v>455</v>
      </c>
      <c r="S302" s="6">
        <v>1</v>
      </c>
      <c r="T302" s="6">
        <v>1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</row>
    <row r="303" spans="1:26" x14ac:dyDescent="0.25">
      <c r="A303" s="1">
        <v>3030</v>
      </c>
      <c r="B303" s="1" t="s">
        <v>145</v>
      </c>
      <c r="C303" s="1">
        <v>0</v>
      </c>
      <c r="D303" s="1" t="s">
        <v>104</v>
      </c>
      <c r="E303" s="1" t="s">
        <v>146</v>
      </c>
      <c r="F303" s="1">
        <v>1</v>
      </c>
      <c r="G303" s="1">
        <v>1</v>
      </c>
      <c r="H303" s="1" t="s">
        <v>8</v>
      </c>
      <c r="I303" s="1" t="s">
        <v>8</v>
      </c>
      <c r="J303" s="1" t="s">
        <v>8</v>
      </c>
      <c r="K303" s="1" t="s">
        <v>8</v>
      </c>
      <c r="L303" s="1" t="s">
        <v>8</v>
      </c>
      <c r="M303" s="1" t="s">
        <v>8</v>
      </c>
      <c r="R303" s="5" t="s">
        <v>445</v>
      </c>
      <c r="S303" s="6">
        <v>1</v>
      </c>
      <c r="T303" s="6">
        <v>1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</row>
    <row r="304" spans="1:26" x14ac:dyDescent="0.25">
      <c r="A304" s="1">
        <v>3040</v>
      </c>
      <c r="B304" s="1" t="s">
        <v>145</v>
      </c>
      <c r="C304" s="1">
        <v>0</v>
      </c>
      <c r="D304" s="1" t="s">
        <v>104</v>
      </c>
      <c r="E304" s="1" t="s">
        <v>146</v>
      </c>
      <c r="F304" s="1" t="s">
        <v>8</v>
      </c>
      <c r="G304" s="1" t="s">
        <v>8</v>
      </c>
      <c r="H304" s="1">
        <v>1</v>
      </c>
      <c r="I304" s="1">
        <v>1</v>
      </c>
      <c r="J304" s="1">
        <v>1</v>
      </c>
      <c r="K304" s="1">
        <v>1</v>
      </c>
      <c r="L304" s="1" t="s">
        <v>8</v>
      </c>
      <c r="M304" s="1" t="s">
        <v>8</v>
      </c>
      <c r="R304" s="5" t="s">
        <v>483</v>
      </c>
      <c r="S304" s="6">
        <v>1</v>
      </c>
      <c r="T304" s="6">
        <v>1</v>
      </c>
      <c r="U304" s="6">
        <v>1</v>
      </c>
      <c r="V304" s="6">
        <v>1</v>
      </c>
      <c r="W304" s="6">
        <v>1</v>
      </c>
      <c r="X304" s="6">
        <v>1</v>
      </c>
      <c r="Y304" s="6">
        <v>1</v>
      </c>
      <c r="Z304" s="6">
        <v>1</v>
      </c>
    </row>
    <row r="305" spans="1:26" x14ac:dyDescent="0.25">
      <c r="A305" s="1">
        <v>3050</v>
      </c>
      <c r="B305" s="1" t="s">
        <v>145</v>
      </c>
      <c r="C305" s="1">
        <v>0</v>
      </c>
      <c r="D305" s="1" t="s">
        <v>104</v>
      </c>
      <c r="E305" s="1" t="s">
        <v>146</v>
      </c>
      <c r="F305" s="1" t="s">
        <v>8</v>
      </c>
      <c r="G305" s="1" t="s">
        <v>8</v>
      </c>
      <c r="H305" s="1" t="s">
        <v>8</v>
      </c>
      <c r="I305" s="1" t="s">
        <v>8</v>
      </c>
      <c r="J305" s="1" t="s">
        <v>8</v>
      </c>
      <c r="K305" s="1" t="s">
        <v>8</v>
      </c>
      <c r="L305" s="1">
        <v>1</v>
      </c>
      <c r="M305" s="1">
        <v>1</v>
      </c>
      <c r="R305" s="5" t="s">
        <v>484</v>
      </c>
      <c r="S305" s="6">
        <v>1</v>
      </c>
      <c r="T305" s="6">
        <v>1</v>
      </c>
      <c r="U305" s="6">
        <v>1</v>
      </c>
      <c r="V305" s="6">
        <v>1</v>
      </c>
      <c r="W305" s="6">
        <v>1</v>
      </c>
      <c r="X305" s="6">
        <v>1</v>
      </c>
      <c r="Y305" s="6">
        <v>1</v>
      </c>
      <c r="Z305" s="6">
        <v>1</v>
      </c>
    </row>
    <row r="306" spans="1:26" x14ac:dyDescent="0.25">
      <c r="A306" s="1">
        <v>3060</v>
      </c>
      <c r="B306" s="1" t="s">
        <v>145</v>
      </c>
      <c r="C306" s="1">
        <v>0</v>
      </c>
      <c r="D306" s="1" t="s">
        <v>104</v>
      </c>
      <c r="E306" s="1" t="s">
        <v>146</v>
      </c>
      <c r="F306" s="1">
        <v>1</v>
      </c>
      <c r="G306" s="1">
        <v>1</v>
      </c>
      <c r="H306" s="1" t="s">
        <v>8</v>
      </c>
      <c r="I306" s="1" t="s">
        <v>8</v>
      </c>
      <c r="J306" s="1" t="s">
        <v>8</v>
      </c>
      <c r="K306" s="1" t="s">
        <v>8</v>
      </c>
      <c r="L306" s="1" t="s">
        <v>8</v>
      </c>
      <c r="M306" s="1" t="s">
        <v>8</v>
      </c>
      <c r="R306" s="5" t="s">
        <v>481</v>
      </c>
      <c r="S306" s="6">
        <v>1</v>
      </c>
      <c r="T306" s="6">
        <v>1</v>
      </c>
      <c r="U306" s="6">
        <v>1</v>
      </c>
      <c r="V306" s="6">
        <v>1</v>
      </c>
      <c r="W306" s="6">
        <v>1</v>
      </c>
      <c r="X306" s="6">
        <v>1</v>
      </c>
      <c r="Y306" s="6">
        <v>1</v>
      </c>
      <c r="Z306" s="6">
        <v>1</v>
      </c>
    </row>
    <row r="307" spans="1:26" x14ac:dyDescent="0.25">
      <c r="A307" s="1">
        <v>3070</v>
      </c>
      <c r="B307" s="1" t="s">
        <v>145</v>
      </c>
      <c r="C307" s="1">
        <v>0</v>
      </c>
      <c r="D307" s="1" t="s">
        <v>104</v>
      </c>
      <c r="E307" s="1" t="s">
        <v>146</v>
      </c>
      <c r="F307" s="1" t="s">
        <v>8</v>
      </c>
      <c r="G307" s="1" t="s">
        <v>8</v>
      </c>
      <c r="H307" s="1">
        <v>1</v>
      </c>
      <c r="I307" s="1">
        <v>1</v>
      </c>
      <c r="J307" s="1">
        <v>1</v>
      </c>
      <c r="K307" s="1">
        <v>1</v>
      </c>
      <c r="L307" s="1" t="s">
        <v>8</v>
      </c>
      <c r="M307" s="1" t="s">
        <v>8</v>
      </c>
      <c r="R307" s="5" t="s">
        <v>449</v>
      </c>
      <c r="S307" s="6">
        <v>1</v>
      </c>
      <c r="T307" s="6">
        <v>1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</row>
    <row r="308" spans="1:26" x14ac:dyDescent="0.25">
      <c r="A308" s="1">
        <v>3080</v>
      </c>
      <c r="B308" s="1" t="s">
        <v>145</v>
      </c>
      <c r="C308" s="1">
        <v>0</v>
      </c>
      <c r="D308" s="1" t="s">
        <v>104</v>
      </c>
      <c r="E308" s="1" t="s">
        <v>146</v>
      </c>
      <c r="F308" s="1" t="s">
        <v>8</v>
      </c>
      <c r="G308" s="1" t="s">
        <v>8</v>
      </c>
      <c r="H308" s="1" t="s">
        <v>8</v>
      </c>
      <c r="I308" s="1" t="s">
        <v>8</v>
      </c>
      <c r="J308" s="1" t="s">
        <v>8</v>
      </c>
      <c r="K308" s="1" t="s">
        <v>8</v>
      </c>
      <c r="L308" s="1">
        <v>1</v>
      </c>
      <c r="M308" s="1">
        <v>1</v>
      </c>
      <c r="R308" s="5" t="s">
        <v>447</v>
      </c>
      <c r="S308" s="6">
        <v>1</v>
      </c>
      <c r="T308" s="6">
        <v>1</v>
      </c>
      <c r="U308" s="6">
        <v>1</v>
      </c>
      <c r="V308" s="6">
        <v>1</v>
      </c>
      <c r="W308" s="6">
        <v>1</v>
      </c>
      <c r="X308" s="6">
        <v>1</v>
      </c>
      <c r="Y308" s="6">
        <v>1</v>
      </c>
      <c r="Z308" s="6">
        <v>1</v>
      </c>
    </row>
    <row r="309" spans="1:26" x14ac:dyDescent="0.25">
      <c r="A309" s="1">
        <v>3090</v>
      </c>
      <c r="B309" s="1" t="s">
        <v>163</v>
      </c>
      <c r="C309" s="1">
        <v>0</v>
      </c>
      <c r="D309" s="1" t="s">
        <v>104</v>
      </c>
      <c r="E309" s="1" t="s">
        <v>164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  <c r="R309" s="5" t="s">
        <v>451</v>
      </c>
      <c r="S309" s="6">
        <v>1</v>
      </c>
      <c r="T309" s="6">
        <v>1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</row>
    <row r="310" spans="1:26" x14ac:dyDescent="0.25">
      <c r="A310" s="1">
        <v>3100</v>
      </c>
      <c r="B310" s="1" t="s">
        <v>163</v>
      </c>
      <c r="C310" s="1">
        <v>0</v>
      </c>
      <c r="D310" s="1" t="s">
        <v>104</v>
      </c>
      <c r="E310" s="1" t="s">
        <v>164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  <c r="R310" s="5" t="s">
        <v>117</v>
      </c>
      <c r="S310" s="6">
        <v>1</v>
      </c>
      <c r="T310" s="6">
        <v>1</v>
      </c>
      <c r="U310" s="6">
        <v>1</v>
      </c>
      <c r="V310" s="6">
        <v>1</v>
      </c>
      <c r="W310" s="6">
        <v>1</v>
      </c>
      <c r="X310" s="6">
        <v>1</v>
      </c>
      <c r="Y310" s="6">
        <v>1</v>
      </c>
      <c r="Z310" s="6">
        <v>1</v>
      </c>
    </row>
    <row r="311" spans="1:26" x14ac:dyDescent="0.25">
      <c r="A311" s="1">
        <v>3110</v>
      </c>
      <c r="B311" s="1" t="s">
        <v>163</v>
      </c>
      <c r="C311" s="1">
        <v>0</v>
      </c>
      <c r="D311" s="1" t="s">
        <v>104</v>
      </c>
      <c r="E311" s="1" t="s">
        <v>164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  <c r="R311" s="5" t="s">
        <v>631</v>
      </c>
      <c r="S311" s="6">
        <v>2</v>
      </c>
      <c r="T311" s="6">
        <v>2</v>
      </c>
      <c r="U311" s="6">
        <v>2</v>
      </c>
      <c r="V311" s="6">
        <v>2</v>
      </c>
      <c r="W311" s="6">
        <v>2</v>
      </c>
      <c r="X311" s="6">
        <v>2</v>
      </c>
      <c r="Y311" s="6">
        <v>2</v>
      </c>
      <c r="Z311" s="6">
        <v>2</v>
      </c>
    </row>
    <row r="312" spans="1:26" x14ac:dyDescent="0.25">
      <c r="A312" s="1">
        <v>3120</v>
      </c>
      <c r="B312" s="1" t="s">
        <v>163</v>
      </c>
      <c r="C312" s="1">
        <v>0</v>
      </c>
      <c r="D312" s="1" t="s">
        <v>104</v>
      </c>
      <c r="E312" s="1" t="s">
        <v>164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  <c r="R312" s="5" t="s">
        <v>461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1</v>
      </c>
      <c r="Z312" s="6">
        <v>1</v>
      </c>
    </row>
    <row r="313" spans="1:26" x14ac:dyDescent="0.25">
      <c r="A313" s="1">
        <v>3130</v>
      </c>
      <c r="B313" s="1" t="s">
        <v>163</v>
      </c>
      <c r="C313" s="1">
        <v>0</v>
      </c>
      <c r="D313" s="1" t="s">
        <v>104</v>
      </c>
      <c r="E313" s="1" t="s">
        <v>164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  <c r="R313" s="5" t="s">
        <v>625</v>
      </c>
      <c r="S313" s="6">
        <v>1</v>
      </c>
      <c r="T313" s="6">
        <v>1</v>
      </c>
      <c r="U313" s="6">
        <v>1</v>
      </c>
      <c r="V313" s="6">
        <v>1</v>
      </c>
      <c r="W313" s="6">
        <v>1</v>
      </c>
      <c r="X313" s="6">
        <v>1</v>
      </c>
      <c r="Y313" s="6">
        <v>1</v>
      </c>
      <c r="Z313" s="6">
        <v>1</v>
      </c>
    </row>
    <row r="314" spans="1:26" x14ac:dyDescent="0.25">
      <c r="A314" s="1">
        <v>3140</v>
      </c>
      <c r="B314" s="1" t="s">
        <v>163</v>
      </c>
      <c r="C314" s="1">
        <v>0</v>
      </c>
      <c r="D314" s="1" t="s">
        <v>104</v>
      </c>
      <c r="E314" s="1" t="s">
        <v>164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  <c r="R314" s="5" t="s">
        <v>268</v>
      </c>
      <c r="S314" s="6">
        <v>1</v>
      </c>
      <c r="T314" s="6">
        <v>1</v>
      </c>
      <c r="U314" s="6">
        <v>1</v>
      </c>
      <c r="V314" s="6">
        <v>1</v>
      </c>
      <c r="W314" s="6">
        <v>1</v>
      </c>
      <c r="X314" s="6">
        <v>1</v>
      </c>
      <c r="Y314" s="6">
        <v>1</v>
      </c>
      <c r="Z314" s="6">
        <v>1</v>
      </c>
    </row>
    <row r="315" spans="1:26" x14ac:dyDescent="0.25">
      <c r="A315" s="1">
        <v>3150</v>
      </c>
      <c r="B315" s="1" t="s">
        <v>163</v>
      </c>
      <c r="C315" s="1">
        <v>0</v>
      </c>
      <c r="D315" s="1" t="s">
        <v>104</v>
      </c>
      <c r="E315" s="1" t="s">
        <v>164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  <c r="R315" s="5" t="s">
        <v>645</v>
      </c>
      <c r="S315" s="6">
        <v>1</v>
      </c>
      <c r="T315" s="6">
        <v>1</v>
      </c>
      <c r="U315" s="6">
        <v>1</v>
      </c>
      <c r="V315" s="6">
        <v>1</v>
      </c>
      <c r="W315" s="6">
        <v>1</v>
      </c>
      <c r="X315" s="6">
        <v>1</v>
      </c>
      <c r="Y315" s="6">
        <v>1</v>
      </c>
      <c r="Z315" s="6">
        <v>1</v>
      </c>
    </row>
    <row r="316" spans="1:26" x14ac:dyDescent="0.25">
      <c r="A316" s="1">
        <v>3160</v>
      </c>
      <c r="B316" s="1" t="s">
        <v>163</v>
      </c>
      <c r="C316" s="1">
        <v>0</v>
      </c>
      <c r="D316" s="1" t="s">
        <v>104</v>
      </c>
      <c r="E316" s="1" t="s">
        <v>164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  <c r="R316" s="5" t="s">
        <v>629</v>
      </c>
      <c r="S316" s="6">
        <v>2</v>
      </c>
      <c r="T316" s="6">
        <v>2</v>
      </c>
      <c r="U316" s="6">
        <v>2</v>
      </c>
      <c r="V316" s="6">
        <v>2</v>
      </c>
      <c r="W316" s="6">
        <v>2</v>
      </c>
      <c r="X316" s="6">
        <v>2</v>
      </c>
      <c r="Y316" s="6">
        <v>2</v>
      </c>
      <c r="Z316" s="6">
        <v>2</v>
      </c>
    </row>
    <row r="317" spans="1:26" x14ac:dyDescent="0.25">
      <c r="A317" s="1">
        <v>3170</v>
      </c>
      <c r="B317" s="1" t="s">
        <v>163</v>
      </c>
      <c r="C317" s="1">
        <v>0</v>
      </c>
      <c r="D317" s="1" t="s">
        <v>104</v>
      </c>
      <c r="E317" s="1" t="s">
        <v>164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R317" s="5" t="s">
        <v>633</v>
      </c>
      <c r="S317" s="6">
        <v>1</v>
      </c>
      <c r="T317" s="6">
        <v>1</v>
      </c>
      <c r="U317" s="6">
        <v>1</v>
      </c>
      <c r="V317" s="6">
        <v>1</v>
      </c>
      <c r="W317" s="6">
        <v>1</v>
      </c>
      <c r="X317" s="6">
        <v>1</v>
      </c>
      <c r="Y317" s="6">
        <v>1</v>
      </c>
      <c r="Z317" s="6">
        <v>1</v>
      </c>
    </row>
    <row r="318" spans="1:26" x14ac:dyDescent="0.25">
      <c r="A318" s="1">
        <v>3180</v>
      </c>
      <c r="B318" s="1" t="s">
        <v>163</v>
      </c>
      <c r="C318" s="1">
        <v>0</v>
      </c>
      <c r="D318" s="1" t="s">
        <v>104</v>
      </c>
      <c r="E318" s="1" t="s">
        <v>164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  <c r="R318" s="5" t="s">
        <v>453</v>
      </c>
      <c r="S318" s="6">
        <v>1</v>
      </c>
      <c r="T318" s="6">
        <v>1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</row>
    <row r="319" spans="1:26" x14ac:dyDescent="0.25">
      <c r="A319" s="1">
        <v>3190</v>
      </c>
      <c r="B319" s="1" t="s">
        <v>163</v>
      </c>
      <c r="C319" s="1">
        <v>0</v>
      </c>
      <c r="D319" s="1" t="s">
        <v>104</v>
      </c>
      <c r="E319" s="1" t="s">
        <v>164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R319" s="5" t="s">
        <v>110</v>
      </c>
      <c r="S319" s="6">
        <v>1</v>
      </c>
      <c r="T319" s="6">
        <v>1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</row>
    <row r="320" spans="1:26" x14ac:dyDescent="0.25">
      <c r="A320" s="1">
        <v>3200</v>
      </c>
      <c r="B320" s="1" t="s">
        <v>163</v>
      </c>
      <c r="C320" s="1">
        <v>0</v>
      </c>
      <c r="D320" s="1" t="s">
        <v>104</v>
      </c>
      <c r="E320" s="1" t="s">
        <v>164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  <c r="R320" s="5" t="s">
        <v>272</v>
      </c>
      <c r="S320" s="6">
        <v>1</v>
      </c>
      <c r="T320" s="6">
        <v>1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</row>
    <row r="321" spans="1:26" x14ac:dyDescent="0.25">
      <c r="A321" s="1">
        <v>3210</v>
      </c>
      <c r="B321" s="1" t="s">
        <v>163</v>
      </c>
      <c r="C321" s="1">
        <v>0</v>
      </c>
      <c r="D321" s="1" t="s">
        <v>104</v>
      </c>
      <c r="E321" s="1" t="s">
        <v>164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R321" s="5" t="s">
        <v>264</v>
      </c>
      <c r="S321" s="6">
        <v>1</v>
      </c>
      <c r="T321" s="6">
        <v>1</v>
      </c>
      <c r="U321" s="6">
        <v>1</v>
      </c>
      <c r="V321" s="6">
        <v>1</v>
      </c>
      <c r="W321" s="6">
        <v>1</v>
      </c>
      <c r="X321" s="6">
        <v>1</v>
      </c>
      <c r="Y321" s="6">
        <v>1</v>
      </c>
      <c r="Z321" s="6">
        <v>1</v>
      </c>
    </row>
    <row r="322" spans="1:26" x14ac:dyDescent="0.25">
      <c r="A322" s="1">
        <v>3220</v>
      </c>
      <c r="B322" s="1" t="s">
        <v>163</v>
      </c>
      <c r="C322" s="1">
        <v>0</v>
      </c>
      <c r="D322" s="1" t="s">
        <v>104</v>
      </c>
      <c r="E322" s="1" t="s">
        <v>164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  <c r="R322" s="5" t="s">
        <v>639</v>
      </c>
      <c r="S322" s="6">
        <v>1</v>
      </c>
      <c r="T322" s="6">
        <v>1</v>
      </c>
      <c r="U322" s="6">
        <v>1</v>
      </c>
      <c r="V322" s="6">
        <v>1</v>
      </c>
      <c r="W322" s="6">
        <v>1</v>
      </c>
      <c r="X322" s="6">
        <v>1</v>
      </c>
      <c r="Y322" s="6">
        <v>1</v>
      </c>
      <c r="Z322" s="6">
        <v>1</v>
      </c>
    </row>
    <row r="323" spans="1:26" x14ac:dyDescent="0.25">
      <c r="A323" s="1">
        <v>3230</v>
      </c>
      <c r="B323" s="1" t="s">
        <v>163</v>
      </c>
      <c r="C323" s="1">
        <v>0</v>
      </c>
      <c r="D323" s="1" t="s">
        <v>104</v>
      </c>
      <c r="E323" s="1" t="s">
        <v>164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  <c r="R323" s="5" t="s">
        <v>260</v>
      </c>
      <c r="S323" s="6">
        <v>1</v>
      </c>
      <c r="T323" s="6">
        <v>1</v>
      </c>
      <c r="U323" s="6">
        <v>1</v>
      </c>
      <c r="V323" s="6">
        <v>1</v>
      </c>
      <c r="W323" s="6">
        <v>1</v>
      </c>
      <c r="X323" s="6">
        <v>1</v>
      </c>
      <c r="Y323" s="6">
        <v>1</v>
      </c>
      <c r="Z323" s="6">
        <v>1</v>
      </c>
    </row>
    <row r="324" spans="1:26" x14ac:dyDescent="0.25">
      <c r="A324" s="1">
        <v>3240</v>
      </c>
      <c r="B324" s="1" t="s">
        <v>163</v>
      </c>
      <c r="C324" s="1">
        <v>0</v>
      </c>
      <c r="D324" s="1" t="s">
        <v>104</v>
      </c>
      <c r="E324" s="1" t="s">
        <v>164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s="1">
        <v>1</v>
      </c>
      <c r="M324" s="1">
        <v>1</v>
      </c>
      <c r="R324" s="5" t="s">
        <v>256</v>
      </c>
      <c r="S324" s="6">
        <v>1</v>
      </c>
      <c r="T324" s="6">
        <v>1</v>
      </c>
      <c r="U324" s="6">
        <v>1</v>
      </c>
      <c r="V324" s="6">
        <v>1</v>
      </c>
      <c r="W324" s="6">
        <v>1</v>
      </c>
      <c r="X324" s="6">
        <v>1</v>
      </c>
      <c r="Y324" s="6">
        <v>1</v>
      </c>
      <c r="Z324" s="6">
        <v>1</v>
      </c>
    </row>
    <row r="325" spans="1:26" x14ac:dyDescent="0.25">
      <c r="A325" s="1">
        <v>3250</v>
      </c>
      <c r="B325" s="1" t="s">
        <v>163</v>
      </c>
      <c r="C325" s="1">
        <v>0</v>
      </c>
      <c r="D325" s="1" t="s">
        <v>104</v>
      </c>
      <c r="E325" s="1" t="s">
        <v>164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R325" s="5" t="s">
        <v>435</v>
      </c>
      <c r="S325" s="6">
        <v>1</v>
      </c>
      <c r="T325" s="6">
        <v>1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</row>
    <row r="326" spans="1:26" x14ac:dyDescent="0.25">
      <c r="A326" s="1">
        <v>3260</v>
      </c>
      <c r="B326" s="1" t="s">
        <v>163</v>
      </c>
      <c r="C326" s="1">
        <v>0</v>
      </c>
      <c r="D326" s="1" t="s">
        <v>104</v>
      </c>
      <c r="E326" s="1" t="s">
        <v>164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  <c r="R326" s="5" t="s">
        <v>776</v>
      </c>
      <c r="S326" s="6">
        <v>1</v>
      </c>
      <c r="T326" s="6">
        <v>1</v>
      </c>
      <c r="U326" s="6">
        <v>0</v>
      </c>
      <c r="V326" s="6">
        <v>0</v>
      </c>
      <c r="W326" s="6">
        <v>0</v>
      </c>
      <c r="X326" s="6">
        <v>0</v>
      </c>
      <c r="Y326" s="6">
        <v>1</v>
      </c>
      <c r="Z326" s="6">
        <v>1</v>
      </c>
    </row>
    <row r="327" spans="1:26" x14ac:dyDescent="0.25">
      <c r="A327" s="1">
        <v>3270</v>
      </c>
      <c r="B327" s="1" t="s">
        <v>228</v>
      </c>
      <c r="C327" s="1">
        <v>0</v>
      </c>
      <c r="D327" s="1" t="s">
        <v>104</v>
      </c>
      <c r="E327" s="1" t="s">
        <v>229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  <c r="R327" s="5" t="s">
        <v>302</v>
      </c>
      <c r="S327" s="6">
        <v>1</v>
      </c>
      <c r="T327" s="6">
        <v>1</v>
      </c>
      <c r="U327" s="6">
        <v>1</v>
      </c>
      <c r="V327" s="6">
        <v>1</v>
      </c>
      <c r="W327" s="6">
        <v>1</v>
      </c>
      <c r="X327" s="6">
        <v>1</v>
      </c>
      <c r="Y327" s="6">
        <v>1</v>
      </c>
      <c r="Z327" s="6">
        <v>1</v>
      </c>
    </row>
    <row r="328" spans="1:26" x14ac:dyDescent="0.25">
      <c r="A328" s="1">
        <v>3280</v>
      </c>
      <c r="B328" s="1" t="s">
        <v>228</v>
      </c>
      <c r="C328" s="1">
        <v>0</v>
      </c>
      <c r="D328" s="1" t="s">
        <v>104</v>
      </c>
      <c r="E328" s="1" t="s">
        <v>229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  <c r="R328" s="5" t="s">
        <v>304</v>
      </c>
      <c r="S328" s="6">
        <v>1</v>
      </c>
      <c r="T328" s="6">
        <v>1</v>
      </c>
      <c r="U328" s="6">
        <v>1</v>
      </c>
      <c r="V328" s="6">
        <v>1</v>
      </c>
      <c r="W328" s="6">
        <v>1</v>
      </c>
      <c r="X328" s="6">
        <v>1</v>
      </c>
      <c r="Y328" s="6">
        <v>1</v>
      </c>
      <c r="Z328" s="6">
        <v>1</v>
      </c>
    </row>
    <row r="329" spans="1:26" x14ac:dyDescent="0.25">
      <c r="A329" s="1">
        <v>3290</v>
      </c>
      <c r="B329" s="1" t="s">
        <v>230</v>
      </c>
      <c r="C329" s="1">
        <v>0</v>
      </c>
      <c r="D329" s="1" t="s">
        <v>104</v>
      </c>
      <c r="E329" s="1" t="s">
        <v>231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  <c r="R329" s="5" t="s">
        <v>306</v>
      </c>
      <c r="S329" s="6">
        <v>1</v>
      </c>
      <c r="T329" s="6">
        <v>1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</row>
    <row r="330" spans="1:26" x14ac:dyDescent="0.25">
      <c r="A330" s="1">
        <v>3300</v>
      </c>
      <c r="B330" s="1" t="s">
        <v>230</v>
      </c>
      <c r="C330" s="1">
        <v>0</v>
      </c>
      <c r="D330" s="1" t="s">
        <v>104</v>
      </c>
      <c r="E330" s="1" t="s">
        <v>231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R330" s="5" t="s">
        <v>308</v>
      </c>
      <c r="S330" s="6">
        <v>0</v>
      </c>
      <c r="T330" s="6">
        <v>0</v>
      </c>
      <c r="U330" s="6">
        <v>1</v>
      </c>
      <c r="V330" s="6">
        <v>1</v>
      </c>
      <c r="W330" s="6">
        <v>1</v>
      </c>
      <c r="X330" s="6">
        <v>1</v>
      </c>
      <c r="Y330" s="6">
        <v>1</v>
      </c>
      <c r="Z330" s="6">
        <v>1</v>
      </c>
    </row>
    <row r="331" spans="1:26" x14ac:dyDescent="0.25">
      <c r="A331" s="1">
        <v>3310</v>
      </c>
      <c r="B331" s="1" t="s">
        <v>232</v>
      </c>
      <c r="C331" s="1">
        <v>0</v>
      </c>
      <c r="D331" s="1" t="s">
        <v>104</v>
      </c>
      <c r="E331" s="1" t="s">
        <v>233</v>
      </c>
      <c r="F331" s="1">
        <v>1</v>
      </c>
      <c r="G331" s="1">
        <v>1</v>
      </c>
      <c r="H331" s="1" t="s">
        <v>8</v>
      </c>
      <c r="I331" s="1" t="s">
        <v>8</v>
      </c>
      <c r="J331" s="1" t="s">
        <v>8</v>
      </c>
      <c r="K331" s="1" t="s">
        <v>8</v>
      </c>
      <c r="L331" s="1" t="s">
        <v>8</v>
      </c>
      <c r="M331" s="1" t="s">
        <v>8</v>
      </c>
      <c r="R331" s="5" t="s">
        <v>310</v>
      </c>
      <c r="S331" s="6">
        <v>0</v>
      </c>
      <c r="T331" s="6">
        <v>0</v>
      </c>
      <c r="U331" s="6">
        <v>2</v>
      </c>
      <c r="V331" s="6">
        <v>2</v>
      </c>
      <c r="W331" s="6">
        <v>2</v>
      </c>
      <c r="X331" s="6">
        <v>2</v>
      </c>
      <c r="Y331" s="6">
        <v>2</v>
      </c>
      <c r="Z331" s="6">
        <v>2</v>
      </c>
    </row>
    <row r="332" spans="1:26" x14ac:dyDescent="0.25">
      <c r="A332" s="1">
        <v>3320</v>
      </c>
      <c r="B332" s="1" t="s">
        <v>232</v>
      </c>
      <c r="C332" s="1">
        <v>0</v>
      </c>
      <c r="D332" s="1" t="s">
        <v>104</v>
      </c>
      <c r="E332" s="1" t="s">
        <v>233</v>
      </c>
      <c r="F332" s="1" t="s">
        <v>8</v>
      </c>
      <c r="G332" s="1" t="s">
        <v>8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  <c r="R332" s="5" t="s">
        <v>320</v>
      </c>
      <c r="S332" s="6">
        <v>1</v>
      </c>
      <c r="T332" s="6">
        <v>1</v>
      </c>
      <c r="U332" s="6">
        <v>1</v>
      </c>
      <c r="V332" s="6">
        <v>1</v>
      </c>
      <c r="W332" s="6">
        <v>1</v>
      </c>
      <c r="X332" s="6">
        <v>1</v>
      </c>
      <c r="Y332" s="6">
        <v>1</v>
      </c>
      <c r="Z332" s="6">
        <v>1</v>
      </c>
    </row>
    <row r="333" spans="1:26" x14ac:dyDescent="0.25">
      <c r="A333" s="1">
        <v>3330</v>
      </c>
      <c r="B333" s="1" t="s">
        <v>232</v>
      </c>
      <c r="C333" s="1">
        <v>0</v>
      </c>
      <c r="D333" s="1" t="s">
        <v>104</v>
      </c>
      <c r="E333" s="1" t="s">
        <v>233</v>
      </c>
      <c r="F333" s="1">
        <v>1</v>
      </c>
      <c r="G333" s="1">
        <v>1</v>
      </c>
      <c r="H333" s="1" t="s">
        <v>8</v>
      </c>
      <c r="I333" s="1" t="s">
        <v>8</v>
      </c>
      <c r="J333" s="1" t="s">
        <v>8</v>
      </c>
      <c r="K333" s="1" t="s">
        <v>8</v>
      </c>
      <c r="L333" s="1" t="s">
        <v>8</v>
      </c>
      <c r="M333" s="1" t="s">
        <v>8</v>
      </c>
      <c r="R333" s="5" t="s">
        <v>555</v>
      </c>
      <c r="S333" s="6">
        <v>1</v>
      </c>
      <c r="T333" s="6">
        <v>1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</row>
    <row r="334" spans="1:26" x14ac:dyDescent="0.25">
      <c r="A334" s="1">
        <v>3340</v>
      </c>
      <c r="B334" s="1" t="s">
        <v>232</v>
      </c>
      <c r="C334" s="1">
        <v>0</v>
      </c>
      <c r="D334" s="1" t="s">
        <v>104</v>
      </c>
      <c r="E334" s="1" t="s">
        <v>233</v>
      </c>
      <c r="F334" s="1" t="s">
        <v>8</v>
      </c>
      <c r="G334" s="1" t="s">
        <v>8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  <c r="R334" s="5" t="s">
        <v>443</v>
      </c>
      <c r="S334" s="6">
        <v>2</v>
      </c>
      <c r="T334" s="6">
        <v>2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</row>
    <row r="335" spans="1:26" x14ac:dyDescent="0.25">
      <c r="A335" s="1">
        <v>3350</v>
      </c>
      <c r="B335" s="1" t="s">
        <v>232</v>
      </c>
      <c r="C335" s="1">
        <v>0</v>
      </c>
      <c r="D335" s="1" t="s">
        <v>104</v>
      </c>
      <c r="E335" s="1" t="s">
        <v>233</v>
      </c>
      <c r="F335" s="1">
        <v>1</v>
      </c>
      <c r="G335" s="1">
        <v>1</v>
      </c>
      <c r="H335" s="1" t="s">
        <v>8</v>
      </c>
      <c r="I335" s="1" t="s">
        <v>8</v>
      </c>
      <c r="J335" s="1" t="s">
        <v>8</v>
      </c>
      <c r="K335" s="1" t="s">
        <v>8</v>
      </c>
      <c r="L335" s="1" t="s">
        <v>8</v>
      </c>
      <c r="M335" s="1" t="s">
        <v>8</v>
      </c>
      <c r="R335" s="5" t="s">
        <v>563</v>
      </c>
      <c r="S335" s="6">
        <v>1</v>
      </c>
      <c r="T335" s="6">
        <v>1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</row>
    <row r="336" spans="1:26" x14ac:dyDescent="0.25">
      <c r="A336" s="1">
        <v>3360</v>
      </c>
      <c r="B336" s="1" t="s">
        <v>232</v>
      </c>
      <c r="C336" s="1">
        <v>0</v>
      </c>
      <c r="D336" s="1" t="s">
        <v>104</v>
      </c>
      <c r="E336" s="1" t="s">
        <v>233</v>
      </c>
      <c r="F336" s="1" t="s">
        <v>8</v>
      </c>
      <c r="G336" s="1" t="s">
        <v>8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R336" s="5" t="s">
        <v>557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1</v>
      </c>
      <c r="Z336" s="6">
        <v>1</v>
      </c>
    </row>
    <row r="337" spans="1:26" x14ac:dyDescent="0.25">
      <c r="A337" s="1">
        <v>3370</v>
      </c>
      <c r="B337" s="1" t="s">
        <v>232</v>
      </c>
      <c r="C337" s="1">
        <v>0</v>
      </c>
      <c r="D337" s="1" t="s">
        <v>104</v>
      </c>
      <c r="E337" s="1" t="s">
        <v>233</v>
      </c>
      <c r="F337" s="1">
        <v>1</v>
      </c>
      <c r="G337" s="1">
        <v>1</v>
      </c>
      <c r="H337" s="1" t="s">
        <v>8</v>
      </c>
      <c r="I337" s="1" t="s">
        <v>8</v>
      </c>
      <c r="J337" s="1" t="s">
        <v>8</v>
      </c>
      <c r="K337" s="1" t="s">
        <v>8</v>
      </c>
      <c r="L337" s="1" t="s">
        <v>8</v>
      </c>
      <c r="M337" s="1" t="s">
        <v>8</v>
      </c>
      <c r="R337" s="5" t="s">
        <v>348</v>
      </c>
      <c r="S337" s="6">
        <v>1</v>
      </c>
      <c r="T337" s="6">
        <v>1</v>
      </c>
      <c r="U337" s="6">
        <v>1</v>
      </c>
      <c r="V337" s="6">
        <v>1</v>
      </c>
      <c r="W337" s="6">
        <v>1</v>
      </c>
      <c r="X337" s="6">
        <v>1</v>
      </c>
      <c r="Y337" s="6">
        <v>1</v>
      </c>
      <c r="Z337" s="6">
        <v>1</v>
      </c>
    </row>
    <row r="338" spans="1:26" x14ac:dyDescent="0.25">
      <c r="A338" s="1">
        <v>3380</v>
      </c>
      <c r="B338" s="1" t="s">
        <v>232</v>
      </c>
      <c r="C338" s="1">
        <v>0</v>
      </c>
      <c r="D338" s="1" t="s">
        <v>104</v>
      </c>
      <c r="E338" s="1" t="s">
        <v>233</v>
      </c>
      <c r="F338" s="1" t="s">
        <v>8</v>
      </c>
      <c r="G338" s="1" t="s">
        <v>8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R338" s="5" t="s">
        <v>770</v>
      </c>
      <c r="S338" s="6">
        <v>1</v>
      </c>
      <c r="T338" s="6">
        <v>1</v>
      </c>
      <c r="U338" s="6">
        <v>1</v>
      </c>
      <c r="V338" s="6">
        <v>1</v>
      </c>
      <c r="W338" s="6">
        <v>1</v>
      </c>
      <c r="X338" s="6">
        <v>1</v>
      </c>
      <c r="Y338" s="6">
        <v>1</v>
      </c>
      <c r="Z338" s="6">
        <v>1</v>
      </c>
    </row>
    <row r="339" spans="1:26" x14ac:dyDescent="0.25">
      <c r="A339" s="1">
        <v>3390</v>
      </c>
      <c r="B339" s="1" t="s">
        <v>234</v>
      </c>
      <c r="C339" s="1">
        <v>0</v>
      </c>
      <c r="D339" s="1" t="s">
        <v>104</v>
      </c>
      <c r="E339" s="1" t="s">
        <v>235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  <c r="R339" s="5" t="s">
        <v>429</v>
      </c>
      <c r="S339" s="6">
        <v>1</v>
      </c>
      <c r="T339" s="6">
        <v>1</v>
      </c>
      <c r="U339" s="6">
        <v>1</v>
      </c>
      <c r="V339" s="6">
        <v>1</v>
      </c>
      <c r="W339" s="6">
        <v>1</v>
      </c>
      <c r="X339" s="6">
        <v>1</v>
      </c>
      <c r="Y339" s="6">
        <v>1</v>
      </c>
      <c r="Z339" s="6">
        <v>1</v>
      </c>
    </row>
    <row r="340" spans="1:26" x14ac:dyDescent="0.25">
      <c r="A340" s="1">
        <v>3400</v>
      </c>
      <c r="B340" s="1" t="s">
        <v>236</v>
      </c>
      <c r="C340" s="1">
        <v>0</v>
      </c>
      <c r="D340" s="1" t="s">
        <v>104</v>
      </c>
      <c r="E340" s="1" t="s">
        <v>237</v>
      </c>
      <c r="F340" s="1">
        <v>1</v>
      </c>
      <c r="G340" s="1">
        <v>1</v>
      </c>
      <c r="H340" s="1" t="s">
        <v>8</v>
      </c>
      <c r="I340" s="1" t="s">
        <v>8</v>
      </c>
      <c r="J340" s="1" t="s">
        <v>8</v>
      </c>
      <c r="K340" s="1" t="s">
        <v>8</v>
      </c>
      <c r="L340" s="1" t="s">
        <v>8</v>
      </c>
      <c r="M340" s="1" t="s">
        <v>8</v>
      </c>
      <c r="R340" s="5" t="s">
        <v>414</v>
      </c>
      <c r="S340" s="6">
        <v>4</v>
      </c>
      <c r="T340" s="6">
        <v>4</v>
      </c>
      <c r="U340" s="6">
        <v>4</v>
      </c>
      <c r="V340" s="6">
        <v>4</v>
      </c>
      <c r="W340" s="6">
        <v>4</v>
      </c>
      <c r="X340" s="6">
        <v>4</v>
      </c>
      <c r="Y340" s="6">
        <v>4</v>
      </c>
      <c r="Z340" s="6">
        <v>4</v>
      </c>
    </row>
    <row r="341" spans="1:26" x14ac:dyDescent="0.25">
      <c r="A341" s="1">
        <v>3410</v>
      </c>
      <c r="B341" s="1" t="s">
        <v>238</v>
      </c>
      <c r="C341" s="1">
        <v>0</v>
      </c>
      <c r="D341" s="1" t="s">
        <v>104</v>
      </c>
      <c r="E341" s="1" t="s">
        <v>239</v>
      </c>
      <c r="F341" s="1">
        <v>1</v>
      </c>
      <c r="G341" s="1">
        <v>1</v>
      </c>
      <c r="H341" s="1" t="s">
        <v>8</v>
      </c>
      <c r="I341" s="1" t="s">
        <v>8</v>
      </c>
      <c r="J341" s="1" t="s">
        <v>8</v>
      </c>
      <c r="K341" s="1" t="s">
        <v>8</v>
      </c>
      <c r="L341" s="1" t="s">
        <v>8</v>
      </c>
      <c r="M341" s="1" t="s">
        <v>8</v>
      </c>
      <c r="R341" s="5" t="s">
        <v>764</v>
      </c>
      <c r="S341" s="6">
        <v>6</v>
      </c>
      <c r="T341" s="6">
        <v>6</v>
      </c>
      <c r="U341" s="6">
        <v>6</v>
      </c>
      <c r="V341" s="6">
        <v>6</v>
      </c>
      <c r="W341" s="6">
        <v>6</v>
      </c>
      <c r="X341" s="6">
        <v>6</v>
      </c>
      <c r="Y341" s="6">
        <v>6</v>
      </c>
      <c r="Z341" s="6">
        <v>6</v>
      </c>
    </row>
    <row r="342" spans="1:26" x14ac:dyDescent="0.25">
      <c r="A342" s="1">
        <v>3420</v>
      </c>
      <c r="B342" s="1" t="s">
        <v>240</v>
      </c>
      <c r="C342" s="1">
        <v>0</v>
      </c>
      <c r="D342" s="1" t="s">
        <v>104</v>
      </c>
      <c r="E342" s="1" t="s">
        <v>241</v>
      </c>
      <c r="F342" s="1" t="s">
        <v>8</v>
      </c>
      <c r="G342" s="1" t="s">
        <v>8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R342" s="5" t="s">
        <v>266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</row>
    <row r="343" spans="1:26" x14ac:dyDescent="0.25">
      <c r="A343" s="1">
        <v>3430</v>
      </c>
      <c r="B343" s="1" t="s">
        <v>236</v>
      </c>
      <c r="C343" s="1">
        <v>0</v>
      </c>
      <c r="D343" s="1" t="s">
        <v>104</v>
      </c>
      <c r="E343" s="1" t="s">
        <v>237</v>
      </c>
      <c r="F343" s="1">
        <v>1</v>
      </c>
      <c r="G343" s="1">
        <v>1</v>
      </c>
      <c r="H343" s="1" t="s">
        <v>8</v>
      </c>
      <c r="I343" s="1" t="s">
        <v>8</v>
      </c>
      <c r="J343" s="1" t="s">
        <v>8</v>
      </c>
      <c r="K343" s="1" t="s">
        <v>8</v>
      </c>
      <c r="L343" s="1" t="s">
        <v>8</v>
      </c>
      <c r="M343" s="1" t="s">
        <v>8</v>
      </c>
      <c r="R343" s="5" t="s">
        <v>47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</row>
    <row r="344" spans="1:26" x14ac:dyDescent="0.25">
      <c r="A344" s="1">
        <v>3440</v>
      </c>
      <c r="B344" s="1" t="s">
        <v>242</v>
      </c>
      <c r="C344" s="1">
        <v>0</v>
      </c>
      <c r="D344" s="1" t="s">
        <v>104</v>
      </c>
      <c r="E344" s="1" t="s">
        <v>243</v>
      </c>
      <c r="F344" s="1">
        <v>1</v>
      </c>
      <c r="G344" s="1">
        <v>1</v>
      </c>
      <c r="H344" s="1" t="s">
        <v>8</v>
      </c>
      <c r="I344" s="1" t="s">
        <v>8</v>
      </c>
      <c r="J344" s="1" t="s">
        <v>8</v>
      </c>
      <c r="K344" s="1" t="s">
        <v>8</v>
      </c>
      <c r="L344" s="1" t="s">
        <v>8</v>
      </c>
      <c r="M344" s="1" t="s">
        <v>8</v>
      </c>
      <c r="R344" s="5" t="s">
        <v>641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</row>
    <row r="345" spans="1:26" x14ac:dyDescent="0.25">
      <c r="A345" s="1">
        <v>3450</v>
      </c>
      <c r="B345" s="1" t="s">
        <v>244</v>
      </c>
      <c r="C345" s="1">
        <v>0</v>
      </c>
      <c r="D345" s="1" t="s">
        <v>104</v>
      </c>
      <c r="E345" s="1" t="s">
        <v>245</v>
      </c>
      <c r="F345" s="1">
        <v>1</v>
      </c>
      <c r="G345" s="1">
        <v>1</v>
      </c>
      <c r="H345" s="1" t="s">
        <v>8</v>
      </c>
      <c r="I345" s="1" t="s">
        <v>8</v>
      </c>
      <c r="J345" s="1" t="s">
        <v>8</v>
      </c>
      <c r="K345" s="1" t="s">
        <v>8</v>
      </c>
      <c r="L345" s="1" t="s">
        <v>8</v>
      </c>
      <c r="M345" s="1" t="s">
        <v>8</v>
      </c>
      <c r="R345" s="5" t="s">
        <v>643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</row>
    <row r="346" spans="1:26" x14ac:dyDescent="0.25">
      <c r="A346" s="1">
        <v>3460</v>
      </c>
      <c r="B346" s="1" t="s">
        <v>244</v>
      </c>
      <c r="C346" s="1">
        <v>0</v>
      </c>
      <c r="D346" s="1" t="s">
        <v>104</v>
      </c>
      <c r="E346" s="1" t="s">
        <v>245</v>
      </c>
      <c r="F346" s="1">
        <v>1</v>
      </c>
      <c r="G346" s="1">
        <v>1</v>
      </c>
      <c r="H346" s="1" t="s">
        <v>8</v>
      </c>
      <c r="I346" s="1" t="s">
        <v>8</v>
      </c>
      <c r="J346" s="1" t="s">
        <v>8</v>
      </c>
      <c r="K346" s="1" t="s">
        <v>8</v>
      </c>
      <c r="L346" s="1" t="s">
        <v>8</v>
      </c>
      <c r="M346" s="1" t="s">
        <v>8</v>
      </c>
      <c r="R346" s="5" t="s">
        <v>37</v>
      </c>
      <c r="S346" s="6">
        <v>5</v>
      </c>
      <c r="T346" s="6">
        <v>5</v>
      </c>
      <c r="U346" s="6">
        <v>5</v>
      </c>
      <c r="V346" s="6">
        <v>5</v>
      </c>
      <c r="W346" s="6">
        <v>5</v>
      </c>
      <c r="X346" s="6">
        <v>5</v>
      </c>
      <c r="Y346" s="6">
        <v>5</v>
      </c>
      <c r="Z346" s="6">
        <v>5</v>
      </c>
    </row>
    <row r="347" spans="1:26" x14ac:dyDescent="0.25">
      <c r="A347" s="1">
        <v>3470</v>
      </c>
      <c r="B347" s="1" t="s">
        <v>246</v>
      </c>
      <c r="C347" s="1">
        <v>0</v>
      </c>
      <c r="D347" s="1" t="s">
        <v>104</v>
      </c>
      <c r="E347" s="1" t="s">
        <v>247</v>
      </c>
      <c r="F347" s="1">
        <v>1</v>
      </c>
      <c r="G347" s="1">
        <v>1</v>
      </c>
      <c r="H347" s="1" t="s">
        <v>8</v>
      </c>
      <c r="I347" s="1" t="s">
        <v>8</v>
      </c>
      <c r="J347" s="1" t="s">
        <v>8</v>
      </c>
      <c r="K347" s="1" t="s">
        <v>8</v>
      </c>
      <c r="L347" s="1" t="s">
        <v>8</v>
      </c>
      <c r="M347" s="1" t="s">
        <v>8</v>
      </c>
      <c r="R347" s="5" t="s">
        <v>67</v>
      </c>
      <c r="S347" s="6">
        <v>0</v>
      </c>
      <c r="T347" s="6">
        <v>3</v>
      </c>
      <c r="U347" s="6">
        <v>0</v>
      </c>
      <c r="V347" s="6">
        <v>0</v>
      </c>
      <c r="W347" s="6">
        <v>3</v>
      </c>
      <c r="X347" s="6">
        <v>0</v>
      </c>
      <c r="Y347" s="6">
        <v>0</v>
      </c>
      <c r="Z347" s="6">
        <v>0</v>
      </c>
    </row>
    <row r="348" spans="1:26" x14ac:dyDescent="0.25">
      <c r="A348" s="1">
        <v>3480</v>
      </c>
      <c r="B348" s="1" t="s">
        <v>246</v>
      </c>
      <c r="C348" s="1">
        <v>0</v>
      </c>
      <c r="D348" s="1" t="s">
        <v>104</v>
      </c>
      <c r="E348" s="1" t="s">
        <v>247</v>
      </c>
      <c r="F348" s="1">
        <v>1</v>
      </c>
      <c r="G348" s="1">
        <v>1</v>
      </c>
      <c r="H348" s="1" t="s">
        <v>8</v>
      </c>
      <c r="I348" s="1" t="s">
        <v>8</v>
      </c>
      <c r="J348" s="1" t="s">
        <v>8</v>
      </c>
      <c r="K348" s="1" t="s">
        <v>8</v>
      </c>
      <c r="L348" s="1" t="s">
        <v>8</v>
      </c>
      <c r="M348" s="1" t="s">
        <v>8</v>
      </c>
      <c r="R348" s="5" t="s">
        <v>75</v>
      </c>
      <c r="S348" s="6">
        <v>0</v>
      </c>
      <c r="T348" s="6">
        <v>4</v>
      </c>
      <c r="U348" s="6">
        <v>0</v>
      </c>
      <c r="V348" s="6">
        <v>0</v>
      </c>
      <c r="W348" s="6">
        <v>4</v>
      </c>
      <c r="X348" s="6">
        <v>0</v>
      </c>
      <c r="Y348" s="6">
        <v>0</v>
      </c>
      <c r="Z348" s="6">
        <v>0</v>
      </c>
    </row>
    <row r="349" spans="1:26" x14ac:dyDescent="0.25">
      <c r="A349" s="1">
        <v>3490</v>
      </c>
      <c r="B349" s="1" t="s">
        <v>248</v>
      </c>
      <c r="C349" s="1">
        <v>0</v>
      </c>
      <c r="D349" s="1" t="s">
        <v>249</v>
      </c>
      <c r="E349" s="1" t="s">
        <v>250</v>
      </c>
      <c r="F349" s="1">
        <v>1</v>
      </c>
      <c r="G349" s="1">
        <v>1</v>
      </c>
      <c r="H349" s="1" t="s">
        <v>8</v>
      </c>
      <c r="I349" s="1" t="s">
        <v>8</v>
      </c>
      <c r="J349" s="1" t="s">
        <v>8</v>
      </c>
      <c r="K349" s="1" t="s">
        <v>8</v>
      </c>
      <c r="L349" s="1" t="s">
        <v>8</v>
      </c>
      <c r="M349" s="1" t="s">
        <v>8</v>
      </c>
      <c r="R349" s="5" t="s">
        <v>77</v>
      </c>
      <c r="S349" s="6">
        <v>0</v>
      </c>
      <c r="T349" s="6">
        <v>3</v>
      </c>
      <c r="U349" s="6">
        <v>0</v>
      </c>
      <c r="V349" s="6">
        <v>0</v>
      </c>
      <c r="W349" s="6">
        <v>3</v>
      </c>
      <c r="X349" s="6">
        <v>0</v>
      </c>
      <c r="Y349" s="6">
        <v>0</v>
      </c>
      <c r="Z349" s="6">
        <v>0</v>
      </c>
    </row>
    <row r="350" spans="1:26" x14ac:dyDescent="0.25">
      <c r="A350" s="1">
        <v>3500</v>
      </c>
      <c r="B350" s="1" t="s">
        <v>248</v>
      </c>
      <c r="C350" s="1">
        <v>0</v>
      </c>
      <c r="D350" s="1" t="s">
        <v>249</v>
      </c>
      <c r="E350" s="1" t="s">
        <v>250</v>
      </c>
      <c r="F350" s="1">
        <v>1</v>
      </c>
      <c r="G350" s="1">
        <v>1</v>
      </c>
      <c r="H350" s="1" t="s">
        <v>8</v>
      </c>
      <c r="I350" s="1" t="s">
        <v>8</v>
      </c>
      <c r="J350" s="1" t="s">
        <v>8</v>
      </c>
      <c r="K350" s="1" t="s">
        <v>8</v>
      </c>
      <c r="L350" s="1" t="s">
        <v>8</v>
      </c>
      <c r="M350" s="1" t="s">
        <v>8</v>
      </c>
      <c r="R350" s="5" t="s">
        <v>71</v>
      </c>
      <c r="S350" s="6">
        <v>0</v>
      </c>
      <c r="T350" s="6">
        <v>1</v>
      </c>
      <c r="U350" s="6">
        <v>0</v>
      </c>
      <c r="V350" s="6">
        <v>0</v>
      </c>
      <c r="W350" s="6">
        <v>1</v>
      </c>
      <c r="X350" s="6">
        <v>0</v>
      </c>
      <c r="Y350" s="6">
        <v>0</v>
      </c>
      <c r="Z350" s="6">
        <v>0</v>
      </c>
    </row>
    <row r="351" spans="1:26" x14ac:dyDescent="0.25">
      <c r="A351" s="1">
        <v>3510</v>
      </c>
      <c r="B351" s="1" t="s">
        <v>234</v>
      </c>
      <c r="C351" s="1">
        <v>0</v>
      </c>
      <c r="D351" s="1" t="s">
        <v>104</v>
      </c>
      <c r="E351" s="1" t="s">
        <v>235</v>
      </c>
      <c r="F351" s="1">
        <v>1</v>
      </c>
      <c r="G351" s="1">
        <v>1</v>
      </c>
      <c r="H351" s="1" t="s">
        <v>8</v>
      </c>
      <c r="I351" s="1" t="s">
        <v>8</v>
      </c>
      <c r="J351" s="1" t="s">
        <v>8</v>
      </c>
      <c r="K351" s="1" t="s">
        <v>8</v>
      </c>
      <c r="L351" s="1" t="s">
        <v>8</v>
      </c>
      <c r="M351" s="1" t="s">
        <v>8</v>
      </c>
      <c r="R351" s="5" t="s">
        <v>73</v>
      </c>
      <c r="S351" s="6">
        <v>0</v>
      </c>
      <c r="T351" s="6">
        <v>3</v>
      </c>
      <c r="U351" s="6">
        <v>0</v>
      </c>
      <c r="V351" s="6">
        <v>0</v>
      </c>
      <c r="W351" s="6">
        <v>3</v>
      </c>
      <c r="X351" s="6">
        <v>0</v>
      </c>
      <c r="Y351" s="6">
        <v>0</v>
      </c>
      <c r="Z351" s="6">
        <v>0</v>
      </c>
    </row>
    <row r="352" spans="1:26" x14ac:dyDescent="0.25">
      <c r="A352" s="1">
        <v>3520</v>
      </c>
      <c r="B352" s="1" t="s">
        <v>251</v>
      </c>
      <c r="C352" s="1">
        <v>0</v>
      </c>
      <c r="D352" s="1" t="s">
        <v>104</v>
      </c>
      <c r="E352" s="1" t="s">
        <v>252</v>
      </c>
      <c r="F352" s="1">
        <v>1</v>
      </c>
      <c r="G352" s="1">
        <v>1</v>
      </c>
      <c r="H352" s="1" t="s">
        <v>8</v>
      </c>
      <c r="I352" s="1" t="s">
        <v>8</v>
      </c>
      <c r="J352" s="1" t="s">
        <v>8</v>
      </c>
      <c r="K352" s="1" t="s">
        <v>8</v>
      </c>
      <c r="L352" s="1" t="s">
        <v>8</v>
      </c>
      <c r="M352" s="1" t="s">
        <v>8</v>
      </c>
      <c r="R352" s="5" t="s">
        <v>55</v>
      </c>
      <c r="S352" s="6">
        <v>0</v>
      </c>
      <c r="T352" s="6">
        <v>0</v>
      </c>
      <c r="U352" s="6">
        <v>0</v>
      </c>
      <c r="V352" s="6">
        <v>0</v>
      </c>
      <c r="W352" s="6">
        <v>1</v>
      </c>
      <c r="X352" s="6">
        <v>0</v>
      </c>
      <c r="Y352" s="6">
        <v>0</v>
      </c>
      <c r="Z352" s="6">
        <v>0</v>
      </c>
    </row>
    <row r="353" spans="1:26" x14ac:dyDescent="0.25">
      <c r="A353" s="1">
        <v>3530</v>
      </c>
      <c r="B353" s="1" t="s">
        <v>234</v>
      </c>
      <c r="C353" s="1">
        <v>0</v>
      </c>
      <c r="D353" s="1" t="s">
        <v>104</v>
      </c>
      <c r="E353" s="1" t="s">
        <v>235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1">
        <v>1</v>
      </c>
      <c r="M353" s="1">
        <v>1</v>
      </c>
      <c r="R353" s="5" t="s">
        <v>39</v>
      </c>
      <c r="S353" s="6">
        <v>1</v>
      </c>
      <c r="T353" s="6">
        <v>1</v>
      </c>
      <c r="U353" s="6">
        <v>1</v>
      </c>
      <c r="V353" s="6">
        <v>1</v>
      </c>
      <c r="W353" s="6">
        <v>1</v>
      </c>
      <c r="X353" s="6">
        <v>1</v>
      </c>
      <c r="Y353" s="6">
        <v>1</v>
      </c>
      <c r="Z353" s="6">
        <v>1</v>
      </c>
    </row>
    <row r="354" spans="1:26" x14ac:dyDescent="0.25">
      <c r="A354" s="1">
        <v>3540</v>
      </c>
      <c r="B354" s="1" t="s">
        <v>253</v>
      </c>
      <c r="C354" s="1">
        <v>0</v>
      </c>
      <c r="D354" s="1" t="s">
        <v>104</v>
      </c>
      <c r="E354" s="1" t="s">
        <v>140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>
        <v>1</v>
      </c>
      <c r="L354" s="1">
        <v>1</v>
      </c>
      <c r="M354" s="1">
        <v>1</v>
      </c>
      <c r="R354" s="5" t="s">
        <v>80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1</v>
      </c>
      <c r="Y354" s="6">
        <v>0</v>
      </c>
      <c r="Z354" s="6">
        <v>1</v>
      </c>
    </row>
    <row r="355" spans="1:26" x14ac:dyDescent="0.25">
      <c r="A355" s="1">
        <v>3550</v>
      </c>
      <c r="B355" s="1" t="s">
        <v>253</v>
      </c>
      <c r="C355" s="1">
        <v>0</v>
      </c>
      <c r="D355" s="1" t="s">
        <v>104</v>
      </c>
      <c r="E355" s="1" t="s">
        <v>140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M355" s="1">
        <v>1</v>
      </c>
      <c r="R355" s="5" t="s">
        <v>51</v>
      </c>
      <c r="S355" s="6">
        <v>1</v>
      </c>
      <c r="T355" s="6">
        <v>1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</row>
    <row r="356" spans="1:26" x14ac:dyDescent="0.25">
      <c r="A356" s="1">
        <v>3560</v>
      </c>
      <c r="B356" s="1" t="s">
        <v>254</v>
      </c>
      <c r="C356" s="1">
        <v>0</v>
      </c>
      <c r="D356" s="1" t="s">
        <v>104</v>
      </c>
      <c r="E356" s="1" t="s">
        <v>255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s="1">
        <v>1</v>
      </c>
      <c r="M356" s="1">
        <v>1</v>
      </c>
      <c r="R356" s="5" t="s">
        <v>780</v>
      </c>
      <c r="S356" s="6">
        <v>1</v>
      </c>
      <c r="T356" s="6">
        <v>1</v>
      </c>
      <c r="U356" s="6">
        <v>1</v>
      </c>
      <c r="V356" s="6">
        <v>1</v>
      </c>
      <c r="W356" s="6">
        <v>1</v>
      </c>
      <c r="X356" s="6">
        <v>1</v>
      </c>
      <c r="Y356" s="6">
        <v>0</v>
      </c>
      <c r="Z356" s="6">
        <v>0</v>
      </c>
    </row>
    <row r="357" spans="1:26" x14ac:dyDescent="0.25">
      <c r="A357" s="1">
        <v>3570</v>
      </c>
      <c r="B357" s="1" t="s">
        <v>254</v>
      </c>
      <c r="C357" s="1">
        <v>0</v>
      </c>
      <c r="D357" s="1" t="s">
        <v>104</v>
      </c>
      <c r="E357" s="1" t="s">
        <v>255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L357" s="1">
        <v>1</v>
      </c>
      <c r="M357" s="1">
        <v>1</v>
      </c>
      <c r="R357" s="5" t="s">
        <v>782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1</v>
      </c>
      <c r="Z357" s="6">
        <v>1</v>
      </c>
    </row>
    <row r="358" spans="1:26" x14ac:dyDescent="0.25">
      <c r="A358" s="1">
        <v>3580</v>
      </c>
      <c r="B358" s="1" t="s">
        <v>256</v>
      </c>
      <c r="C358" s="1">
        <v>0</v>
      </c>
      <c r="D358" s="1" t="s">
        <v>104</v>
      </c>
      <c r="E358" s="1" t="s">
        <v>257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1">
        <v>1</v>
      </c>
      <c r="L358" s="1">
        <v>1</v>
      </c>
      <c r="M358" s="1">
        <v>1</v>
      </c>
      <c r="R358" s="5" t="s">
        <v>783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</row>
    <row r="359" spans="1:26" x14ac:dyDescent="0.25">
      <c r="A359" s="1">
        <v>3590</v>
      </c>
      <c r="B359" s="1" t="s">
        <v>258</v>
      </c>
      <c r="C359" s="1">
        <v>0</v>
      </c>
      <c r="D359" s="1" t="s">
        <v>24</v>
      </c>
      <c r="E359" s="1" t="s">
        <v>259</v>
      </c>
      <c r="F359" s="1">
        <v>1</v>
      </c>
      <c r="G359" s="1">
        <v>1</v>
      </c>
      <c r="H359" s="1">
        <v>1</v>
      </c>
      <c r="I359" s="1">
        <v>1</v>
      </c>
      <c r="J359" s="1">
        <v>1</v>
      </c>
      <c r="K359" s="1">
        <v>1</v>
      </c>
      <c r="L359" s="1">
        <v>1</v>
      </c>
      <c r="M359" s="1">
        <v>1</v>
      </c>
      <c r="R359" s="5" t="s">
        <v>785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</row>
    <row r="360" spans="1:26" x14ac:dyDescent="0.25">
      <c r="A360" s="1">
        <v>3600</v>
      </c>
      <c r="B360" s="1" t="s">
        <v>260</v>
      </c>
      <c r="C360" s="1">
        <v>0</v>
      </c>
      <c r="D360" s="1" t="s">
        <v>104</v>
      </c>
      <c r="E360" s="1" t="s">
        <v>261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1</v>
      </c>
      <c r="L360" s="1">
        <v>1</v>
      </c>
      <c r="M360" s="1">
        <v>1</v>
      </c>
      <c r="R360" s="5" t="s">
        <v>84</v>
      </c>
      <c r="S360" s="6">
        <v>0</v>
      </c>
      <c r="T360" s="6">
        <v>0</v>
      </c>
      <c r="U360" s="6">
        <v>1</v>
      </c>
      <c r="V360" s="6">
        <v>1</v>
      </c>
      <c r="W360" s="6">
        <v>1</v>
      </c>
      <c r="X360" s="6">
        <v>1</v>
      </c>
      <c r="Y360" s="6">
        <v>0</v>
      </c>
      <c r="Z360" s="6">
        <v>0</v>
      </c>
    </row>
    <row r="361" spans="1:26" x14ac:dyDescent="0.25">
      <c r="A361" s="1">
        <v>3610</v>
      </c>
      <c r="B361" s="1" t="s">
        <v>262</v>
      </c>
      <c r="C361" s="1">
        <v>1</v>
      </c>
      <c r="D361" s="1" t="s">
        <v>6</v>
      </c>
      <c r="E361" s="1" t="s">
        <v>263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R361" s="5" t="s">
        <v>86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1</v>
      </c>
      <c r="Z361" s="6">
        <v>1</v>
      </c>
    </row>
    <row r="362" spans="1:26" x14ac:dyDescent="0.25">
      <c r="A362" s="1">
        <v>3620</v>
      </c>
      <c r="B362" s="1" t="s">
        <v>264</v>
      </c>
      <c r="C362" s="1">
        <v>0</v>
      </c>
      <c r="D362" s="1" t="s">
        <v>104</v>
      </c>
      <c r="E362" s="1" t="s">
        <v>265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>
        <v>1</v>
      </c>
      <c r="L362" s="1">
        <v>1</v>
      </c>
      <c r="M362" s="1">
        <v>1</v>
      </c>
      <c r="R362" s="5" t="s">
        <v>88</v>
      </c>
      <c r="S362" s="6">
        <v>1</v>
      </c>
      <c r="T362" s="6">
        <v>1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</row>
    <row r="363" spans="1:26" x14ac:dyDescent="0.25">
      <c r="A363" s="1">
        <v>3630</v>
      </c>
      <c r="B363" s="1" t="s">
        <v>266</v>
      </c>
      <c r="C363" s="1">
        <v>0</v>
      </c>
      <c r="D363" s="1" t="s">
        <v>24</v>
      </c>
      <c r="E363" s="1" t="s">
        <v>267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R363" s="5" t="s">
        <v>32</v>
      </c>
      <c r="S363" s="6">
        <v>0</v>
      </c>
      <c r="T363" s="6">
        <v>0</v>
      </c>
      <c r="U363" s="6">
        <v>1</v>
      </c>
      <c r="V363" s="6">
        <v>1</v>
      </c>
      <c r="W363" s="6">
        <v>1</v>
      </c>
      <c r="X363" s="6">
        <v>1</v>
      </c>
      <c r="Y363" s="6">
        <v>1</v>
      </c>
      <c r="Z363" s="6">
        <v>1</v>
      </c>
    </row>
    <row r="364" spans="1:26" x14ac:dyDescent="0.25">
      <c r="A364" s="1">
        <v>3640</v>
      </c>
      <c r="B364" s="1" t="s">
        <v>268</v>
      </c>
      <c r="C364" s="1">
        <v>0</v>
      </c>
      <c r="D364" s="1" t="s">
        <v>104</v>
      </c>
      <c r="E364" s="1" t="s">
        <v>269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s="1">
        <v>1</v>
      </c>
      <c r="M364" s="1">
        <v>1</v>
      </c>
      <c r="R364" s="5" t="s">
        <v>34</v>
      </c>
      <c r="S364" s="6">
        <v>1</v>
      </c>
      <c r="T364" s="6">
        <v>1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</row>
    <row r="365" spans="1:26" x14ac:dyDescent="0.25">
      <c r="A365" s="1">
        <v>3650</v>
      </c>
      <c r="B365" s="1" t="s">
        <v>270</v>
      </c>
      <c r="C365" s="1">
        <v>0</v>
      </c>
      <c r="D365" s="1" t="s">
        <v>104</v>
      </c>
      <c r="E365" s="1" t="s">
        <v>271</v>
      </c>
      <c r="F365" s="1" t="s">
        <v>8</v>
      </c>
      <c r="G365" s="1" t="s">
        <v>8</v>
      </c>
      <c r="H365" s="1">
        <v>1</v>
      </c>
      <c r="I365" s="1">
        <v>1</v>
      </c>
      <c r="J365" s="1">
        <v>1</v>
      </c>
      <c r="K365" s="1">
        <v>1</v>
      </c>
      <c r="L365" s="1">
        <v>1</v>
      </c>
      <c r="M365" s="1">
        <v>1</v>
      </c>
      <c r="R365" s="5" t="s">
        <v>35</v>
      </c>
      <c r="S365" s="6">
        <v>1</v>
      </c>
      <c r="T365" s="6">
        <v>1</v>
      </c>
      <c r="U365" s="6">
        <v>1</v>
      </c>
      <c r="V365" s="6">
        <v>1</v>
      </c>
      <c r="W365" s="6">
        <v>1</v>
      </c>
      <c r="X365" s="6">
        <v>1</v>
      </c>
      <c r="Y365" s="6">
        <v>1</v>
      </c>
      <c r="Z365" s="6">
        <v>1</v>
      </c>
    </row>
    <row r="366" spans="1:26" x14ac:dyDescent="0.25">
      <c r="A366" s="1">
        <v>3660</v>
      </c>
      <c r="B366" s="1" t="s">
        <v>272</v>
      </c>
      <c r="C366" s="1">
        <v>0</v>
      </c>
      <c r="D366" s="1" t="s">
        <v>104</v>
      </c>
      <c r="E366" s="1" t="s">
        <v>273</v>
      </c>
      <c r="F366" s="1">
        <v>1</v>
      </c>
      <c r="G366" s="1">
        <v>1</v>
      </c>
      <c r="H366" s="1" t="s">
        <v>8</v>
      </c>
      <c r="I366" s="1" t="s">
        <v>8</v>
      </c>
      <c r="J366" s="1" t="s">
        <v>8</v>
      </c>
      <c r="K366" s="1" t="s">
        <v>8</v>
      </c>
      <c r="L366" s="1" t="s">
        <v>8</v>
      </c>
      <c r="M366" s="1" t="s">
        <v>8</v>
      </c>
      <c r="R366" s="5" t="s">
        <v>262</v>
      </c>
      <c r="S366" s="6">
        <v>1</v>
      </c>
      <c r="T366" s="6">
        <v>1</v>
      </c>
      <c r="U366" s="6">
        <v>1</v>
      </c>
      <c r="V366" s="6">
        <v>1</v>
      </c>
      <c r="W366" s="6">
        <v>1</v>
      </c>
      <c r="X366" s="6">
        <v>1</v>
      </c>
      <c r="Y366" s="6">
        <v>1</v>
      </c>
      <c r="Z366" s="6">
        <v>1</v>
      </c>
    </row>
    <row r="367" spans="1:26" x14ac:dyDescent="0.25">
      <c r="A367" s="1">
        <v>3670</v>
      </c>
      <c r="B367" s="1" t="s">
        <v>274</v>
      </c>
      <c r="C367" s="1">
        <v>0</v>
      </c>
      <c r="D367" s="1" t="s">
        <v>104</v>
      </c>
      <c r="E367" s="1" t="s">
        <v>275</v>
      </c>
      <c r="F367" s="1">
        <v>1</v>
      </c>
      <c r="G367" s="1">
        <v>1</v>
      </c>
      <c r="H367" s="1" t="s">
        <v>8</v>
      </c>
      <c r="I367" s="1" t="s">
        <v>8</v>
      </c>
      <c r="J367" s="1" t="s">
        <v>8</v>
      </c>
      <c r="K367" s="1" t="s">
        <v>8</v>
      </c>
      <c r="L367" s="1" t="s">
        <v>8</v>
      </c>
      <c r="M367" s="1" t="s">
        <v>8</v>
      </c>
      <c r="R367" s="5" t="s">
        <v>635</v>
      </c>
      <c r="S367" s="6">
        <v>0</v>
      </c>
      <c r="T367" s="6">
        <v>0</v>
      </c>
      <c r="U367" s="6">
        <v>1</v>
      </c>
      <c r="V367" s="6">
        <v>1</v>
      </c>
      <c r="W367" s="6">
        <v>1</v>
      </c>
      <c r="X367" s="6">
        <v>1</v>
      </c>
      <c r="Y367" s="6">
        <v>1</v>
      </c>
      <c r="Z367" s="6">
        <v>1</v>
      </c>
    </row>
    <row r="368" spans="1:26" x14ac:dyDescent="0.25">
      <c r="A368" s="1">
        <v>3680</v>
      </c>
      <c r="B368" s="1" t="s">
        <v>276</v>
      </c>
      <c r="C368" s="1">
        <v>0</v>
      </c>
      <c r="D368" s="1" t="s">
        <v>104</v>
      </c>
      <c r="E368" s="1" t="s">
        <v>277</v>
      </c>
      <c r="F368" s="1">
        <v>1</v>
      </c>
      <c r="G368" s="1">
        <v>1</v>
      </c>
      <c r="H368" s="1" t="s">
        <v>8</v>
      </c>
      <c r="I368" s="1" t="s">
        <v>8</v>
      </c>
      <c r="J368" s="1" t="s">
        <v>8</v>
      </c>
      <c r="K368" s="1" t="s">
        <v>8</v>
      </c>
      <c r="L368" s="1" t="s">
        <v>8</v>
      </c>
      <c r="M368" s="1" t="s">
        <v>8</v>
      </c>
      <c r="R368" s="5" t="s">
        <v>637</v>
      </c>
      <c r="S368" s="6">
        <v>1</v>
      </c>
      <c r="T368" s="6">
        <v>1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</row>
    <row r="369" spans="1:26" x14ac:dyDescent="0.25">
      <c r="A369" s="1">
        <v>3690</v>
      </c>
      <c r="B369" s="1" t="s">
        <v>276</v>
      </c>
      <c r="C369" s="1">
        <v>0</v>
      </c>
      <c r="D369" s="1" t="s">
        <v>104</v>
      </c>
      <c r="E369" s="1" t="s">
        <v>277</v>
      </c>
      <c r="F369" s="1">
        <v>1</v>
      </c>
      <c r="G369" s="1">
        <v>1</v>
      </c>
      <c r="H369" s="1" t="s">
        <v>8</v>
      </c>
      <c r="I369" s="1" t="s">
        <v>8</v>
      </c>
      <c r="J369" s="1" t="s">
        <v>8</v>
      </c>
      <c r="K369" s="1" t="s">
        <v>8</v>
      </c>
      <c r="L369" s="1" t="s">
        <v>8</v>
      </c>
      <c r="M369" s="1" t="s">
        <v>8</v>
      </c>
      <c r="R369" s="5" t="s">
        <v>96</v>
      </c>
      <c r="S369" s="6">
        <v>1</v>
      </c>
      <c r="T369" s="6">
        <v>1</v>
      </c>
      <c r="U369" s="6">
        <v>1</v>
      </c>
      <c r="V369" s="6">
        <v>1</v>
      </c>
      <c r="W369" s="6">
        <v>1</v>
      </c>
      <c r="X369" s="6">
        <v>1</v>
      </c>
      <c r="Y369" s="6">
        <v>1</v>
      </c>
      <c r="Z369" s="6">
        <v>1</v>
      </c>
    </row>
    <row r="370" spans="1:26" x14ac:dyDescent="0.25">
      <c r="A370" s="1">
        <v>3700</v>
      </c>
      <c r="B370" s="1" t="s">
        <v>278</v>
      </c>
      <c r="C370" s="1">
        <v>0</v>
      </c>
      <c r="D370" s="1" t="s">
        <v>104</v>
      </c>
      <c r="E370" s="1" t="s">
        <v>279</v>
      </c>
      <c r="F370" s="1">
        <v>1</v>
      </c>
      <c r="G370" s="1">
        <v>1</v>
      </c>
      <c r="H370" s="1" t="s">
        <v>8</v>
      </c>
      <c r="I370" s="1" t="s">
        <v>8</v>
      </c>
      <c r="J370" s="1" t="s">
        <v>8</v>
      </c>
      <c r="K370" s="1" t="s">
        <v>8</v>
      </c>
      <c r="L370" s="1" t="s">
        <v>8</v>
      </c>
      <c r="M370" s="1" t="s">
        <v>8</v>
      </c>
      <c r="R370" s="5" t="s">
        <v>98</v>
      </c>
      <c r="S370" s="6">
        <v>1</v>
      </c>
      <c r="T370" s="6">
        <v>1</v>
      </c>
      <c r="U370" s="6">
        <v>1</v>
      </c>
      <c r="V370" s="6">
        <v>1</v>
      </c>
      <c r="W370" s="6">
        <v>1</v>
      </c>
      <c r="X370" s="6">
        <v>1</v>
      </c>
      <c r="Y370" s="6">
        <v>1</v>
      </c>
      <c r="Z370" s="6">
        <v>1</v>
      </c>
    </row>
    <row r="371" spans="1:26" x14ac:dyDescent="0.25">
      <c r="A371" s="1">
        <v>3710</v>
      </c>
      <c r="B371" s="1" t="s">
        <v>280</v>
      </c>
      <c r="C371" s="1">
        <v>0</v>
      </c>
      <c r="D371" s="1" t="s">
        <v>104</v>
      </c>
      <c r="E371" s="1" t="s">
        <v>281</v>
      </c>
      <c r="F371" s="1">
        <v>1</v>
      </c>
      <c r="G371" s="1">
        <v>1</v>
      </c>
      <c r="H371" s="1" t="s">
        <v>8</v>
      </c>
      <c r="I371" s="1" t="s">
        <v>8</v>
      </c>
      <c r="J371" s="1" t="s">
        <v>8</v>
      </c>
      <c r="K371" s="1" t="s">
        <v>8</v>
      </c>
      <c r="L371" s="1" t="s">
        <v>8</v>
      </c>
      <c r="M371" s="1" t="s">
        <v>8</v>
      </c>
      <c r="R371" s="5" t="s">
        <v>49</v>
      </c>
      <c r="S371" s="6">
        <v>1</v>
      </c>
      <c r="T371" s="6">
        <v>1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</row>
    <row r="372" spans="1:26" x14ac:dyDescent="0.25">
      <c r="A372" s="1">
        <v>3720</v>
      </c>
      <c r="B372" s="1" t="s">
        <v>282</v>
      </c>
      <c r="C372" s="1">
        <v>0</v>
      </c>
      <c r="D372" s="1" t="s">
        <v>104</v>
      </c>
      <c r="E372" s="1" t="s">
        <v>283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  <c r="R372" s="5" t="s">
        <v>57</v>
      </c>
      <c r="S372" s="6">
        <v>0</v>
      </c>
      <c r="T372" s="6">
        <v>0</v>
      </c>
      <c r="U372" s="6">
        <v>0</v>
      </c>
      <c r="V372" s="6">
        <v>1</v>
      </c>
      <c r="W372" s="6">
        <v>0</v>
      </c>
      <c r="X372" s="6">
        <v>0</v>
      </c>
      <c r="Y372" s="6">
        <v>0</v>
      </c>
      <c r="Z372" s="6">
        <v>0</v>
      </c>
    </row>
    <row r="373" spans="1:26" x14ac:dyDescent="0.25">
      <c r="A373" s="1">
        <v>3730</v>
      </c>
      <c r="B373" s="1" t="s">
        <v>282</v>
      </c>
      <c r="C373" s="1">
        <v>0</v>
      </c>
      <c r="D373" s="1" t="s">
        <v>104</v>
      </c>
      <c r="E373" s="1" t="s">
        <v>283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R373" s="5" t="s">
        <v>59</v>
      </c>
      <c r="S373" s="6">
        <v>0</v>
      </c>
      <c r="T373" s="6">
        <v>0</v>
      </c>
      <c r="U373" s="6">
        <v>0</v>
      </c>
      <c r="V373" s="6">
        <v>1</v>
      </c>
      <c r="W373" s="6">
        <v>0</v>
      </c>
      <c r="X373" s="6">
        <v>0</v>
      </c>
      <c r="Y373" s="6">
        <v>0</v>
      </c>
      <c r="Z373" s="6">
        <v>0</v>
      </c>
    </row>
    <row r="374" spans="1:26" x14ac:dyDescent="0.25">
      <c r="A374" s="1">
        <v>3740</v>
      </c>
      <c r="B374" s="1" t="s">
        <v>284</v>
      </c>
      <c r="C374" s="1">
        <v>0</v>
      </c>
      <c r="D374" s="1" t="s">
        <v>104</v>
      </c>
      <c r="E374" s="1" t="s">
        <v>285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  <c r="K374" s="1">
        <v>1</v>
      </c>
      <c r="L374" s="1">
        <v>1</v>
      </c>
      <c r="M374" s="1">
        <v>1</v>
      </c>
      <c r="R374" s="5" t="s">
        <v>314</v>
      </c>
      <c r="S374" s="6">
        <v>1</v>
      </c>
      <c r="T374" s="6">
        <v>1</v>
      </c>
      <c r="U374" s="6">
        <v>1</v>
      </c>
      <c r="V374" s="6">
        <v>1</v>
      </c>
      <c r="W374" s="6">
        <v>1</v>
      </c>
      <c r="X374" s="6">
        <v>1</v>
      </c>
      <c r="Y374" s="6">
        <v>1</v>
      </c>
      <c r="Z374" s="6">
        <v>1</v>
      </c>
    </row>
    <row r="375" spans="1:26" x14ac:dyDescent="0.25">
      <c r="A375" s="1">
        <v>3750</v>
      </c>
      <c r="B375" s="1" t="s">
        <v>286</v>
      </c>
      <c r="C375" s="1">
        <v>0</v>
      </c>
      <c r="D375" s="1" t="s">
        <v>104</v>
      </c>
      <c r="E375" s="1" t="s">
        <v>287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R375" s="5" t="s">
        <v>318</v>
      </c>
      <c r="S375" s="6">
        <v>1</v>
      </c>
      <c r="T375" s="6">
        <v>1</v>
      </c>
      <c r="U375" s="6">
        <v>1</v>
      </c>
      <c r="V375" s="6">
        <v>1</v>
      </c>
      <c r="W375" s="6">
        <v>1</v>
      </c>
      <c r="X375" s="6">
        <v>1</v>
      </c>
      <c r="Y375" s="6">
        <v>1</v>
      </c>
      <c r="Z375" s="6">
        <v>1</v>
      </c>
    </row>
    <row r="376" spans="1:26" x14ac:dyDescent="0.25">
      <c r="A376" s="1">
        <v>3760</v>
      </c>
      <c r="B376" s="1" t="s">
        <v>288</v>
      </c>
      <c r="C376" s="1">
        <v>0</v>
      </c>
      <c r="D376" s="1" t="s">
        <v>104</v>
      </c>
      <c r="E376" s="1" t="s">
        <v>289</v>
      </c>
      <c r="F376" s="1">
        <v>1</v>
      </c>
      <c r="G376" s="1">
        <v>1</v>
      </c>
      <c r="H376" s="1" t="s">
        <v>8</v>
      </c>
      <c r="I376" s="1" t="s">
        <v>8</v>
      </c>
      <c r="J376" s="1" t="s">
        <v>8</v>
      </c>
      <c r="K376" s="1" t="s">
        <v>8</v>
      </c>
      <c r="L376" s="1" t="s">
        <v>8</v>
      </c>
      <c r="M376" s="1" t="s">
        <v>8</v>
      </c>
      <c r="R376" s="5" t="s">
        <v>676</v>
      </c>
      <c r="S376" s="6">
        <v>1</v>
      </c>
      <c r="T376" s="6">
        <v>1</v>
      </c>
      <c r="U376" s="6">
        <v>1</v>
      </c>
      <c r="V376" s="6">
        <v>1</v>
      </c>
      <c r="W376" s="6">
        <v>1</v>
      </c>
      <c r="X376" s="6">
        <v>1</v>
      </c>
      <c r="Y376" s="6">
        <v>1</v>
      </c>
      <c r="Z376" s="6">
        <v>1</v>
      </c>
    </row>
    <row r="377" spans="1:26" x14ac:dyDescent="0.25">
      <c r="A377" s="1">
        <v>3770</v>
      </c>
      <c r="B377" s="1" t="s">
        <v>290</v>
      </c>
      <c r="C377" s="1">
        <v>0</v>
      </c>
      <c r="D377" s="1" t="s">
        <v>104</v>
      </c>
      <c r="E377" s="1" t="s">
        <v>291</v>
      </c>
      <c r="F377" s="1">
        <v>1</v>
      </c>
      <c r="G377" s="1">
        <v>1</v>
      </c>
      <c r="H377" s="1" t="s">
        <v>8</v>
      </c>
      <c r="I377" s="1" t="s">
        <v>8</v>
      </c>
      <c r="J377" s="1" t="s">
        <v>8</v>
      </c>
      <c r="K377" s="1" t="s">
        <v>8</v>
      </c>
      <c r="L377" s="1" t="s">
        <v>8</v>
      </c>
      <c r="M377" s="1" t="s">
        <v>8</v>
      </c>
      <c r="R377" s="5" t="s">
        <v>90</v>
      </c>
      <c r="S377" s="6">
        <v>1</v>
      </c>
      <c r="T377" s="6">
        <v>1</v>
      </c>
      <c r="U377" s="6">
        <v>1</v>
      </c>
      <c r="V377" s="6">
        <v>1</v>
      </c>
      <c r="W377" s="6">
        <v>1</v>
      </c>
      <c r="X377" s="6">
        <v>1</v>
      </c>
      <c r="Y377" s="6">
        <v>1</v>
      </c>
      <c r="Z377" s="6">
        <v>1</v>
      </c>
    </row>
    <row r="378" spans="1:26" x14ac:dyDescent="0.25">
      <c r="A378" s="1">
        <v>3780</v>
      </c>
      <c r="B378" s="1" t="s">
        <v>292</v>
      </c>
      <c r="C378" s="1">
        <v>0</v>
      </c>
      <c r="D378" s="1" t="s">
        <v>104</v>
      </c>
      <c r="E378" s="1" t="s">
        <v>293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R378" s="5" t="s">
        <v>678</v>
      </c>
      <c r="S378" s="6">
        <v>1</v>
      </c>
      <c r="T378" s="6">
        <v>1</v>
      </c>
      <c r="U378" s="6">
        <v>1</v>
      </c>
      <c r="V378" s="6">
        <v>1</v>
      </c>
      <c r="W378" s="6">
        <v>1</v>
      </c>
      <c r="X378" s="6">
        <v>1</v>
      </c>
      <c r="Y378" s="6">
        <v>1</v>
      </c>
      <c r="Z378" s="6">
        <v>1</v>
      </c>
    </row>
    <row r="379" spans="1:26" x14ac:dyDescent="0.25">
      <c r="A379" s="1">
        <v>3790</v>
      </c>
      <c r="B379" s="1" t="s">
        <v>294</v>
      </c>
      <c r="C379" s="1">
        <v>0</v>
      </c>
      <c r="D379" s="1" t="s">
        <v>104</v>
      </c>
      <c r="E379" s="1" t="s">
        <v>295</v>
      </c>
      <c r="F379" s="1">
        <v>1</v>
      </c>
      <c r="G379" s="1">
        <v>1</v>
      </c>
      <c r="H379" s="1" t="s">
        <v>8</v>
      </c>
      <c r="I379" s="1" t="s">
        <v>8</v>
      </c>
      <c r="J379" s="1" t="s">
        <v>8</v>
      </c>
      <c r="K379" s="1" t="s">
        <v>8</v>
      </c>
      <c r="L379" s="1" t="s">
        <v>8</v>
      </c>
      <c r="M379" s="1" t="s">
        <v>8</v>
      </c>
      <c r="R379" s="5" t="s">
        <v>92</v>
      </c>
      <c r="S379" s="6">
        <v>1</v>
      </c>
      <c r="T379" s="6">
        <v>1</v>
      </c>
      <c r="U379" s="6">
        <v>1</v>
      </c>
      <c r="V379" s="6">
        <v>1</v>
      </c>
      <c r="W379" s="6">
        <v>1</v>
      </c>
      <c r="X379" s="6">
        <v>1</v>
      </c>
      <c r="Y379" s="6">
        <v>1</v>
      </c>
      <c r="Z379" s="6">
        <v>1</v>
      </c>
    </row>
    <row r="380" spans="1:26" x14ac:dyDescent="0.25">
      <c r="A380" s="1">
        <v>3800</v>
      </c>
      <c r="B380" s="1" t="s">
        <v>296</v>
      </c>
      <c r="C380" s="1">
        <v>0</v>
      </c>
      <c r="D380" s="1" t="s">
        <v>104</v>
      </c>
      <c r="E380" s="1" t="s">
        <v>297</v>
      </c>
      <c r="F380" s="1">
        <v>1</v>
      </c>
      <c r="G380" s="1">
        <v>1</v>
      </c>
      <c r="H380" s="1" t="s">
        <v>8</v>
      </c>
      <c r="I380" s="1" t="s">
        <v>8</v>
      </c>
      <c r="J380" s="1" t="s">
        <v>8</v>
      </c>
      <c r="K380" s="1" t="s">
        <v>8</v>
      </c>
      <c r="L380" s="1" t="s">
        <v>8</v>
      </c>
      <c r="M380" s="1" t="s">
        <v>8</v>
      </c>
      <c r="R380" s="5" t="s">
        <v>674</v>
      </c>
      <c r="S380" s="6">
        <v>1</v>
      </c>
      <c r="T380" s="6">
        <v>1</v>
      </c>
      <c r="U380" s="6">
        <v>1</v>
      </c>
      <c r="V380" s="6">
        <v>1</v>
      </c>
      <c r="W380" s="6">
        <v>1</v>
      </c>
      <c r="X380" s="6">
        <v>1</v>
      </c>
      <c r="Y380" s="6">
        <v>1</v>
      </c>
      <c r="Z380" s="6">
        <v>1</v>
      </c>
    </row>
    <row r="381" spans="1:26" x14ac:dyDescent="0.25">
      <c r="A381" s="1">
        <v>3810</v>
      </c>
      <c r="B381" s="1" t="s">
        <v>298</v>
      </c>
      <c r="C381" s="1">
        <v>0</v>
      </c>
      <c r="D381" s="1" t="s">
        <v>104</v>
      </c>
      <c r="E381" s="1" t="s">
        <v>299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R381" s="5" t="s">
        <v>94</v>
      </c>
      <c r="S381" s="6">
        <v>1</v>
      </c>
      <c r="T381" s="6">
        <v>1</v>
      </c>
      <c r="U381" s="6">
        <v>1</v>
      </c>
      <c r="V381" s="6">
        <v>1</v>
      </c>
      <c r="W381" s="6">
        <v>1</v>
      </c>
      <c r="X381" s="6">
        <v>1</v>
      </c>
      <c r="Y381" s="6">
        <v>1</v>
      </c>
      <c r="Z381" s="6">
        <v>1</v>
      </c>
    </row>
    <row r="382" spans="1:26" x14ac:dyDescent="0.25">
      <c r="A382" s="1">
        <v>3820</v>
      </c>
      <c r="B382" s="1" t="s">
        <v>298</v>
      </c>
      <c r="C382" s="1">
        <v>0</v>
      </c>
      <c r="D382" s="1" t="s">
        <v>104</v>
      </c>
      <c r="E382" s="1" t="s">
        <v>299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R382" s="5" t="s">
        <v>316</v>
      </c>
      <c r="S382" s="6">
        <v>1</v>
      </c>
      <c r="T382" s="6">
        <v>1</v>
      </c>
      <c r="U382" s="6">
        <v>1</v>
      </c>
      <c r="V382" s="6">
        <v>1</v>
      </c>
      <c r="W382" s="6">
        <v>1</v>
      </c>
      <c r="X382" s="6">
        <v>1</v>
      </c>
      <c r="Y382" s="6">
        <v>1</v>
      </c>
      <c r="Z382" s="6">
        <v>1</v>
      </c>
    </row>
    <row r="383" spans="1:26" x14ac:dyDescent="0.25">
      <c r="A383" s="1">
        <v>3830</v>
      </c>
      <c r="B383" s="1" t="s">
        <v>300</v>
      </c>
      <c r="C383" s="1">
        <v>0</v>
      </c>
      <c r="D383" s="1" t="s">
        <v>104</v>
      </c>
      <c r="E383" s="1" t="s">
        <v>301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R383" s="5" t="s">
        <v>41</v>
      </c>
      <c r="S383" s="6">
        <v>1</v>
      </c>
      <c r="T383" s="6">
        <v>1</v>
      </c>
      <c r="U383" s="6">
        <v>1</v>
      </c>
      <c r="V383" s="6">
        <v>1</v>
      </c>
      <c r="W383" s="6">
        <v>1</v>
      </c>
      <c r="X383" s="6">
        <v>1</v>
      </c>
      <c r="Y383" s="6">
        <v>1</v>
      </c>
      <c r="Z383" s="6">
        <v>1</v>
      </c>
    </row>
    <row r="384" spans="1:26" x14ac:dyDescent="0.25">
      <c r="A384" s="1">
        <v>3840</v>
      </c>
      <c r="B384" s="1" t="s">
        <v>302</v>
      </c>
      <c r="C384" s="1">
        <v>0</v>
      </c>
      <c r="D384" s="1" t="s">
        <v>104</v>
      </c>
      <c r="E384" s="1" t="s">
        <v>303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R384" s="5" t="s">
        <v>43</v>
      </c>
      <c r="S384" s="6">
        <v>5</v>
      </c>
      <c r="T384" s="6">
        <v>5</v>
      </c>
      <c r="U384" s="6">
        <v>5</v>
      </c>
      <c r="V384" s="6">
        <v>5</v>
      </c>
      <c r="W384" s="6">
        <v>5</v>
      </c>
      <c r="X384" s="6">
        <v>5</v>
      </c>
      <c r="Y384" s="6">
        <v>5</v>
      </c>
      <c r="Z384" s="6">
        <v>5</v>
      </c>
    </row>
    <row r="385" spans="1:26" x14ac:dyDescent="0.25">
      <c r="A385" s="1">
        <v>3850</v>
      </c>
      <c r="B385" s="1" t="s">
        <v>304</v>
      </c>
      <c r="C385" s="1">
        <v>0</v>
      </c>
      <c r="D385" s="1" t="s">
        <v>104</v>
      </c>
      <c r="E385" s="1" t="s">
        <v>305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1">
        <v>1</v>
      </c>
      <c r="R385" s="5" t="s">
        <v>11</v>
      </c>
      <c r="S385" s="6">
        <v>0</v>
      </c>
      <c r="T385" s="6">
        <v>0</v>
      </c>
      <c r="U385" s="6">
        <v>1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</row>
    <row r="386" spans="1:26" x14ac:dyDescent="0.25">
      <c r="A386" s="1">
        <v>3860</v>
      </c>
      <c r="B386" s="1" t="s">
        <v>248</v>
      </c>
      <c r="C386" s="1">
        <v>0</v>
      </c>
      <c r="D386" s="1" t="s">
        <v>249</v>
      </c>
      <c r="E386" s="1" t="s">
        <v>250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R386" s="5" t="s">
        <v>19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1</v>
      </c>
      <c r="Z386" s="6">
        <v>0</v>
      </c>
    </row>
    <row r="387" spans="1:26" x14ac:dyDescent="0.25">
      <c r="A387" s="1">
        <v>3870</v>
      </c>
      <c r="B387" s="1" t="s">
        <v>248</v>
      </c>
      <c r="C387" s="1">
        <v>0</v>
      </c>
      <c r="D387" s="1" t="s">
        <v>249</v>
      </c>
      <c r="E387" s="1" t="s">
        <v>250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1</v>
      </c>
      <c r="L387" s="1">
        <v>1</v>
      </c>
      <c r="M387" s="1">
        <v>1</v>
      </c>
      <c r="R387" s="5" t="s">
        <v>5</v>
      </c>
      <c r="S387" s="6">
        <v>1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</row>
    <row r="388" spans="1:26" x14ac:dyDescent="0.25">
      <c r="A388" s="1">
        <v>3880</v>
      </c>
      <c r="B388" s="1" t="s">
        <v>248</v>
      </c>
      <c r="C388" s="1">
        <v>0</v>
      </c>
      <c r="D388" s="1" t="s">
        <v>249</v>
      </c>
      <c r="E388" s="1" t="s">
        <v>250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R388" s="5" t="s">
        <v>45</v>
      </c>
      <c r="S388" s="6">
        <v>4</v>
      </c>
      <c r="T388" s="6">
        <v>4</v>
      </c>
      <c r="U388" s="6">
        <v>4</v>
      </c>
      <c r="V388" s="6">
        <v>4</v>
      </c>
      <c r="W388" s="6">
        <v>4</v>
      </c>
      <c r="X388" s="6">
        <v>4</v>
      </c>
      <c r="Y388" s="6">
        <v>4</v>
      </c>
      <c r="Z388" s="6">
        <v>4</v>
      </c>
    </row>
    <row r="389" spans="1:26" x14ac:dyDescent="0.25">
      <c r="A389" s="1">
        <v>3890</v>
      </c>
      <c r="B389" s="1" t="s">
        <v>248</v>
      </c>
      <c r="C389" s="1">
        <v>0</v>
      </c>
      <c r="D389" s="1" t="s">
        <v>249</v>
      </c>
      <c r="E389" s="1" t="s">
        <v>250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>
        <v>1</v>
      </c>
      <c r="L389" s="1">
        <v>1</v>
      </c>
      <c r="M389" s="1">
        <v>1</v>
      </c>
      <c r="R389" s="5" t="s">
        <v>69</v>
      </c>
      <c r="S389" s="6">
        <v>0</v>
      </c>
      <c r="T389" s="6">
        <v>0</v>
      </c>
      <c r="U389" s="6">
        <v>0</v>
      </c>
      <c r="V389" s="6">
        <v>4</v>
      </c>
      <c r="W389" s="6">
        <v>0</v>
      </c>
      <c r="X389" s="6">
        <v>4</v>
      </c>
      <c r="Y389" s="6">
        <v>0</v>
      </c>
      <c r="Z389" s="6">
        <v>4</v>
      </c>
    </row>
    <row r="390" spans="1:26" x14ac:dyDescent="0.25">
      <c r="A390" s="1">
        <v>3900</v>
      </c>
      <c r="B390" s="1" t="s">
        <v>248</v>
      </c>
      <c r="C390" s="1">
        <v>0</v>
      </c>
      <c r="D390" s="1" t="s">
        <v>249</v>
      </c>
      <c r="E390" s="1" t="s">
        <v>250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1</v>
      </c>
      <c r="L390" s="1">
        <v>1</v>
      </c>
      <c r="M390" s="1">
        <v>1</v>
      </c>
      <c r="R390" s="5" t="s">
        <v>439</v>
      </c>
      <c r="S390" s="6">
        <v>0</v>
      </c>
      <c r="T390" s="6">
        <v>0</v>
      </c>
      <c r="U390" s="6">
        <v>1</v>
      </c>
      <c r="V390" s="6">
        <v>1</v>
      </c>
      <c r="W390" s="6">
        <v>1</v>
      </c>
      <c r="X390" s="6">
        <v>1</v>
      </c>
      <c r="Y390" s="6">
        <v>0</v>
      </c>
      <c r="Z390" s="6">
        <v>0</v>
      </c>
    </row>
    <row r="391" spans="1:26" x14ac:dyDescent="0.25">
      <c r="A391" s="1">
        <v>3910</v>
      </c>
      <c r="B391" s="1" t="s">
        <v>248</v>
      </c>
      <c r="C391" s="1">
        <v>0</v>
      </c>
      <c r="D391" s="1" t="s">
        <v>249</v>
      </c>
      <c r="E391" s="1" t="s">
        <v>250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  <c r="R391" s="5" t="s">
        <v>441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1</v>
      </c>
      <c r="Z391" s="6">
        <v>1</v>
      </c>
    </row>
    <row r="392" spans="1:26" x14ac:dyDescent="0.25">
      <c r="A392" s="1">
        <v>3920</v>
      </c>
      <c r="B392" s="1" t="s">
        <v>306</v>
      </c>
      <c r="C392" s="1">
        <v>0</v>
      </c>
      <c r="D392" s="1" t="s">
        <v>104</v>
      </c>
      <c r="E392" s="1" t="s">
        <v>307</v>
      </c>
      <c r="F392" s="1">
        <v>1</v>
      </c>
      <c r="G392" s="1">
        <v>1</v>
      </c>
      <c r="H392" s="1" t="s">
        <v>8</v>
      </c>
      <c r="I392" s="1" t="s">
        <v>8</v>
      </c>
      <c r="J392" s="1" t="s">
        <v>8</v>
      </c>
      <c r="K392" s="1" t="s">
        <v>8</v>
      </c>
      <c r="L392" s="1" t="s">
        <v>8</v>
      </c>
      <c r="M392" s="1" t="s">
        <v>8</v>
      </c>
      <c r="R392" s="5" t="s">
        <v>442</v>
      </c>
      <c r="S392" s="6">
        <v>1</v>
      </c>
      <c r="T392" s="6">
        <v>1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</row>
    <row r="393" spans="1:26" x14ac:dyDescent="0.25">
      <c r="A393" s="1">
        <v>3930</v>
      </c>
      <c r="B393" s="1" t="s">
        <v>308</v>
      </c>
      <c r="C393" s="1">
        <v>0</v>
      </c>
      <c r="D393" s="1" t="s">
        <v>104</v>
      </c>
      <c r="E393" s="1" t="s">
        <v>309</v>
      </c>
      <c r="F393" s="1" t="s">
        <v>8</v>
      </c>
      <c r="G393" s="1" t="s">
        <v>8</v>
      </c>
      <c r="H393" s="1">
        <v>1</v>
      </c>
      <c r="I393" s="1">
        <v>1</v>
      </c>
      <c r="J393" s="1">
        <v>1</v>
      </c>
      <c r="K393" s="1">
        <v>1</v>
      </c>
      <c r="L393" s="1">
        <v>1</v>
      </c>
      <c r="M393" s="1">
        <v>1</v>
      </c>
      <c r="R393" s="5" t="s">
        <v>99</v>
      </c>
      <c r="S393" s="6">
        <v>0</v>
      </c>
      <c r="T393" s="6">
        <v>0</v>
      </c>
      <c r="U393" s="6">
        <v>1</v>
      </c>
      <c r="V393" s="6">
        <v>1</v>
      </c>
      <c r="W393" s="6">
        <v>1</v>
      </c>
      <c r="X393" s="6">
        <v>1</v>
      </c>
      <c r="Y393" s="6">
        <v>0</v>
      </c>
      <c r="Z393" s="6">
        <v>0</v>
      </c>
    </row>
    <row r="394" spans="1:26" x14ac:dyDescent="0.25">
      <c r="A394" s="1">
        <v>3940</v>
      </c>
      <c r="B394" s="1" t="s">
        <v>310</v>
      </c>
      <c r="C394" s="1">
        <v>0</v>
      </c>
      <c r="D394" s="1" t="s">
        <v>104</v>
      </c>
      <c r="E394" s="1" t="s">
        <v>311</v>
      </c>
      <c r="F394" s="1" t="s">
        <v>8</v>
      </c>
      <c r="G394" s="1" t="s">
        <v>8</v>
      </c>
      <c r="H394" s="1">
        <v>1</v>
      </c>
      <c r="I394" s="1">
        <v>1</v>
      </c>
      <c r="J394" s="1">
        <v>1</v>
      </c>
      <c r="K394" s="1">
        <v>1</v>
      </c>
      <c r="L394" s="1">
        <v>1</v>
      </c>
      <c r="M394" s="1">
        <v>1</v>
      </c>
      <c r="R394" s="5" t="s">
        <v>101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1</v>
      </c>
      <c r="Z394" s="6">
        <v>1</v>
      </c>
    </row>
    <row r="395" spans="1:26" x14ac:dyDescent="0.25">
      <c r="A395" s="1">
        <v>3950</v>
      </c>
      <c r="B395" s="1" t="s">
        <v>312</v>
      </c>
      <c r="C395" s="1">
        <v>0</v>
      </c>
      <c r="D395" s="1" t="s">
        <v>104</v>
      </c>
      <c r="E395" s="1" t="s">
        <v>313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1</v>
      </c>
      <c r="R395" s="5" t="s">
        <v>102</v>
      </c>
      <c r="S395" s="6">
        <v>1</v>
      </c>
      <c r="T395" s="6">
        <v>1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</row>
    <row r="396" spans="1:26" x14ac:dyDescent="0.25">
      <c r="A396" s="1">
        <v>3960</v>
      </c>
      <c r="B396" s="1" t="s">
        <v>314</v>
      </c>
      <c r="C396" s="1">
        <v>0</v>
      </c>
      <c r="D396" s="1" t="s">
        <v>24</v>
      </c>
      <c r="E396" s="1" t="s">
        <v>315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1</v>
      </c>
      <c r="L396" s="1">
        <v>1</v>
      </c>
      <c r="M396" s="1">
        <v>1</v>
      </c>
      <c r="R396" s="5" t="s">
        <v>61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1</v>
      </c>
      <c r="Y396" s="6">
        <v>0</v>
      </c>
      <c r="Z396" s="6">
        <v>1</v>
      </c>
    </row>
    <row r="397" spans="1:26" x14ac:dyDescent="0.25">
      <c r="A397" s="1">
        <v>3970</v>
      </c>
      <c r="B397" s="1" t="s">
        <v>316</v>
      </c>
      <c r="C397" s="1">
        <v>0</v>
      </c>
      <c r="D397" s="1" t="s">
        <v>24</v>
      </c>
      <c r="E397" s="1" t="s">
        <v>317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R397" s="5" t="s">
        <v>63</v>
      </c>
      <c r="S397" s="6">
        <v>0</v>
      </c>
      <c r="T397" s="6">
        <v>1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</row>
    <row r="398" spans="1:26" x14ac:dyDescent="0.25">
      <c r="A398" s="1">
        <v>3980</v>
      </c>
      <c r="B398" s="1" t="s">
        <v>318</v>
      </c>
      <c r="C398" s="1">
        <v>0</v>
      </c>
      <c r="D398" s="1" t="s">
        <v>24</v>
      </c>
      <c r="E398" s="1" t="s">
        <v>319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1</v>
      </c>
      <c r="L398" s="1">
        <v>1</v>
      </c>
      <c r="M398" s="1">
        <v>1</v>
      </c>
      <c r="R398" s="5" t="s">
        <v>53</v>
      </c>
      <c r="S398" s="6">
        <v>0</v>
      </c>
      <c r="T398" s="6">
        <v>1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</row>
    <row r="399" spans="1:26" x14ac:dyDescent="0.25">
      <c r="A399" s="1">
        <v>3990</v>
      </c>
      <c r="B399" s="1" t="s">
        <v>320</v>
      </c>
      <c r="C399" s="1">
        <v>0</v>
      </c>
      <c r="D399" s="1" t="s">
        <v>104</v>
      </c>
      <c r="E399" s="1" t="s">
        <v>321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R399" s="5" t="s">
        <v>65</v>
      </c>
      <c r="S399" s="6">
        <v>0</v>
      </c>
      <c r="T399" s="6">
        <v>1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</row>
    <row r="400" spans="1:26" x14ac:dyDescent="0.25">
      <c r="A400" s="1">
        <v>4000</v>
      </c>
      <c r="B400" s="1" t="s">
        <v>251</v>
      </c>
      <c r="C400" s="1">
        <v>0</v>
      </c>
      <c r="D400" s="1" t="s">
        <v>104</v>
      </c>
      <c r="E400" s="1" t="s">
        <v>252</v>
      </c>
      <c r="F400" s="1">
        <v>1</v>
      </c>
      <c r="G400" s="1">
        <v>1</v>
      </c>
      <c r="H400" s="1" t="s">
        <v>8</v>
      </c>
      <c r="I400" s="1" t="s">
        <v>8</v>
      </c>
      <c r="J400" s="1" t="s">
        <v>8</v>
      </c>
      <c r="K400" s="1" t="s">
        <v>8</v>
      </c>
      <c r="L400" s="1" t="s">
        <v>8</v>
      </c>
      <c r="M400" s="1" t="s">
        <v>8</v>
      </c>
      <c r="R400" s="5" t="s">
        <v>13</v>
      </c>
      <c r="S400" s="6">
        <v>0</v>
      </c>
      <c r="T400" s="6">
        <v>0</v>
      </c>
      <c r="U400" s="6">
        <v>0</v>
      </c>
      <c r="V400" s="6">
        <v>1</v>
      </c>
      <c r="W400" s="6">
        <v>0</v>
      </c>
      <c r="X400" s="6">
        <v>0</v>
      </c>
      <c r="Y400" s="6">
        <v>0</v>
      </c>
      <c r="Z400" s="6">
        <v>0</v>
      </c>
    </row>
    <row r="401" spans="1:26" x14ac:dyDescent="0.25">
      <c r="A401" s="1">
        <v>4010</v>
      </c>
      <c r="B401" s="1" t="s">
        <v>322</v>
      </c>
      <c r="C401" s="1">
        <v>0</v>
      </c>
      <c r="D401" s="1" t="s">
        <v>104</v>
      </c>
      <c r="E401" s="1" t="s">
        <v>323</v>
      </c>
      <c r="F401" s="1">
        <v>1</v>
      </c>
      <c r="G401" s="1">
        <v>1</v>
      </c>
      <c r="H401" s="1" t="s">
        <v>8</v>
      </c>
      <c r="I401" s="1" t="s">
        <v>8</v>
      </c>
      <c r="J401" s="1" t="s">
        <v>8</v>
      </c>
      <c r="K401" s="1" t="s">
        <v>8</v>
      </c>
      <c r="L401" s="1" t="s">
        <v>8</v>
      </c>
      <c r="M401" s="1" t="s">
        <v>8</v>
      </c>
      <c r="R401" s="5" t="s">
        <v>17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1</v>
      </c>
      <c r="Y401" s="6">
        <v>0</v>
      </c>
      <c r="Z401" s="6">
        <v>0</v>
      </c>
    </row>
    <row r="402" spans="1:26" x14ac:dyDescent="0.25">
      <c r="A402" s="1">
        <v>4020</v>
      </c>
      <c r="B402" s="1" t="s">
        <v>324</v>
      </c>
      <c r="C402" s="1">
        <v>0</v>
      </c>
      <c r="D402" s="1" t="s">
        <v>104</v>
      </c>
      <c r="E402" s="1" t="s">
        <v>325</v>
      </c>
      <c r="F402" s="1">
        <v>1</v>
      </c>
      <c r="G402" s="1">
        <v>1</v>
      </c>
      <c r="H402" s="1" t="s">
        <v>8</v>
      </c>
      <c r="I402" s="1" t="s">
        <v>8</v>
      </c>
      <c r="J402" s="1" t="s">
        <v>8</v>
      </c>
      <c r="K402" s="1" t="s">
        <v>8</v>
      </c>
      <c r="L402" s="1" t="s">
        <v>8</v>
      </c>
      <c r="M402" s="1" t="s">
        <v>8</v>
      </c>
      <c r="R402" s="5" t="s">
        <v>21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1</v>
      </c>
    </row>
    <row r="403" spans="1:26" x14ac:dyDescent="0.25">
      <c r="A403" s="1">
        <v>4030</v>
      </c>
      <c r="B403" s="1" t="s">
        <v>159</v>
      </c>
      <c r="C403" s="1">
        <v>0</v>
      </c>
      <c r="D403" s="1" t="s">
        <v>104</v>
      </c>
      <c r="E403" s="1" t="s">
        <v>160</v>
      </c>
      <c r="F403" s="1">
        <v>1</v>
      </c>
      <c r="G403" s="1">
        <v>1</v>
      </c>
      <c r="H403" s="1" t="s">
        <v>8</v>
      </c>
      <c r="I403" s="1" t="s">
        <v>8</v>
      </c>
      <c r="J403" s="1" t="s">
        <v>8</v>
      </c>
      <c r="K403" s="1" t="s">
        <v>8</v>
      </c>
      <c r="L403" s="1" t="s">
        <v>8</v>
      </c>
      <c r="M403" s="1" t="s">
        <v>8</v>
      </c>
      <c r="R403" s="5" t="s">
        <v>9</v>
      </c>
      <c r="S403" s="6">
        <v>0</v>
      </c>
      <c r="T403" s="6">
        <v>1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</row>
    <row r="404" spans="1:26" x14ac:dyDescent="0.25">
      <c r="A404" s="1">
        <v>4040</v>
      </c>
      <c r="B404" s="1" t="s">
        <v>326</v>
      </c>
      <c r="C404" s="1">
        <v>0</v>
      </c>
      <c r="D404" s="1" t="s">
        <v>104</v>
      </c>
      <c r="E404" s="1" t="s">
        <v>327</v>
      </c>
      <c r="F404" s="1">
        <v>1</v>
      </c>
      <c r="G404" s="1">
        <v>1</v>
      </c>
      <c r="H404" s="1" t="s">
        <v>8</v>
      </c>
      <c r="I404" s="1" t="s">
        <v>8</v>
      </c>
      <c r="J404" s="1" t="s">
        <v>8</v>
      </c>
      <c r="K404" s="1" t="s">
        <v>8</v>
      </c>
      <c r="L404" s="1" t="s">
        <v>8</v>
      </c>
      <c r="M404" s="1" t="s">
        <v>8</v>
      </c>
      <c r="R404" s="5" t="s">
        <v>15</v>
      </c>
      <c r="S404" s="6">
        <v>0</v>
      </c>
      <c r="T404" s="6">
        <v>0</v>
      </c>
      <c r="U404" s="6">
        <v>0</v>
      </c>
      <c r="V404" s="6">
        <v>0</v>
      </c>
      <c r="W404" s="6">
        <v>1</v>
      </c>
      <c r="X404" s="6">
        <v>0</v>
      </c>
      <c r="Y404" s="6">
        <v>0</v>
      </c>
      <c r="Z404" s="6">
        <v>0</v>
      </c>
    </row>
    <row r="405" spans="1:26" x14ac:dyDescent="0.25">
      <c r="A405" s="1">
        <v>4050</v>
      </c>
      <c r="B405" s="1" t="s">
        <v>324</v>
      </c>
      <c r="C405" s="1">
        <v>0</v>
      </c>
      <c r="D405" s="1" t="s">
        <v>104</v>
      </c>
      <c r="E405" s="1" t="s">
        <v>325</v>
      </c>
      <c r="F405" s="1">
        <v>1</v>
      </c>
      <c r="G405" s="1">
        <v>1</v>
      </c>
      <c r="H405" s="1" t="s">
        <v>8</v>
      </c>
      <c r="I405" s="1" t="s">
        <v>8</v>
      </c>
      <c r="J405" s="1" t="s">
        <v>8</v>
      </c>
      <c r="K405" s="1" t="s">
        <v>8</v>
      </c>
      <c r="L405" s="1" t="s">
        <v>8</v>
      </c>
      <c r="M405" s="1" t="s">
        <v>8</v>
      </c>
      <c r="R405" s="5" t="s">
        <v>827</v>
      </c>
      <c r="S405" s="6"/>
      <c r="T405" s="6"/>
      <c r="U405" s="6"/>
      <c r="V405" s="6"/>
      <c r="W405" s="6"/>
      <c r="X405" s="6"/>
      <c r="Y405" s="6"/>
      <c r="Z405" s="6"/>
    </row>
    <row r="406" spans="1:26" x14ac:dyDescent="0.25">
      <c r="A406" s="1">
        <v>4060</v>
      </c>
      <c r="B406" s="1" t="s">
        <v>328</v>
      </c>
      <c r="C406" s="1">
        <v>0</v>
      </c>
      <c r="D406" s="1" t="s">
        <v>104</v>
      </c>
      <c r="E406" s="1" t="s">
        <v>329</v>
      </c>
      <c r="F406" s="1">
        <v>1</v>
      </c>
      <c r="G406" s="1">
        <v>1</v>
      </c>
      <c r="H406" s="1" t="s">
        <v>8</v>
      </c>
      <c r="I406" s="1" t="s">
        <v>8</v>
      </c>
      <c r="J406" s="1" t="s">
        <v>8</v>
      </c>
      <c r="K406" s="1" t="s">
        <v>8</v>
      </c>
      <c r="L406" s="1" t="s">
        <v>8</v>
      </c>
      <c r="M406" s="1" t="s">
        <v>8</v>
      </c>
      <c r="R406" s="5" t="s">
        <v>828</v>
      </c>
      <c r="S406" s="6">
        <v>1289</v>
      </c>
      <c r="T406" s="6">
        <v>1306</v>
      </c>
      <c r="U406" s="6">
        <v>972</v>
      </c>
      <c r="V406" s="6">
        <v>978</v>
      </c>
      <c r="W406" s="6">
        <v>987</v>
      </c>
      <c r="X406" s="6">
        <v>978</v>
      </c>
      <c r="Y406" s="6">
        <v>1002</v>
      </c>
      <c r="Z406" s="6">
        <v>1008</v>
      </c>
    </row>
    <row r="407" spans="1:26" x14ac:dyDescent="0.25">
      <c r="A407" s="1">
        <v>4070</v>
      </c>
      <c r="B407" s="1" t="s">
        <v>326</v>
      </c>
      <c r="C407" s="1">
        <v>0</v>
      </c>
      <c r="D407" s="1" t="s">
        <v>104</v>
      </c>
      <c r="E407" s="1" t="s">
        <v>327</v>
      </c>
      <c r="F407" s="1">
        <v>1</v>
      </c>
      <c r="G407" s="1">
        <v>1</v>
      </c>
      <c r="H407" s="1" t="s">
        <v>8</v>
      </c>
      <c r="I407" s="1" t="s">
        <v>8</v>
      </c>
      <c r="J407" s="1" t="s">
        <v>8</v>
      </c>
      <c r="K407" s="1" t="s">
        <v>8</v>
      </c>
      <c r="L407" s="1" t="s">
        <v>8</v>
      </c>
      <c r="M407" s="1" t="s">
        <v>8</v>
      </c>
    </row>
    <row r="408" spans="1:26" x14ac:dyDescent="0.25">
      <c r="A408" s="1">
        <v>4080</v>
      </c>
      <c r="B408" s="1" t="s">
        <v>322</v>
      </c>
      <c r="C408" s="1">
        <v>0</v>
      </c>
      <c r="D408" s="1" t="s">
        <v>104</v>
      </c>
      <c r="E408" s="1" t="s">
        <v>323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  <c r="K408" s="1">
        <v>1</v>
      </c>
      <c r="L408" s="1">
        <v>1</v>
      </c>
      <c r="M408" s="1">
        <v>1</v>
      </c>
    </row>
    <row r="409" spans="1:26" x14ac:dyDescent="0.25">
      <c r="A409" s="1">
        <v>4090</v>
      </c>
      <c r="B409" s="1" t="s">
        <v>236</v>
      </c>
      <c r="C409" s="1">
        <v>0</v>
      </c>
      <c r="D409" s="1" t="s">
        <v>104</v>
      </c>
      <c r="E409" s="1" t="s">
        <v>237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1">
        <v>1</v>
      </c>
    </row>
    <row r="410" spans="1:26" x14ac:dyDescent="0.25">
      <c r="A410" s="1">
        <v>4100</v>
      </c>
      <c r="B410" s="1" t="s">
        <v>236</v>
      </c>
      <c r="C410" s="1">
        <v>0</v>
      </c>
      <c r="D410" s="1" t="s">
        <v>104</v>
      </c>
      <c r="E410" s="1" t="s">
        <v>237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1">
        <v>1</v>
      </c>
    </row>
    <row r="411" spans="1:26" x14ac:dyDescent="0.25">
      <c r="A411" s="1">
        <v>4110</v>
      </c>
      <c r="B411" s="1" t="s">
        <v>330</v>
      </c>
      <c r="C411" s="1">
        <v>0</v>
      </c>
      <c r="D411" s="1" t="s">
        <v>104</v>
      </c>
      <c r="E411" s="1" t="s">
        <v>331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v>1</v>
      </c>
      <c r="M411" s="1">
        <v>1</v>
      </c>
    </row>
    <row r="412" spans="1:26" x14ac:dyDescent="0.25">
      <c r="A412" s="1">
        <v>4120</v>
      </c>
      <c r="B412" s="1" t="s">
        <v>330</v>
      </c>
      <c r="C412" s="1">
        <v>0</v>
      </c>
      <c r="D412" s="1" t="s">
        <v>104</v>
      </c>
      <c r="E412" s="1" t="s">
        <v>331</v>
      </c>
      <c r="F412" s="1">
        <v>1</v>
      </c>
      <c r="G412" s="1">
        <v>1</v>
      </c>
      <c r="H412" s="1">
        <v>1</v>
      </c>
      <c r="I412" s="1">
        <v>1</v>
      </c>
      <c r="J412" s="1">
        <v>1</v>
      </c>
      <c r="K412" s="1">
        <v>1</v>
      </c>
      <c r="L412" s="1">
        <v>1</v>
      </c>
      <c r="M412" s="1">
        <v>1</v>
      </c>
    </row>
    <row r="413" spans="1:26" x14ac:dyDescent="0.25">
      <c r="A413" s="1">
        <v>4130</v>
      </c>
      <c r="B413" s="1" t="s">
        <v>251</v>
      </c>
      <c r="C413" s="1">
        <v>0</v>
      </c>
      <c r="D413" s="1" t="s">
        <v>104</v>
      </c>
      <c r="E413" s="1" t="s">
        <v>252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>
        <v>1</v>
      </c>
      <c r="L413" s="1">
        <v>1</v>
      </c>
      <c r="M413" s="1">
        <v>1</v>
      </c>
    </row>
    <row r="414" spans="1:26" x14ac:dyDescent="0.25">
      <c r="A414" s="1">
        <v>4140</v>
      </c>
      <c r="B414" s="1" t="s">
        <v>332</v>
      </c>
      <c r="C414" s="1">
        <v>0</v>
      </c>
      <c r="D414" s="1" t="s">
        <v>104</v>
      </c>
      <c r="E414" s="1" t="s">
        <v>333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1</v>
      </c>
      <c r="L414" s="1">
        <v>1</v>
      </c>
      <c r="M414" s="1">
        <v>1</v>
      </c>
    </row>
    <row r="415" spans="1:26" x14ac:dyDescent="0.25">
      <c r="A415" s="1">
        <v>4150</v>
      </c>
      <c r="B415" s="1" t="s">
        <v>334</v>
      </c>
      <c r="C415" s="1">
        <v>0</v>
      </c>
      <c r="D415" s="1" t="s">
        <v>104</v>
      </c>
      <c r="E415" s="1" t="s">
        <v>335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</row>
    <row r="416" spans="1:26" x14ac:dyDescent="0.25">
      <c r="A416" s="1">
        <v>4160</v>
      </c>
      <c r="B416" s="1" t="s">
        <v>186</v>
      </c>
      <c r="C416" s="1">
        <v>0</v>
      </c>
      <c r="D416" s="1" t="s">
        <v>104</v>
      </c>
      <c r="E416" s="1" t="s">
        <v>187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1</v>
      </c>
    </row>
    <row r="417" spans="1:13" x14ac:dyDescent="0.25">
      <c r="A417" s="1">
        <v>4170</v>
      </c>
      <c r="B417" s="1" t="s">
        <v>336</v>
      </c>
      <c r="C417" s="1">
        <v>0</v>
      </c>
      <c r="D417" s="1" t="s">
        <v>104</v>
      </c>
      <c r="E417" s="1" t="s">
        <v>337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L417" s="1">
        <v>1</v>
      </c>
      <c r="M417" s="1">
        <v>1</v>
      </c>
    </row>
    <row r="418" spans="1:13" x14ac:dyDescent="0.25">
      <c r="A418" s="1">
        <v>4180</v>
      </c>
      <c r="B418" s="1" t="s">
        <v>338</v>
      </c>
      <c r="C418" s="1">
        <v>0</v>
      </c>
      <c r="D418" s="1" t="s">
        <v>104</v>
      </c>
      <c r="E418" s="1" t="s">
        <v>339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1</v>
      </c>
      <c r="L418" s="1">
        <v>1</v>
      </c>
      <c r="M418" s="1">
        <v>1</v>
      </c>
    </row>
    <row r="419" spans="1:13" x14ac:dyDescent="0.25">
      <c r="A419" s="1">
        <v>4190</v>
      </c>
      <c r="B419" s="1" t="s">
        <v>340</v>
      </c>
      <c r="C419" s="1">
        <v>0</v>
      </c>
      <c r="D419" s="1" t="s">
        <v>104</v>
      </c>
      <c r="E419" s="1" t="s">
        <v>341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</row>
    <row r="420" spans="1:13" x14ac:dyDescent="0.25">
      <c r="A420" s="1">
        <v>4200</v>
      </c>
      <c r="B420" s="1" t="s">
        <v>328</v>
      </c>
      <c r="C420" s="1">
        <v>0</v>
      </c>
      <c r="D420" s="1" t="s">
        <v>104</v>
      </c>
      <c r="E420" s="1" t="s">
        <v>329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>
        <v>1</v>
      </c>
      <c r="M420" s="1">
        <v>1</v>
      </c>
    </row>
    <row r="421" spans="1:13" x14ac:dyDescent="0.25">
      <c r="A421" s="1">
        <v>4210</v>
      </c>
      <c r="B421" s="1" t="s">
        <v>328</v>
      </c>
      <c r="C421" s="1">
        <v>0</v>
      </c>
      <c r="D421" s="1" t="s">
        <v>104</v>
      </c>
      <c r="E421" s="1" t="s">
        <v>329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1</v>
      </c>
      <c r="L421" s="1">
        <v>1</v>
      </c>
      <c r="M421" s="1">
        <v>1</v>
      </c>
    </row>
    <row r="422" spans="1:13" x14ac:dyDescent="0.25">
      <c r="A422" s="1">
        <v>4220</v>
      </c>
      <c r="B422" s="1" t="s">
        <v>326</v>
      </c>
      <c r="C422" s="1">
        <v>0</v>
      </c>
      <c r="D422" s="1" t="s">
        <v>104</v>
      </c>
      <c r="E422" s="1" t="s">
        <v>327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</row>
    <row r="423" spans="1:13" x14ac:dyDescent="0.25">
      <c r="A423" s="1">
        <v>4230</v>
      </c>
      <c r="B423" s="1" t="s">
        <v>342</v>
      </c>
      <c r="C423" s="1">
        <v>0</v>
      </c>
      <c r="D423" s="1" t="s">
        <v>104</v>
      </c>
      <c r="E423" s="1" t="s">
        <v>343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>
        <v>1</v>
      </c>
      <c r="M423" s="1">
        <v>1</v>
      </c>
    </row>
    <row r="424" spans="1:13" x14ac:dyDescent="0.25">
      <c r="A424" s="1">
        <v>4240</v>
      </c>
      <c r="B424" s="1" t="s">
        <v>342</v>
      </c>
      <c r="C424" s="1">
        <v>0</v>
      </c>
      <c r="D424" s="1" t="s">
        <v>104</v>
      </c>
      <c r="E424" s="1" t="s">
        <v>343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>
        <v>1</v>
      </c>
      <c r="M424" s="1">
        <v>1</v>
      </c>
    </row>
    <row r="425" spans="1:13" x14ac:dyDescent="0.25">
      <c r="A425" s="1">
        <v>4250</v>
      </c>
      <c r="B425" s="1" t="s">
        <v>342</v>
      </c>
      <c r="C425" s="1">
        <v>0</v>
      </c>
      <c r="D425" s="1" t="s">
        <v>104</v>
      </c>
      <c r="E425" s="1" t="s">
        <v>343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1</v>
      </c>
      <c r="L425" s="1">
        <v>1</v>
      </c>
      <c r="M425" s="1">
        <v>1</v>
      </c>
    </row>
    <row r="426" spans="1:13" x14ac:dyDescent="0.25">
      <c r="A426" s="1">
        <v>4260</v>
      </c>
      <c r="B426" s="1" t="s">
        <v>344</v>
      </c>
      <c r="C426" s="1">
        <v>0</v>
      </c>
      <c r="D426" s="1" t="s">
        <v>104</v>
      </c>
      <c r="E426" s="1" t="s">
        <v>345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1">
        <v>1</v>
      </c>
    </row>
    <row r="427" spans="1:13" x14ac:dyDescent="0.25">
      <c r="A427" s="1">
        <v>4270</v>
      </c>
      <c r="B427" s="1" t="s">
        <v>346</v>
      </c>
      <c r="C427" s="1">
        <v>0</v>
      </c>
      <c r="D427" s="1" t="s">
        <v>104</v>
      </c>
      <c r="E427" s="1" t="s">
        <v>347</v>
      </c>
      <c r="F427" s="1">
        <v>1</v>
      </c>
      <c r="G427" s="1">
        <v>1</v>
      </c>
      <c r="H427" s="1" t="s">
        <v>8</v>
      </c>
      <c r="I427" s="1" t="s">
        <v>8</v>
      </c>
      <c r="J427" s="1" t="s">
        <v>8</v>
      </c>
      <c r="K427" s="1" t="s">
        <v>8</v>
      </c>
      <c r="L427" s="1" t="s">
        <v>8</v>
      </c>
      <c r="M427" s="1" t="s">
        <v>8</v>
      </c>
    </row>
    <row r="428" spans="1:13" x14ac:dyDescent="0.25">
      <c r="A428" s="1">
        <v>4280</v>
      </c>
      <c r="B428" s="1" t="s">
        <v>346</v>
      </c>
      <c r="C428" s="1">
        <v>0</v>
      </c>
      <c r="D428" s="1" t="s">
        <v>104</v>
      </c>
      <c r="E428" s="1" t="s">
        <v>347</v>
      </c>
      <c r="F428" s="1" t="s">
        <v>8</v>
      </c>
      <c r="G428" s="1" t="s">
        <v>8</v>
      </c>
      <c r="H428" s="1">
        <v>1</v>
      </c>
      <c r="I428" s="1">
        <v>1</v>
      </c>
      <c r="J428" s="1">
        <v>1</v>
      </c>
      <c r="K428" s="1">
        <v>1</v>
      </c>
      <c r="L428" s="1">
        <v>1</v>
      </c>
      <c r="M428" s="1">
        <v>1</v>
      </c>
    </row>
    <row r="429" spans="1:13" x14ac:dyDescent="0.25">
      <c r="A429" s="1">
        <v>4290</v>
      </c>
      <c r="B429" s="1" t="s">
        <v>346</v>
      </c>
      <c r="C429" s="1">
        <v>0</v>
      </c>
      <c r="D429" s="1" t="s">
        <v>104</v>
      </c>
      <c r="E429" s="1" t="s">
        <v>347</v>
      </c>
      <c r="F429" s="1">
        <v>1</v>
      </c>
      <c r="G429" s="1">
        <v>1</v>
      </c>
      <c r="H429" s="1" t="s">
        <v>8</v>
      </c>
      <c r="I429" s="1" t="s">
        <v>8</v>
      </c>
      <c r="J429" s="1" t="s">
        <v>8</v>
      </c>
      <c r="K429" s="1" t="s">
        <v>8</v>
      </c>
      <c r="L429" s="1" t="s">
        <v>8</v>
      </c>
      <c r="M429" s="1" t="s">
        <v>8</v>
      </c>
    </row>
    <row r="430" spans="1:13" x14ac:dyDescent="0.25">
      <c r="A430" s="1">
        <v>4300</v>
      </c>
      <c r="B430" s="1" t="s">
        <v>346</v>
      </c>
      <c r="C430" s="1">
        <v>0</v>
      </c>
      <c r="D430" s="1" t="s">
        <v>104</v>
      </c>
      <c r="E430" s="1" t="s">
        <v>347</v>
      </c>
      <c r="F430" s="1" t="s">
        <v>8</v>
      </c>
      <c r="G430" s="1" t="s">
        <v>8</v>
      </c>
      <c r="H430" s="1">
        <v>1</v>
      </c>
      <c r="I430" s="1">
        <v>1</v>
      </c>
      <c r="J430" s="1">
        <v>1</v>
      </c>
      <c r="K430" s="1">
        <v>1</v>
      </c>
      <c r="L430" s="1">
        <v>1</v>
      </c>
      <c r="M430" s="1">
        <v>1</v>
      </c>
    </row>
    <row r="431" spans="1:13" x14ac:dyDescent="0.25">
      <c r="A431" s="1">
        <v>4310</v>
      </c>
      <c r="B431" s="1" t="s">
        <v>348</v>
      </c>
      <c r="C431" s="1">
        <v>0</v>
      </c>
      <c r="D431" s="1" t="s">
        <v>104</v>
      </c>
      <c r="E431" s="1" t="s">
        <v>349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1">
        <v>1</v>
      </c>
    </row>
    <row r="432" spans="1:13" x14ac:dyDescent="0.25">
      <c r="A432" s="1">
        <v>4320</v>
      </c>
      <c r="B432" s="1" t="s">
        <v>350</v>
      </c>
      <c r="C432" s="1">
        <v>0</v>
      </c>
      <c r="D432" s="1" t="s">
        <v>104</v>
      </c>
      <c r="E432" s="1" t="s">
        <v>351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1</v>
      </c>
    </row>
    <row r="433" spans="1:13" x14ac:dyDescent="0.25">
      <c r="A433" s="1">
        <v>4330</v>
      </c>
      <c r="B433" s="1" t="s">
        <v>350</v>
      </c>
      <c r="C433" s="1">
        <v>0</v>
      </c>
      <c r="D433" s="1" t="s">
        <v>104</v>
      </c>
      <c r="E433" s="1" t="s">
        <v>351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</row>
    <row r="434" spans="1:13" x14ac:dyDescent="0.25">
      <c r="A434" s="1">
        <v>4340</v>
      </c>
      <c r="B434" s="1" t="s">
        <v>352</v>
      </c>
      <c r="C434" s="1">
        <v>0</v>
      </c>
      <c r="D434" s="1" t="s">
        <v>104</v>
      </c>
      <c r="E434" s="1" t="s">
        <v>353</v>
      </c>
      <c r="F434" s="1">
        <v>1</v>
      </c>
      <c r="G434" s="1">
        <v>1</v>
      </c>
      <c r="H434" s="1" t="s">
        <v>8</v>
      </c>
      <c r="I434" s="1" t="s">
        <v>8</v>
      </c>
      <c r="J434" s="1" t="s">
        <v>8</v>
      </c>
      <c r="K434" s="1" t="s">
        <v>8</v>
      </c>
      <c r="L434" s="1" t="s">
        <v>8</v>
      </c>
      <c r="M434" s="1" t="s">
        <v>8</v>
      </c>
    </row>
    <row r="435" spans="1:13" x14ac:dyDescent="0.25">
      <c r="A435" s="1">
        <v>4350</v>
      </c>
      <c r="B435" s="1" t="s">
        <v>354</v>
      </c>
      <c r="C435" s="1">
        <v>0</v>
      </c>
      <c r="D435" s="1" t="s">
        <v>104</v>
      </c>
      <c r="E435" s="1" t="s">
        <v>355</v>
      </c>
      <c r="F435" s="1">
        <v>1</v>
      </c>
      <c r="G435" s="1">
        <v>1</v>
      </c>
      <c r="H435" s="1" t="s">
        <v>8</v>
      </c>
      <c r="I435" s="1" t="s">
        <v>8</v>
      </c>
      <c r="J435" s="1" t="s">
        <v>8</v>
      </c>
      <c r="K435" s="1" t="s">
        <v>8</v>
      </c>
      <c r="L435" s="1" t="s">
        <v>8</v>
      </c>
      <c r="M435" s="1" t="s">
        <v>8</v>
      </c>
    </row>
    <row r="436" spans="1:13" x14ac:dyDescent="0.25">
      <c r="A436" s="1">
        <v>4360</v>
      </c>
      <c r="B436" s="1" t="s">
        <v>356</v>
      </c>
      <c r="C436" s="1">
        <v>0</v>
      </c>
      <c r="D436" s="1" t="s">
        <v>104</v>
      </c>
      <c r="E436" s="1" t="s">
        <v>357</v>
      </c>
      <c r="F436" s="1">
        <v>1</v>
      </c>
      <c r="G436" s="1">
        <v>1</v>
      </c>
      <c r="H436" s="1" t="s">
        <v>8</v>
      </c>
      <c r="I436" s="1" t="s">
        <v>8</v>
      </c>
      <c r="J436" s="1" t="s">
        <v>8</v>
      </c>
      <c r="K436" s="1" t="s">
        <v>8</v>
      </c>
      <c r="L436" s="1" t="s">
        <v>8</v>
      </c>
      <c r="M436" s="1" t="s">
        <v>8</v>
      </c>
    </row>
    <row r="437" spans="1:13" x14ac:dyDescent="0.25">
      <c r="A437" s="1">
        <v>4370</v>
      </c>
      <c r="B437" s="1" t="s">
        <v>358</v>
      </c>
      <c r="C437" s="1">
        <v>0</v>
      </c>
      <c r="D437" s="1" t="s">
        <v>104</v>
      </c>
      <c r="E437" s="1" t="s">
        <v>359</v>
      </c>
      <c r="F437" s="1">
        <v>1</v>
      </c>
      <c r="G437" s="1">
        <v>1</v>
      </c>
      <c r="H437" s="1" t="s">
        <v>8</v>
      </c>
      <c r="I437" s="1" t="s">
        <v>8</v>
      </c>
      <c r="J437" s="1" t="s">
        <v>8</v>
      </c>
      <c r="K437" s="1" t="s">
        <v>8</v>
      </c>
      <c r="L437" s="1" t="s">
        <v>8</v>
      </c>
      <c r="M437" s="1" t="s">
        <v>8</v>
      </c>
    </row>
    <row r="438" spans="1:13" x14ac:dyDescent="0.25">
      <c r="A438" s="1">
        <v>4380</v>
      </c>
      <c r="B438" s="1" t="s">
        <v>358</v>
      </c>
      <c r="C438" s="1">
        <v>0</v>
      </c>
      <c r="D438" s="1" t="s">
        <v>104</v>
      </c>
      <c r="E438" s="1" t="s">
        <v>359</v>
      </c>
      <c r="F438" s="1">
        <v>1</v>
      </c>
      <c r="G438" s="1">
        <v>1</v>
      </c>
      <c r="H438" s="1" t="s">
        <v>8</v>
      </c>
      <c r="I438" s="1" t="s">
        <v>8</v>
      </c>
      <c r="J438" s="1" t="s">
        <v>8</v>
      </c>
      <c r="K438" s="1" t="s">
        <v>8</v>
      </c>
      <c r="L438" s="1" t="s">
        <v>8</v>
      </c>
      <c r="M438" s="1" t="s">
        <v>8</v>
      </c>
    </row>
    <row r="439" spans="1:13" x14ac:dyDescent="0.25">
      <c r="A439" s="1">
        <v>4390</v>
      </c>
      <c r="B439" s="1" t="s">
        <v>360</v>
      </c>
      <c r="C439" s="1">
        <v>0</v>
      </c>
      <c r="D439" s="1" t="s">
        <v>104</v>
      </c>
      <c r="E439" s="1" t="s">
        <v>361</v>
      </c>
      <c r="F439" s="1">
        <v>1</v>
      </c>
      <c r="G439" s="1">
        <v>1</v>
      </c>
      <c r="H439" s="1" t="s">
        <v>8</v>
      </c>
      <c r="I439" s="1" t="s">
        <v>8</v>
      </c>
      <c r="J439" s="1" t="s">
        <v>8</v>
      </c>
      <c r="K439" s="1" t="s">
        <v>8</v>
      </c>
      <c r="L439" s="1" t="s">
        <v>8</v>
      </c>
      <c r="M439" s="1" t="s">
        <v>8</v>
      </c>
    </row>
    <row r="440" spans="1:13" x14ac:dyDescent="0.25">
      <c r="A440" s="1">
        <v>4400</v>
      </c>
      <c r="B440" s="1" t="s">
        <v>362</v>
      </c>
      <c r="C440" s="1">
        <v>0</v>
      </c>
      <c r="D440" s="1" t="s">
        <v>104</v>
      </c>
      <c r="E440" s="1" t="s">
        <v>363</v>
      </c>
      <c r="F440" s="1">
        <v>1</v>
      </c>
      <c r="G440" s="1">
        <v>1</v>
      </c>
      <c r="H440" s="1" t="s">
        <v>8</v>
      </c>
      <c r="I440" s="1" t="s">
        <v>8</v>
      </c>
      <c r="J440" s="1" t="s">
        <v>8</v>
      </c>
      <c r="K440" s="1" t="s">
        <v>8</v>
      </c>
      <c r="L440" s="1" t="s">
        <v>8</v>
      </c>
      <c r="M440" s="1" t="s">
        <v>8</v>
      </c>
    </row>
    <row r="441" spans="1:13" x14ac:dyDescent="0.25">
      <c r="A441" s="1">
        <v>4410</v>
      </c>
      <c r="B441" s="1" t="s">
        <v>364</v>
      </c>
      <c r="C441" s="1">
        <v>0</v>
      </c>
      <c r="D441" s="1" t="s">
        <v>104</v>
      </c>
      <c r="E441" s="1" t="s">
        <v>365</v>
      </c>
      <c r="F441" s="1">
        <v>1</v>
      </c>
      <c r="G441" s="1">
        <v>1</v>
      </c>
      <c r="H441" s="1" t="s">
        <v>8</v>
      </c>
      <c r="I441" s="1" t="s">
        <v>8</v>
      </c>
      <c r="J441" s="1" t="s">
        <v>8</v>
      </c>
      <c r="K441" s="1" t="s">
        <v>8</v>
      </c>
      <c r="L441" s="1" t="s">
        <v>8</v>
      </c>
      <c r="M441" s="1" t="s">
        <v>8</v>
      </c>
    </row>
    <row r="442" spans="1:13" x14ac:dyDescent="0.25">
      <c r="A442" s="1">
        <v>4420</v>
      </c>
      <c r="B442" s="1" t="s">
        <v>366</v>
      </c>
      <c r="C442" s="1">
        <v>0</v>
      </c>
      <c r="D442" s="1" t="s">
        <v>104</v>
      </c>
      <c r="E442" s="1" t="s">
        <v>367</v>
      </c>
      <c r="F442" s="1">
        <v>1</v>
      </c>
      <c r="G442" s="1">
        <v>1</v>
      </c>
      <c r="H442" s="1" t="s">
        <v>8</v>
      </c>
      <c r="I442" s="1" t="s">
        <v>8</v>
      </c>
      <c r="J442" s="1" t="s">
        <v>8</v>
      </c>
      <c r="K442" s="1" t="s">
        <v>8</v>
      </c>
      <c r="L442" s="1" t="s">
        <v>8</v>
      </c>
      <c r="M442" s="1" t="s">
        <v>8</v>
      </c>
    </row>
    <row r="443" spans="1:13" x14ac:dyDescent="0.25">
      <c r="A443" s="1">
        <v>4430</v>
      </c>
      <c r="B443" s="1" t="s">
        <v>368</v>
      </c>
      <c r="C443" s="1">
        <v>0</v>
      </c>
      <c r="D443" s="1" t="s">
        <v>104</v>
      </c>
      <c r="E443" s="1" t="s">
        <v>369</v>
      </c>
      <c r="F443" s="1">
        <v>1</v>
      </c>
      <c r="G443" s="1">
        <v>1</v>
      </c>
      <c r="H443" s="1" t="s">
        <v>8</v>
      </c>
      <c r="I443" s="1" t="s">
        <v>8</v>
      </c>
      <c r="J443" s="1" t="s">
        <v>8</v>
      </c>
      <c r="K443" s="1" t="s">
        <v>8</v>
      </c>
      <c r="L443" s="1" t="s">
        <v>8</v>
      </c>
      <c r="M443" s="1" t="s">
        <v>8</v>
      </c>
    </row>
    <row r="444" spans="1:13" x14ac:dyDescent="0.25">
      <c r="A444" s="1">
        <v>4440</v>
      </c>
      <c r="B444" s="1" t="s">
        <v>370</v>
      </c>
      <c r="C444" s="1">
        <v>0</v>
      </c>
      <c r="D444" s="1" t="s">
        <v>104</v>
      </c>
      <c r="E444" s="1" t="s">
        <v>371</v>
      </c>
      <c r="F444" s="1">
        <v>1</v>
      </c>
      <c r="G444" s="1">
        <v>1</v>
      </c>
      <c r="H444" s="1" t="s">
        <v>8</v>
      </c>
      <c r="I444" s="1" t="s">
        <v>8</v>
      </c>
      <c r="J444" s="1" t="s">
        <v>8</v>
      </c>
      <c r="K444" s="1" t="s">
        <v>8</v>
      </c>
      <c r="L444" s="1" t="s">
        <v>8</v>
      </c>
      <c r="M444" s="1" t="s">
        <v>8</v>
      </c>
    </row>
    <row r="445" spans="1:13" x14ac:dyDescent="0.25">
      <c r="A445" s="1">
        <v>4450</v>
      </c>
      <c r="B445" s="1" t="s">
        <v>372</v>
      </c>
      <c r="C445" s="1">
        <v>0</v>
      </c>
      <c r="D445" s="1" t="s">
        <v>104</v>
      </c>
      <c r="E445" s="1" t="s">
        <v>373</v>
      </c>
      <c r="F445" s="1">
        <v>1</v>
      </c>
      <c r="G445" s="1">
        <v>1</v>
      </c>
      <c r="H445" s="1" t="s">
        <v>8</v>
      </c>
      <c r="I445" s="1" t="s">
        <v>8</v>
      </c>
      <c r="J445" s="1" t="s">
        <v>8</v>
      </c>
      <c r="K445" s="1" t="s">
        <v>8</v>
      </c>
      <c r="L445" s="1" t="s">
        <v>8</v>
      </c>
      <c r="M445" s="1" t="s">
        <v>8</v>
      </c>
    </row>
    <row r="446" spans="1:13" x14ac:dyDescent="0.25">
      <c r="A446" s="1">
        <v>4460</v>
      </c>
      <c r="B446" s="1" t="s">
        <v>374</v>
      </c>
      <c r="C446" s="1">
        <v>0</v>
      </c>
      <c r="D446" s="1" t="s">
        <v>104</v>
      </c>
      <c r="E446" s="1" t="s">
        <v>375</v>
      </c>
      <c r="F446" s="1">
        <v>1</v>
      </c>
      <c r="G446" s="1">
        <v>1</v>
      </c>
      <c r="H446" s="1" t="s">
        <v>8</v>
      </c>
      <c r="I446" s="1" t="s">
        <v>8</v>
      </c>
      <c r="J446" s="1" t="s">
        <v>8</v>
      </c>
      <c r="K446" s="1" t="s">
        <v>8</v>
      </c>
      <c r="L446" s="1" t="s">
        <v>8</v>
      </c>
      <c r="M446" s="1" t="s">
        <v>8</v>
      </c>
    </row>
    <row r="447" spans="1:13" x14ac:dyDescent="0.25">
      <c r="A447" s="1">
        <v>4470</v>
      </c>
      <c r="B447" s="1" t="s">
        <v>376</v>
      </c>
      <c r="C447" s="1">
        <v>0</v>
      </c>
      <c r="D447" s="1" t="s">
        <v>104</v>
      </c>
      <c r="E447" s="1" t="s">
        <v>377</v>
      </c>
      <c r="F447" s="1">
        <v>1</v>
      </c>
      <c r="G447" s="1">
        <v>1</v>
      </c>
      <c r="H447" s="1" t="s">
        <v>8</v>
      </c>
      <c r="I447" s="1" t="s">
        <v>8</v>
      </c>
      <c r="J447" s="1" t="s">
        <v>8</v>
      </c>
      <c r="K447" s="1" t="s">
        <v>8</v>
      </c>
      <c r="L447" s="1" t="s">
        <v>8</v>
      </c>
      <c r="M447" s="1" t="s">
        <v>8</v>
      </c>
    </row>
    <row r="448" spans="1:13" x14ac:dyDescent="0.25">
      <c r="A448" s="1">
        <v>4480</v>
      </c>
      <c r="B448" s="1" t="s">
        <v>378</v>
      </c>
      <c r="C448" s="1">
        <v>0</v>
      </c>
      <c r="D448" s="1" t="s">
        <v>104</v>
      </c>
      <c r="E448" s="1" t="s">
        <v>379</v>
      </c>
      <c r="F448" s="1">
        <v>1</v>
      </c>
      <c r="G448" s="1">
        <v>1</v>
      </c>
      <c r="H448" s="1" t="s">
        <v>8</v>
      </c>
      <c r="I448" s="1" t="s">
        <v>8</v>
      </c>
      <c r="J448" s="1" t="s">
        <v>8</v>
      </c>
      <c r="K448" s="1" t="s">
        <v>8</v>
      </c>
      <c r="L448" s="1" t="s">
        <v>8</v>
      </c>
      <c r="M448" s="1" t="s">
        <v>8</v>
      </c>
    </row>
    <row r="449" spans="1:13" x14ac:dyDescent="0.25">
      <c r="A449" s="1">
        <v>4490</v>
      </c>
      <c r="B449" s="1" t="s">
        <v>380</v>
      </c>
      <c r="C449" s="1">
        <v>0</v>
      </c>
      <c r="D449" s="1" t="s">
        <v>104</v>
      </c>
      <c r="E449" s="1" t="s">
        <v>381</v>
      </c>
      <c r="F449" s="1">
        <v>1</v>
      </c>
      <c r="G449" s="1">
        <v>1</v>
      </c>
      <c r="H449" s="1" t="s">
        <v>8</v>
      </c>
      <c r="I449" s="1" t="s">
        <v>8</v>
      </c>
      <c r="J449" s="1" t="s">
        <v>8</v>
      </c>
      <c r="K449" s="1" t="s">
        <v>8</v>
      </c>
      <c r="L449" s="1" t="s">
        <v>8</v>
      </c>
      <c r="M449" s="1" t="s">
        <v>8</v>
      </c>
    </row>
    <row r="450" spans="1:13" x14ac:dyDescent="0.25">
      <c r="A450" s="1">
        <v>4500</v>
      </c>
      <c r="B450" s="1" t="s">
        <v>382</v>
      </c>
      <c r="C450" s="1">
        <v>0</v>
      </c>
      <c r="D450" s="1" t="s">
        <v>104</v>
      </c>
      <c r="E450" s="1" t="s">
        <v>383</v>
      </c>
      <c r="F450" s="1">
        <v>1</v>
      </c>
      <c r="G450" s="1">
        <v>1</v>
      </c>
      <c r="H450" s="1" t="s">
        <v>8</v>
      </c>
      <c r="I450" s="1" t="s">
        <v>8</v>
      </c>
      <c r="J450" s="1" t="s">
        <v>8</v>
      </c>
      <c r="K450" s="1" t="s">
        <v>8</v>
      </c>
      <c r="L450" s="1" t="s">
        <v>8</v>
      </c>
      <c r="M450" s="1" t="s">
        <v>8</v>
      </c>
    </row>
    <row r="451" spans="1:13" x14ac:dyDescent="0.25">
      <c r="A451" s="1">
        <v>4510</v>
      </c>
      <c r="B451" s="1" t="s">
        <v>384</v>
      </c>
      <c r="C451" s="1">
        <v>0</v>
      </c>
      <c r="D451" s="1" t="s">
        <v>104</v>
      </c>
      <c r="E451" s="1" t="s">
        <v>385</v>
      </c>
      <c r="F451" s="1">
        <v>1</v>
      </c>
      <c r="G451" s="1">
        <v>1</v>
      </c>
      <c r="H451" s="1" t="s">
        <v>8</v>
      </c>
      <c r="I451" s="1" t="s">
        <v>8</v>
      </c>
      <c r="J451" s="1" t="s">
        <v>8</v>
      </c>
      <c r="K451" s="1" t="s">
        <v>8</v>
      </c>
      <c r="L451" s="1" t="s">
        <v>8</v>
      </c>
      <c r="M451" s="1" t="s">
        <v>8</v>
      </c>
    </row>
    <row r="452" spans="1:13" x14ac:dyDescent="0.25">
      <c r="A452" s="1">
        <v>4520</v>
      </c>
      <c r="B452" s="1" t="s">
        <v>386</v>
      </c>
      <c r="C452" s="1">
        <v>0</v>
      </c>
      <c r="D452" s="1" t="s">
        <v>104</v>
      </c>
      <c r="E452" s="1" t="s">
        <v>387</v>
      </c>
      <c r="F452" s="1">
        <v>1</v>
      </c>
      <c r="G452" s="1">
        <v>1</v>
      </c>
      <c r="H452" s="1" t="s">
        <v>8</v>
      </c>
      <c r="I452" s="1" t="s">
        <v>8</v>
      </c>
      <c r="J452" s="1" t="s">
        <v>8</v>
      </c>
      <c r="K452" s="1" t="s">
        <v>8</v>
      </c>
      <c r="L452" s="1" t="s">
        <v>8</v>
      </c>
      <c r="M452" s="1" t="s">
        <v>8</v>
      </c>
    </row>
    <row r="453" spans="1:13" x14ac:dyDescent="0.25">
      <c r="A453" s="1">
        <v>4530</v>
      </c>
      <c r="B453" s="1" t="s">
        <v>388</v>
      </c>
      <c r="C453" s="1">
        <v>0</v>
      </c>
      <c r="D453" s="1" t="s">
        <v>104</v>
      </c>
      <c r="E453" s="1" t="s">
        <v>389</v>
      </c>
      <c r="F453" s="1">
        <v>1</v>
      </c>
      <c r="G453" s="1">
        <v>1</v>
      </c>
      <c r="H453" s="1" t="s">
        <v>8</v>
      </c>
      <c r="I453" s="1" t="s">
        <v>8</v>
      </c>
      <c r="J453" s="1" t="s">
        <v>8</v>
      </c>
      <c r="K453" s="1" t="s">
        <v>8</v>
      </c>
      <c r="L453" s="1" t="s">
        <v>8</v>
      </c>
      <c r="M453" s="1" t="s">
        <v>8</v>
      </c>
    </row>
    <row r="454" spans="1:13" x14ac:dyDescent="0.25">
      <c r="A454" s="1">
        <v>4540</v>
      </c>
      <c r="B454" s="1" t="s">
        <v>390</v>
      </c>
      <c r="C454" s="1">
        <v>0</v>
      </c>
      <c r="D454" s="1" t="s">
        <v>104</v>
      </c>
      <c r="E454" s="1" t="s">
        <v>391</v>
      </c>
      <c r="F454" s="1" t="s">
        <v>8</v>
      </c>
      <c r="G454" s="1" t="s">
        <v>8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1">
        <v>1</v>
      </c>
    </row>
    <row r="455" spans="1:13" x14ac:dyDescent="0.25">
      <c r="A455" s="1">
        <v>4550</v>
      </c>
      <c r="B455" s="1" t="s">
        <v>390</v>
      </c>
      <c r="C455" s="1">
        <v>0</v>
      </c>
      <c r="D455" s="1" t="s">
        <v>104</v>
      </c>
      <c r="E455" s="1" t="s">
        <v>391</v>
      </c>
      <c r="F455" s="1">
        <v>1</v>
      </c>
      <c r="G455" s="1">
        <v>1</v>
      </c>
      <c r="H455" s="1" t="s">
        <v>8</v>
      </c>
      <c r="I455" s="1" t="s">
        <v>8</v>
      </c>
      <c r="J455" s="1" t="s">
        <v>8</v>
      </c>
      <c r="K455" s="1" t="s">
        <v>8</v>
      </c>
      <c r="L455" s="1" t="s">
        <v>8</v>
      </c>
      <c r="M455" s="1" t="s">
        <v>8</v>
      </c>
    </row>
    <row r="456" spans="1:13" x14ac:dyDescent="0.25">
      <c r="A456" s="1">
        <v>4560</v>
      </c>
      <c r="B456" s="1" t="s">
        <v>390</v>
      </c>
      <c r="C456" s="1">
        <v>0</v>
      </c>
      <c r="D456" s="1" t="s">
        <v>104</v>
      </c>
      <c r="E456" s="1" t="s">
        <v>391</v>
      </c>
      <c r="F456" s="1">
        <v>1</v>
      </c>
      <c r="G456" s="1">
        <v>1</v>
      </c>
      <c r="H456" s="1" t="s">
        <v>8</v>
      </c>
      <c r="I456" s="1" t="s">
        <v>8</v>
      </c>
      <c r="J456" s="1" t="s">
        <v>8</v>
      </c>
      <c r="K456" s="1" t="s">
        <v>8</v>
      </c>
      <c r="L456" s="1" t="s">
        <v>8</v>
      </c>
      <c r="M456" s="1" t="s">
        <v>8</v>
      </c>
    </row>
    <row r="457" spans="1:13" x14ac:dyDescent="0.25">
      <c r="A457" s="1">
        <v>4570</v>
      </c>
      <c r="B457" s="1" t="s">
        <v>390</v>
      </c>
      <c r="C457" s="1">
        <v>0</v>
      </c>
      <c r="D457" s="1" t="s">
        <v>104</v>
      </c>
      <c r="E457" s="1" t="s">
        <v>391</v>
      </c>
      <c r="F457" s="1">
        <v>1</v>
      </c>
      <c r="G457" s="1">
        <v>1</v>
      </c>
      <c r="H457" s="1" t="s">
        <v>8</v>
      </c>
      <c r="I457" s="1" t="s">
        <v>8</v>
      </c>
      <c r="J457" s="1" t="s">
        <v>8</v>
      </c>
      <c r="K457" s="1" t="s">
        <v>8</v>
      </c>
      <c r="L457" s="1" t="s">
        <v>8</v>
      </c>
      <c r="M457" s="1" t="s">
        <v>8</v>
      </c>
    </row>
    <row r="458" spans="1:13" x14ac:dyDescent="0.25">
      <c r="A458" s="1">
        <v>4580</v>
      </c>
      <c r="B458" s="1" t="s">
        <v>390</v>
      </c>
      <c r="C458" s="1">
        <v>0</v>
      </c>
      <c r="D458" s="1" t="s">
        <v>104</v>
      </c>
      <c r="E458" s="1" t="s">
        <v>391</v>
      </c>
      <c r="F458" s="1">
        <v>1</v>
      </c>
      <c r="G458" s="1">
        <v>1</v>
      </c>
      <c r="H458" s="1" t="s">
        <v>8</v>
      </c>
      <c r="I458" s="1" t="s">
        <v>8</v>
      </c>
      <c r="J458" s="1" t="s">
        <v>8</v>
      </c>
      <c r="K458" s="1" t="s">
        <v>8</v>
      </c>
      <c r="L458" s="1" t="s">
        <v>8</v>
      </c>
      <c r="M458" s="1" t="s">
        <v>8</v>
      </c>
    </row>
    <row r="459" spans="1:13" x14ac:dyDescent="0.25">
      <c r="A459" s="1">
        <v>4590</v>
      </c>
      <c r="B459" s="1" t="s">
        <v>392</v>
      </c>
      <c r="C459" s="1">
        <v>0</v>
      </c>
      <c r="D459" s="1" t="s">
        <v>104</v>
      </c>
      <c r="E459" s="1" t="s">
        <v>393</v>
      </c>
      <c r="F459" s="1">
        <v>1</v>
      </c>
      <c r="G459" s="1">
        <v>1</v>
      </c>
      <c r="H459" s="1" t="s">
        <v>8</v>
      </c>
      <c r="I459" s="1" t="s">
        <v>8</v>
      </c>
      <c r="J459" s="1" t="s">
        <v>8</v>
      </c>
      <c r="K459" s="1" t="s">
        <v>8</v>
      </c>
      <c r="L459" s="1" t="s">
        <v>8</v>
      </c>
      <c r="M459" s="1" t="s">
        <v>8</v>
      </c>
    </row>
    <row r="460" spans="1:13" x14ac:dyDescent="0.25">
      <c r="A460" s="1">
        <v>4600</v>
      </c>
      <c r="B460" s="1" t="s">
        <v>392</v>
      </c>
      <c r="C460" s="1">
        <v>0</v>
      </c>
      <c r="D460" s="1" t="s">
        <v>104</v>
      </c>
      <c r="E460" s="1" t="s">
        <v>393</v>
      </c>
      <c r="F460" s="1">
        <v>1</v>
      </c>
      <c r="G460" s="1">
        <v>1</v>
      </c>
      <c r="H460" s="1" t="s">
        <v>8</v>
      </c>
      <c r="I460" s="1" t="s">
        <v>8</v>
      </c>
      <c r="J460" s="1" t="s">
        <v>8</v>
      </c>
      <c r="K460" s="1" t="s">
        <v>8</v>
      </c>
      <c r="L460" s="1" t="s">
        <v>8</v>
      </c>
      <c r="M460" s="1" t="s">
        <v>8</v>
      </c>
    </row>
    <row r="461" spans="1:13" x14ac:dyDescent="0.25">
      <c r="A461" s="1">
        <v>4610</v>
      </c>
      <c r="B461" s="1" t="s">
        <v>392</v>
      </c>
      <c r="C461" s="1">
        <v>0</v>
      </c>
      <c r="D461" s="1" t="s">
        <v>104</v>
      </c>
      <c r="E461" s="1" t="s">
        <v>393</v>
      </c>
      <c r="F461" s="1">
        <v>1</v>
      </c>
      <c r="G461" s="1">
        <v>1</v>
      </c>
      <c r="H461" s="1" t="s">
        <v>8</v>
      </c>
      <c r="I461" s="1" t="s">
        <v>8</v>
      </c>
      <c r="J461" s="1" t="s">
        <v>8</v>
      </c>
      <c r="K461" s="1" t="s">
        <v>8</v>
      </c>
      <c r="L461" s="1" t="s">
        <v>8</v>
      </c>
      <c r="M461" s="1" t="s">
        <v>8</v>
      </c>
    </row>
    <row r="462" spans="1:13" x14ac:dyDescent="0.25">
      <c r="A462" s="1">
        <v>4620</v>
      </c>
      <c r="B462" s="1" t="s">
        <v>392</v>
      </c>
      <c r="C462" s="1">
        <v>0</v>
      </c>
      <c r="D462" s="1" t="s">
        <v>104</v>
      </c>
      <c r="E462" s="1" t="s">
        <v>393</v>
      </c>
      <c r="F462" s="1">
        <v>1</v>
      </c>
      <c r="G462" s="1">
        <v>1</v>
      </c>
      <c r="H462" s="1" t="s">
        <v>8</v>
      </c>
      <c r="I462" s="1" t="s">
        <v>8</v>
      </c>
      <c r="J462" s="1" t="s">
        <v>8</v>
      </c>
      <c r="K462" s="1" t="s">
        <v>8</v>
      </c>
      <c r="L462" s="1" t="s">
        <v>8</v>
      </c>
      <c r="M462" s="1" t="s">
        <v>8</v>
      </c>
    </row>
    <row r="463" spans="1:13" x14ac:dyDescent="0.25">
      <c r="A463" s="1">
        <v>4630</v>
      </c>
      <c r="B463" s="1" t="s">
        <v>394</v>
      </c>
      <c r="C463" s="1">
        <v>0</v>
      </c>
      <c r="D463" s="1" t="s">
        <v>104</v>
      </c>
      <c r="E463" s="1" t="s">
        <v>395</v>
      </c>
      <c r="F463" s="1">
        <v>1</v>
      </c>
      <c r="G463" s="1">
        <v>1</v>
      </c>
      <c r="H463" s="1" t="s">
        <v>8</v>
      </c>
      <c r="I463" s="1" t="s">
        <v>8</v>
      </c>
      <c r="J463" s="1" t="s">
        <v>8</v>
      </c>
      <c r="K463" s="1" t="s">
        <v>8</v>
      </c>
      <c r="L463" s="1" t="s">
        <v>8</v>
      </c>
      <c r="M463" s="1" t="s">
        <v>8</v>
      </c>
    </row>
    <row r="464" spans="1:13" x14ac:dyDescent="0.25">
      <c r="A464" s="1">
        <v>4640</v>
      </c>
      <c r="B464" s="1" t="s">
        <v>394</v>
      </c>
      <c r="C464" s="1">
        <v>0</v>
      </c>
      <c r="D464" s="1" t="s">
        <v>104</v>
      </c>
      <c r="E464" s="1" t="s">
        <v>395</v>
      </c>
      <c r="F464" s="1" t="s">
        <v>8</v>
      </c>
      <c r="G464" s="1" t="s">
        <v>8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</row>
    <row r="465" spans="1:13" x14ac:dyDescent="0.25">
      <c r="A465" s="1">
        <v>4650</v>
      </c>
      <c r="B465" s="1" t="s">
        <v>396</v>
      </c>
      <c r="C465" s="1">
        <v>0</v>
      </c>
      <c r="D465" s="1" t="s">
        <v>104</v>
      </c>
      <c r="E465" s="1" t="s">
        <v>397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</row>
    <row r="466" spans="1:13" x14ac:dyDescent="0.25">
      <c r="A466" s="1">
        <v>4660</v>
      </c>
      <c r="B466" s="1" t="s">
        <v>396</v>
      </c>
      <c r="C466" s="1">
        <v>0</v>
      </c>
      <c r="D466" s="1" t="s">
        <v>104</v>
      </c>
      <c r="E466" s="1" t="s">
        <v>397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1">
        <v>1</v>
      </c>
    </row>
    <row r="467" spans="1:13" x14ac:dyDescent="0.25">
      <c r="A467" s="1">
        <v>4670</v>
      </c>
      <c r="B467" s="1" t="s">
        <v>396</v>
      </c>
      <c r="C467" s="1">
        <v>0</v>
      </c>
      <c r="D467" s="1" t="s">
        <v>104</v>
      </c>
      <c r="E467" s="1" t="s">
        <v>397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</row>
    <row r="468" spans="1:13" x14ac:dyDescent="0.25">
      <c r="A468" s="1">
        <v>4680</v>
      </c>
      <c r="B468" s="1" t="s">
        <v>396</v>
      </c>
      <c r="C468" s="1">
        <v>0</v>
      </c>
      <c r="D468" s="1" t="s">
        <v>104</v>
      </c>
      <c r="E468" s="1" t="s">
        <v>397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  <c r="K468" s="1">
        <v>1</v>
      </c>
      <c r="L468" s="1">
        <v>1</v>
      </c>
      <c r="M468" s="1">
        <v>1</v>
      </c>
    </row>
    <row r="469" spans="1:13" x14ac:dyDescent="0.25">
      <c r="A469" s="1">
        <v>4690</v>
      </c>
      <c r="B469" s="1" t="s">
        <v>396</v>
      </c>
      <c r="C469" s="1">
        <v>0</v>
      </c>
      <c r="D469" s="1" t="s">
        <v>104</v>
      </c>
      <c r="E469" s="1" t="s">
        <v>397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1">
        <v>1</v>
      </c>
    </row>
    <row r="470" spans="1:13" x14ac:dyDescent="0.25">
      <c r="A470" s="1">
        <v>4700</v>
      </c>
      <c r="B470" s="1" t="s">
        <v>342</v>
      </c>
      <c r="C470" s="1">
        <v>0</v>
      </c>
      <c r="D470" s="1" t="s">
        <v>104</v>
      </c>
      <c r="E470" s="1" t="s">
        <v>343</v>
      </c>
      <c r="F470" s="1">
        <v>1</v>
      </c>
      <c r="G470" s="1">
        <v>1</v>
      </c>
      <c r="H470" s="1" t="s">
        <v>8</v>
      </c>
      <c r="I470" s="1" t="s">
        <v>8</v>
      </c>
      <c r="J470" s="1" t="s">
        <v>8</v>
      </c>
      <c r="K470" s="1" t="s">
        <v>8</v>
      </c>
      <c r="L470" s="1" t="s">
        <v>8</v>
      </c>
      <c r="M470" s="1" t="s">
        <v>8</v>
      </c>
    </row>
    <row r="471" spans="1:13" x14ac:dyDescent="0.25">
      <c r="A471" s="1">
        <v>4710</v>
      </c>
      <c r="B471" s="1" t="s">
        <v>398</v>
      </c>
      <c r="C471" s="1">
        <v>0</v>
      </c>
      <c r="D471" s="1" t="s">
        <v>104</v>
      </c>
      <c r="E471" s="1" t="s">
        <v>399</v>
      </c>
      <c r="F471" s="1">
        <v>1</v>
      </c>
      <c r="G471" s="1">
        <v>1</v>
      </c>
      <c r="H471" s="1">
        <v>1</v>
      </c>
      <c r="I471" s="1">
        <v>1</v>
      </c>
      <c r="J471" s="1">
        <v>1</v>
      </c>
      <c r="K471" s="1">
        <v>1</v>
      </c>
      <c r="L471" s="1">
        <v>1</v>
      </c>
      <c r="M471" s="1">
        <v>1</v>
      </c>
    </row>
    <row r="472" spans="1:13" x14ac:dyDescent="0.25">
      <c r="A472" s="1">
        <v>4720</v>
      </c>
      <c r="B472" s="1" t="s">
        <v>398</v>
      </c>
      <c r="C472" s="1">
        <v>0</v>
      </c>
      <c r="D472" s="1" t="s">
        <v>104</v>
      </c>
      <c r="E472" s="1" t="s">
        <v>399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</row>
    <row r="473" spans="1:13" x14ac:dyDescent="0.25">
      <c r="A473" s="1">
        <v>4730</v>
      </c>
      <c r="B473" s="1" t="s">
        <v>354</v>
      </c>
      <c r="C473" s="1">
        <v>0</v>
      </c>
      <c r="D473" s="1" t="s">
        <v>104</v>
      </c>
      <c r="E473" s="1" t="s">
        <v>355</v>
      </c>
      <c r="F473" s="1">
        <v>1</v>
      </c>
      <c r="G473" s="1">
        <v>1</v>
      </c>
      <c r="H473" s="1" t="s">
        <v>8</v>
      </c>
      <c r="I473" s="1" t="s">
        <v>8</v>
      </c>
      <c r="J473" s="1" t="s">
        <v>8</v>
      </c>
      <c r="K473" s="1" t="s">
        <v>8</v>
      </c>
      <c r="L473" s="1" t="s">
        <v>8</v>
      </c>
      <c r="M473" s="1" t="s">
        <v>8</v>
      </c>
    </row>
    <row r="474" spans="1:13" x14ac:dyDescent="0.25">
      <c r="A474" s="1">
        <v>4740</v>
      </c>
      <c r="B474" s="1" t="s">
        <v>354</v>
      </c>
      <c r="C474" s="1">
        <v>0</v>
      </c>
      <c r="D474" s="1" t="s">
        <v>104</v>
      </c>
      <c r="E474" s="1" t="s">
        <v>355</v>
      </c>
      <c r="F474" s="1" t="s">
        <v>8</v>
      </c>
      <c r="G474" s="1" t="s">
        <v>8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>
        <v>1</v>
      </c>
    </row>
    <row r="475" spans="1:13" x14ac:dyDescent="0.25">
      <c r="A475" s="1">
        <v>4750</v>
      </c>
      <c r="B475" s="1" t="s">
        <v>354</v>
      </c>
      <c r="C475" s="1">
        <v>0</v>
      </c>
      <c r="D475" s="1" t="s">
        <v>104</v>
      </c>
      <c r="E475" s="1" t="s">
        <v>355</v>
      </c>
      <c r="F475" s="1">
        <v>1</v>
      </c>
      <c r="G475" s="1">
        <v>1</v>
      </c>
      <c r="H475" s="1" t="s">
        <v>8</v>
      </c>
      <c r="I475" s="1" t="s">
        <v>8</v>
      </c>
      <c r="J475" s="1" t="s">
        <v>8</v>
      </c>
      <c r="K475" s="1" t="s">
        <v>8</v>
      </c>
      <c r="L475" s="1" t="s">
        <v>8</v>
      </c>
      <c r="M475" s="1" t="s">
        <v>8</v>
      </c>
    </row>
    <row r="476" spans="1:13" x14ac:dyDescent="0.25">
      <c r="A476" s="1">
        <v>4760</v>
      </c>
      <c r="B476" s="1" t="s">
        <v>354</v>
      </c>
      <c r="C476" s="1">
        <v>0</v>
      </c>
      <c r="D476" s="1" t="s">
        <v>104</v>
      </c>
      <c r="E476" s="1" t="s">
        <v>355</v>
      </c>
      <c r="F476" s="1" t="s">
        <v>8</v>
      </c>
      <c r="G476" s="1" t="s">
        <v>8</v>
      </c>
      <c r="H476" s="1">
        <v>1</v>
      </c>
      <c r="I476" s="1">
        <v>1</v>
      </c>
      <c r="J476" s="1">
        <v>1</v>
      </c>
      <c r="K476" s="1">
        <v>1</v>
      </c>
      <c r="L476" s="1">
        <v>1</v>
      </c>
      <c r="M476" s="1">
        <v>1</v>
      </c>
    </row>
    <row r="477" spans="1:13" x14ac:dyDescent="0.25">
      <c r="A477" s="1">
        <v>4770</v>
      </c>
      <c r="B477" s="1" t="s">
        <v>354</v>
      </c>
      <c r="C477" s="1">
        <v>0</v>
      </c>
      <c r="D477" s="1" t="s">
        <v>104</v>
      </c>
      <c r="E477" s="1" t="s">
        <v>355</v>
      </c>
      <c r="F477" s="1">
        <v>1</v>
      </c>
      <c r="G477" s="1">
        <v>1</v>
      </c>
      <c r="H477" s="1" t="s">
        <v>8</v>
      </c>
      <c r="I477" s="1" t="s">
        <v>8</v>
      </c>
      <c r="J477" s="1" t="s">
        <v>8</v>
      </c>
      <c r="K477" s="1" t="s">
        <v>8</v>
      </c>
      <c r="L477" s="1" t="s">
        <v>8</v>
      </c>
      <c r="M477" s="1" t="s">
        <v>8</v>
      </c>
    </row>
    <row r="478" spans="1:13" x14ac:dyDescent="0.25">
      <c r="A478" s="1">
        <v>4780</v>
      </c>
      <c r="B478" s="1" t="s">
        <v>354</v>
      </c>
      <c r="C478" s="1">
        <v>0</v>
      </c>
      <c r="D478" s="1" t="s">
        <v>104</v>
      </c>
      <c r="E478" s="1" t="s">
        <v>355</v>
      </c>
      <c r="F478" s="1" t="s">
        <v>8</v>
      </c>
      <c r="G478" s="1" t="s">
        <v>8</v>
      </c>
      <c r="H478" s="1">
        <v>1</v>
      </c>
      <c r="I478" s="1">
        <v>1</v>
      </c>
      <c r="J478" s="1">
        <v>1</v>
      </c>
      <c r="K478" s="1">
        <v>1</v>
      </c>
      <c r="L478" s="1">
        <v>1</v>
      </c>
      <c r="M478" s="1">
        <v>1</v>
      </c>
    </row>
    <row r="479" spans="1:13" x14ac:dyDescent="0.25">
      <c r="A479" s="1">
        <v>4790</v>
      </c>
      <c r="B479" s="1" t="s">
        <v>354</v>
      </c>
      <c r="C479" s="1">
        <v>0</v>
      </c>
      <c r="D479" s="1" t="s">
        <v>104</v>
      </c>
      <c r="E479" s="1" t="s">
        <v>355</v>
      </c>
      <c r="F479" s="1">
        <v>1</v>
      </c>
      <c r="G479" s="1">
        <v>1</v>
      </c>
      <c r="H479" s="1" t="s">
        <v>8</v>
      </c>
      <c r="I479" s="1" t="s">
        <v>8</v>
      </c>
      <c r="J479" s="1" t="s">
        <v>8</v>
      </c>
      <c r="K479" s="1" t="s">
        <v>8</v>
      </c>
      <c r="L479" s="1" t="s">
        <v>8</v>
      </c>
      <c r="M479" s="1" t="s">
        <v>8</v>
      </c>
    </row>
    <row r="480" spans="1:13" x14ac:dyDescent="0.25">
      <c r="A480" s="1">
        <v>4800</v>
      </c>
      <c r="B480" s="1" t="s">
        <v>354</v>
      </c>
      <c r="C480" s="1">
        <v>0</v>
      </c>
      <c r="D480" s="1" t="s">
        <v>104</v>
      </c>
      <c r="E480" s="1" t="s">
        <v>355</v>
      </c>
      <c r="F480" s="1" t="s">
        <v>8</v>
      </c>
      <c r="G480" s="1" t="s">
        <v>8</v>
      </c>
      <c r="H480" s="1">
        <v>1</v>
      </c>
      <c r="I480" s="1">
        <v>1</v>
      </c>
      <c r="J480" s="1">
        <v>1</v>
      </c>
      <c r="K480" s="1">
        <v>1</v>
      </c>
      <c r="L480" s="1">
        <v>1</v>
      </c>
      <c r="M480" s="1">
        <v>1</v>
      </c>
    </row>
    <row r="481" spans="1:13" x14ac:dyDescent="0.25">
      <c r="A481" s="1">
        <v>4810</v>
      </c>
      <c r="B481" s="1" t="s">
        <v>354</v>
      </c>
      <c r="C481" s="1">
        <v>0</v>
      </c>
      <c r="D481" s="1" t="s">
        <v>104</v>
      </c>
      <c r="E481" s="1" t="s">
        <v>355</v>
      </c>
      <c r="F481" s="1">
        <v>1</v>
      </c>
      <c r="G481" s="1">
        <v>1</v>
      </c>
      <c r="H481" s="1" t="s">
        <v>8</v>
      </c>
      <c r="I481" s="1" t="s">
        <v>8</v>
      </c>
      <c r="J481" s="1" t="s">
        <v>8</v>
      </c>
      <c r="K481" s="1" t="s">
        <v>8</v>
      </c>
      <c r="L481" s="1" t="s">
        <v>8</v>
      </c>
      <c r="M481" s="1" t="s">
        <v>8</v>
      </c>
    </row>
    <row r="482" spans="1:13" x14ac:dyDescent="0.25">
      <c r="A482" s="1">
        <v>4820</v>
      </c>
      <c r="B482" s="1" t="s">
        <v>354</v>
      </c>
      <c r="C482" s="1">
        <v>0</v>
      </c>
      <c r="D482" s="1" t="s">
        <v>104</v>
      </c>
      <c r="E482" s="1" t="s">
        <v>355</v>
      </c>
      <c r="F482" s="1" t="s">
        <v>8</v>
      </c>
      <c r="G482" s="1" t="s">
        <v>8</v>
      </c>
      <c r="H482" s="1">
        <v>1</v>
      </c>
      <c r="I482" s="1">
        <v>1</v>
      </c>
      <c r="J482" s="1">
        <v>1</v>
      </c>
      <c r="K482" s="1">
        <v>1</v>
      </c>
      <c r="L482" s="1">
        <v>1</v>
      </c>
      <c r="M482" s="1">
        <v>1</v>
      </c>
    </row>
    <row r="483" spans="1:13" x14ac:dyDescent="0.25">
      <c r="A483" s="1">
        <v>4830</v>
      </c>
      <c r="B483" s="1" t="s">
        <v>354</v>
      </c>
      <c r="C483" s="1">
        <v>0</v>
      </c>
      <c r="D483" s="1" t="s">
        <v>104</v>
      </c>
      <c r="E483" s="1" t="s">
        <v>355</v>
      </c>
      <c r="F483" s="1">
        <v>1</v>
      </c>
      <c r="G483" s="1">
        <v>1</v>
      </c>
      <c r="H483" s="1" t="s">
        <v>8</v>
      </c>
      <c r="I483" s="1" t="s">
        <v>8</v>
      </c>
      <c r="J483" s="1" t="s">
        <v>8</v>
      </c>
      <c r="K483" s="1" t="s">
        <v>8</v>
      </c>
      <c r="L483" s="1" t="s">
        <v>8</v>
      </c>
      <c r="M483" s="1" t="s">
        <v>8</v>
      </c>
    </row>
    <row r="484" spans="1:13" x14ac:dyDescent="0.25">
      <c r="A484" s="1">
        <v>4840</v>
      </c>
      <c r="B484" s="1" t="s">
        <v>354</v>
      </c>
      <c r="C484" s="1">
        <v>0</v>
      </c>
      <c r="D484" s="1" t="s">
        <v>104</v>
      </c>
      <c r="E484" s="1" t="s">
        <v>355</v>
      </c>
      <c r="F484" s="1" t="s">
        <v>8</v>
      </c>
      <c r="G484" s="1" t="s">
        <v>8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</row>
    <row r="485" spans="1:13" x14ac:dyDescent="0.25">
      <c r="A485" s="1">
        <v>4850</v>
      </c>
      <c r="B485" s="1" t="s">
        <v>354</v>
      </c>
      <c r="C485" s="1">
        <v>0</v>
      </c>
      <c r="D485" s="1" t="s">
        <v>104</v>
      </c>
      <c r="E485" s="1" t="s">
        <v>355</v>
      </c>
      <c r="F485" s="1">
        <v>1</v>
      </c>
      <c r="G485" s="1">
        <v>1</v>
      </c>
      <c r="H485" s="1" t="s">
        <v>8</v>
      </c>
      <c r="I485" s="1" t="s">
        <v>8</v>
      </c>
      <c r="J485" s="1" t="s">
        <v>8</v>
      </c>
      <c r="K485" s="1" t="s">
        <v>8</v>
      </c>
      <c r="L485" s="1" t="s">
        <v>8</v>
      </c>
      <c r="M485" s="1" t="s">
        <v>8</v>
      </c>
    </row>
    <row r="486" spans="1:13" x14ac:dyDescent="0.25">
      <c r="A486" s="1">
        <v>4860</v>
      </c>
      <c r="B486" s="1" t="s">
        <v>354</v>
      </c>
      <c r="C486" s="1">
        <v>0</v>
      </c>
      <c r="D486" s="1" t="s">
        <v>104</v>
      </c>
      <c r="E486" s="1" t="s">
        <v>355</v>
      </c>
      <c r="F486" s="1" t="s">
        <v>8</v>
      </c>
      <c r="G486" s="1" t="s">
        <v>8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>
        <v>1</v>
      </c>
    </row>
    <row r="487" spans="1:13" x14ac:dyDescent="0.25">
      <c r="A487" s="1">
        <v>4870</v>
      </c>
      <c r="B487" s="1" t="s">
        <v>354</v>
      </c>
      <c r="C487" s="1">
        <v>0</v>
      </c>
      <c r="D487" s="1" t="s">
        <v>104</v>
      </c>
      <c r="E487" s="1" t="s">
        <v>355</v>
      </c>
      <c r="F487" s="1">
        <v>1</v>
      </c>
      <c r="G487" s="1">
        <v>1</v>
      </c>
      <c r="H487" s="1" t="s">
        <v>8</v>
      </c>
      <c r="I487" s="1" t="s">
        <v>8</v>
      </c>
      <c r="J487" s="1" t="s">
        <v>8</v>
      </c>
      <c r="K487" s="1" t="s">
        <v>8</v>
      </c>
      <c r="L487" s="1" t="s">
        <v>8</v>
      </c>
      <c r="M487" s="1" t="s">
        <v>8</v>
      </c>
    </row>
    <row r="488" spans="1:13" x14ac:dyDescent="0.25">
      <c r="A488" s="1">
        <v>4880</v>
      </c>
      <c r="B488" s="1" t="s">
        <v>354</v>
      </c>
      <c r="C488" s="1">
        <v>0</v>
      </c>
      <c r="D488" s="1" t="s">
        <v>104</v>
      </c>
      <c r="E488" s="1" t="s">
        <v>355</v>
      </c>
      <c r="F488" s="1" t="s">
        <v>8</v>
      </c>
      <c r="G488" s="1" t="s">
        <v>8</v>
      </c>
      <c r="H488" s="1">
        <v>1</v>
      </c>
      <c r="I488" s="1">
        <v>1</v>
      </c>
      <c r="J488" s="1">
        <v>1</v>
      </c>
      <c r="K488" s="1">
        <v>1</v>
      </c>
      <c r="L488" s="1">
        <v>1</v>
      </c>
      <c r="M488" s="1">
        <v>1</v>
      </c>
    </row>
    <row r="489" spans="1:13" x14ac:dyDescent="0.25">
      <c r="A489" s="1">
        <v>4890</v>
      </c>
      <c r="B489" s="1" t="s">
        <v>354</v>
      </c>
      <c r="C489" s="1">
        <v>0</v>
      </c>
      <c r="D489" s="1" t="s">
        <v>104</v>
      </c>
      <c r="E489" s="1" t="s">
        <v>355</v>
      </c>
      <c r="F489" s="1">
        <v>1</v>
      </c>
      <c r="G489" s="1">
        <v>1</v>
      </c>
      <c r="H489" s="1" t="s">
        <v>8</v>
      </c>
      <c r="I489" s="1" t="s">
        <v>8</v>
      </c>
      <c r="J489" s="1" t="s">
        <v>8</v>
      </c>
      <c r="K489" s="1" t="s">
        <v>8</v>
      </c>
      <c r="L489" s="1" t="s">
        <v>8</v>
      </c>
      <c r="M489" s="1" t="s">
        <v>8</v>
      </c>
    </row>
    <row r="490" spans="1:13" x14ac:dyDescent="0.25">
      <c r="A490" s="1">
        <v>4900</v>
      </c>
      <c r="B490" s="1" t="s">
        <v>354</v>
      </c>
      <c r="C490" s="1">
        <v>0</v>
      </c>
      <c r="D490" s="1" t="s">
        <v>104</v>
      </c>
      <c r="E490" s="1" t="s">
        <v>355</v>
      </c>
      <c r="F490" s="1" t="s">
        <v>8</v>
      </c>
      <c r="G490" s="1" t="s">
        <v>8</v>
      </c>
      <c r="H490" s="1">
        <v>1</v>
      </c>
      <c r="I490" s="1">
        <v>1</v>
      </c>
      <c r="J490" s="1">
        <v>1</v>
      </c>
      <c r="K490" s="1">
        <v>1</v>
      </c>
      <c r="L490" s="1">
        <v>1</v>
      </c>
      <c r="M490" s="1">
        <v>1</v>
      </c>
    </row>
    <row r="491" spans="1:13" x14ac:dyDescent="0.25">
      <c r="A491" s="1">
        <v>4910</v>
      </c>
      <c r="B491" s="1" t="s">
        <v>400</v>
      </c>
      <c r="C491" s="1">
        <v>0</v>
      </c>
      <c r="D491" s="1" t="s">
        <v>104</v>
      </c>
      <c r="E491" s="1" t="s">
        <v>401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1</v>
      </c>
      <c r="L491" s="1">
        <v>1</v>
      </c>
      <c r="M491" s="1">
        <v>1</v>
      </c>
    </row>
    <row r="492" spans="1:13" x14ac:dyDescent="0.25">
      <c r="A492" s="1">
        <v>4920</v>
      </c>
      <c r="B492" s="1" t="s">
        <v>362</v>
      </c>
      <c r="C492" s="1">
        <v>0</v>
      </c>
      <c r="D492" s="1" t="s">
        <v>104</v>
      </c>
      <c r="E492" s="1" t="s">
        <v>363</v>
      </c>
      <c r="F492" s="1">
        <v>1</v>
      </c>
      <c r="G492" s="1">
        <v>1</v>
      </c>
      <c r="H492" s="1" t="s">
        <v>8</v>
      </c>
      <c r="I492" s="1" t="s">
        <v>8</v>
      </c>
      <c r="J492" s="1" t="s">
        <v>8</v>
      </c>
      <c r="K492" s="1" t="s">
        <v>8</v>
      </c>
      <c r="L492" s="1" t="s">
        <v>8</v>
      </c>
      <c r="M492" s="1" t="s">
        <v>8</v>
      </c>
    </row>
    <row r="493" spans="1:13" x14ac:dyDescent="0.25">
      <c r="A493" s="1">
        <v>4930</v>
      </c>
      <c r="B493" s="1" t="s">
        <v>362</v>
      </c>
      <c r="C493" s="1">
        <v>0</v>
      </c>
      <c r="D493" s="1" t="s">
        <v>104</v>
      </c>
      <c r="E493" s="1" t="s">
        <v>363</v>
      </c>
      <c r="F493" s="1" t="s">
        <v>8</v>
      </c>
      <c r="G493" s="1" t="s">
        <v>8</v>
      </c>
      <c r="H493" s="1">
        <v>1</v>
      </c>
      <c r="I493" s="1">
        <v>1</v>
      </c>
      <c r="J493" s="1">
        <v>1</v>
      </c>
      <c r="K493" s="1">
        <v>1</v>
      </c>
      <c r="L493" s="1">
        <v>1</v>
      </c>
      <c r="M493" s="1">
        <v>1</v>
      </c>
    </row>
    <row r="494" spans="1:13" x14ac:dyDescent="0.25">
      <c r="A494" s="1">
        <v>4940</v>
      </c>
      <c r="B494" s="1" t="s">
        <v>362</v>
      </c>
      <c r="C494" s="1">
        <v>0</v>
      </c>
      <c r="D494" s="1" t="s">
        <v>104</v>
      </c>
      <c r="E494" s="1" t="s">
        <v>363</v>
      </c>
      <c r="F494" s="1" t="s">
        <v>8</v>
      </c>
      <c r="G494" s="1" t="s">
        <v>8</v>
      </c>
      <c r="H494" s="1" t="s">
        <v>8</v>
      </c>
      <c r="I494" s="1" t="s">
        <v>8</v>
      </c>
      <c r="J494" s="1" t="s">
        <v>8</v>
      </c>
      <c r="K494" s="1" t="s">
        <v>8</v>
      </c>
      <c r="L494" s="1">
        <v>1</v>
      </c>
      <c r="M494" s="1">
        <v>1</v>
      </c>
    </row>
    <row r="495" spans="1:13" x14ac:dyDescent="0.25">
      <c r="A495" s="1">
        <v>4950</v>
      </c>
      <c r="B495" s="1" t="s">
        <v>362</v>
      </c>
      <c r="C495" s="1">
        <v>0</v>
      </c>
      <c r="D495" s="1" t="s">
        <v>104</v>
      </c>
      <c r="E495" s="1" t="s">
        <v>363</v>
      </c>
      <c r="F495" s="1" t="s">
        <v>8</v>
      </c>
      <c r="G495" s="1" t="s">
        <v>8</v>
      </c>
      <c r="H495" s="1">
        <v>1</v>
      </c>
      <c r="I495" s="1">
        <v>1</v>
      </c>
      <c r="J495" s="1">
        <v>1</v>
      </c>
      <c r="K495" s="1">
        <v>1</v>
      </c>
      <c r="L495" s="1" t="s">
        <v>8</v>
      </c>
      <c r="M495" s="1" t="s">
        <v>8</v>
      </c>
    </row>
    <row r="496" spans="1:13" x14ac:dyDescent="0.25">
      <c r="A496" s="1">
        <v>4960</v>
      </c>
      <c r="B496" s="1" t="s">
        <v>362</v>
      </c>
      <c r="C496" s="1">
        <v>0</v>
      </c>
      <c r="D496" s="1" t="s">
        <v>104</v>
      </c>
      <c r="E496" s="1" t="s">
        <v>363</v>
      </c>
      <c r="F496" s="1">
        <v>1</v>
      </c>
      <c r="G496" s="1">
        <v>1</v>
      </c>
      <c r="H496" s="1" t="s">
        <v>8</v>
      </c>
      <c r="I496" s="1" t="s">
        <v>8</v>
      </c>
      <c r="J496" s="1" t="s">
        <v>8</v>
      </c>
      <c r="K496" s="1" t="s">
        <v>8</v>
      </c>
      <c r="L496" s="1" t="s">
        <v>8</v>
      </c>
      <c r="M496" s="1" t="s">
        <v>8</v>
      </c>
    </row>
    <row r="497" spans="1:13" x14ac:dyDescent="0.25">
      <c r="A497" s="1">
        <v>4970</v>
      </c>
      <c r="B497" s="1" t="s">
        <v>362</v>
      </c>
      <c r="C497" s="1">
        <v>0</v>
      </c>
      <c r="D497" s="1" t="s">
        <v>104</v>
      </c>
      <c r="E497" s="1" t="s">
        <v>363</v>
      </c>
      <c r="F497" s="1" t="s">
        <v>8</v>
      </c>
      <c r="G497" s="1" t="s">
        <v>8</v>
      </c>
      <c r="H497" s="1" t="s">
        <v>8</v>
      </c>
      <c r="I497" s="1" t="s">
        <v>8</v>
      </c>
      <c r="J497" s="1" t="s">
        <v>8</v>
      </c>
      <c r="K497" s="1" t="s">
        <v>8</v>
      </c>
      <c r="L497" s="1">
        <v>1</v>
      </c>
      <c r="M497" s="1">
        <v>1</v>
      </c>
    </row>
    <row r="498" spans="1:13" x14ac:dyDescent="0.25">
      <c r="A498" s="1">
        <v>4980</v>
      </c>
      <c r="B498" s="1" t="s">
        <v>362</v>
      </c>
      <c r="C498" s="1">
        <v>0</v>
      </c>
      <c r="D498" s="1" t="s">
        <v>104</v>
      </c>
      <c r="E498" s="1" t="s">
        <v>363</v>
      </c>
      <c r="F498" s="1">
        <v>1</v>
      </c>
      <c r="G498" s="1">
        <v>1</v>
      </c>
      <c r="H498" s="1" t="s">
        <v>8</v>
      </c>
      <c r="I498" s="1" t="s">
        <v>8</v>
      </c>
      <c r="J498" s="1" t="s">
        <v>8</v>
      </c>
      <c r="K498" s="1" t="s">
        <v>8</v>
      </c>
      <c r="L498" s="1" t="s">
        <v>8</v>
      </c>
      <c r="M498" s="1" t="s">
        <v>8</v>
      </c>
    </row>
    <row r="499" spans="1:13" x14ac:dyDescent="0.25">
      <c r="A499" s="1">
        <v>4990</v>
      </c>
      <c r="B499" s="1" t="s">
        <v>362</v>
      </c>
      <c r="C499" s="1">
        <v>0</v>
      </c>
      <c r="D499" s="1" t="s">
        <v>104</v>
      </c>
      <c r="E499" s="1" t="s">
        <v>363</v>
      </c>
      <c r="F499" s="1" t="s">
        <v>8</v>
      </c>
      <c r="G499" s="1" t="s">
        <v>8</v>
      </c>
      <c r="H499" s="1">
        <v>1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</row>
    <row r="500" spans="1:13" x14ac:dyDescent="0.25">
      <c r="A500" s="1">
        <v>5000</v>
      </c>
      <c r="B500" s="1" t="s">
        <v>362</v>
      </c>
      <c r="C500" s="1">
        <v>0</v>
      </c>
      <c r="D500" s="1" t="s">
        <v>104</v>
      </c>
      <c r="E500" s="1" t="s">
        <v>363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</row>
    <row r="501" spans="1:13" x14ac:dyDescent="0.25">
      <c r="A501" s="1">
        <v>5010</v>
      </c>
      <c r="B501" s="1" t="s">
        <v>402</v>
      </c>
      <c r="C501" s="1">
        <v>0</v>
      </c>
      <c r="D501" s="1" t="s">
        <v>104</v>
      </c>
      <c r="E501" s="1" t="s">
        <v>403</v>
      </c>
      <c r="F501" s="1">
        <v>1</v>
      </c>
      <c r="G501" s="1">
        <v>1</v>
      </c>
      <c r="H501" s="1">
        <v>1</v>
      </c>
      <c r="I501" s="1">
        <v>1</v>
      </c>
      <c r="J501" s="1">
        <v>1</v>
      </c>
      <c r="K501" s="1">
        <v>1</v>
      </c>
      <c r="L501" s="1">
        <v>1</v>
      </c>
      <c r="M501" s="1">
        <v>1</v>
      </c>
    </row>
    <row r="502" spans="1:13" x14ac:dyDescent="0.25">
      <c r="A502" s="1">
        <v>5020</v>
      </c>
      <c r="B502" s="1" t="s">
        <v>390</v>
      </c>
      <c r="C502" s="1">
        <v>0</v>
      </c>
      <c r="D502" s="1" t="s">
        <v>104</v>
      </c>
      <c r="E502" s="1" t="s">
        <v>391</v>
      </c>
      <c r="F502" s="1" t="s">
        <v>8</v>
      </c>
      <c r="G502" s="1" t="s">
        <v>8</v>
      </c>
      <c r="H502" s="1">
        <v>1</v>
      </c>
      <c r="I502" s="1">
        <v>1</v>
      </c>
      <c r="J502" s="1">
        <v>1</v>
      </c>
      <c r="K502" s="1">
        <v>1</v>
      </c>
      <c r="L502" s="1">
        <v>1</v>
      </c>
      <c r="M502" s="1">
        <v>1</v>
      </c>
    </row>
    <row r="503" spans="1:13" x14ac:dyDescent="0.25">
      <c r="A503" s="1">
        <v>5030</v>
      </c>
      <c r="B503" s="1" t="s">
        <v>390</v>
      </c>
      <c r="C503" s="1">
        <v>0</v>
      </c>
      <c r="D503" s="1" t="s">
        <v>104</v>
      </c>
      <c r="E503" s="1" t="s">
        <v>391</v>
      </c>
      <c r="F503" s="1">
        <v>1</v>
      </c>
      <c r="G503" s="1">
        <v>1</v>
      </c>
      <c r="H503" s="1" t="s">
        <v>8</v>
      </c>
      <c r="I503" s="1" t="s">
        <v>8</v>
      </c>
      <c r="J503" s="1" t="s">
        <v>8</v>
      </c>
      <c r="K503" s="1" t="s">
        <v>8</v>
      </c>
      <c r="L503" s="1" t="s">
        <v>8</v>
      </c>
      <c r="M503" s="1" t="s">
        <v>8</v>
      </c>
    </row>
    <row r="504" spans="1:13" x14ac:dyDescent="0.25">
      <c r="A504" s="1">
        <v>5040</v>
      </c>
      <c r="B504" s="1" t="s">
        <v>390</v>
      </c>
      <c r="C504" s="1">
        <v>0</v>
      </c>
      <c r="D504" s="1" t="s">
        <v>104</v>
      </c>
      <c r="E504" s="1" t="s">
        <v>391</v>
      </c>
      <c r="F504" s="1" t="s">
        <v>8</v>
      </c>
      <c r="G504" s="1" t="s">
        <v>8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</row>
    <row r="505" spans="1:13" x14ac:dyDescent="0.25">
      <c r="A505" s="1">
        <v>5050</v>
      </c>
      <c r="B505" s="1" t="s">
        <v>390</v>
      </c>
      <c r="C505" s="1">
        <v>0</v>
      </c>
      <c r="D505" s="1" t="s">
        <v>104</v>
      </c>
      <c r="E505" s="1" t="s">
        <v>391</v>
      </c>
      <c r="F505" s="1">
        <v>1</v>
      </c>
      <c r="G505" s="1">
        <v>1</v>
      </c>
      <c r="H505" s="1" t="s">
        <v>8</v>
      </c>
      <c r="I505" s="1" t="s">
        <v>8</v>
      </c>
      <c r="J505" s="1" t="s">
        <v>8</v>
      </c>
      <c r="K505" s="1" t="s">
        <v>8</v>
      </c>
      <c r="L505" s="1" t="s">
        <v>8</v>
      </c>
      <c r="M505" s="1" t="s">
        <v>8</v>
      </c>
    </row>
    <row r="506" spans="1:13" x14ac:dyDescent="0.25">
      <c r="A506" s="1">
        <v>5060</v>
      </c>
      <c r="B506" s="1" t="s">
        <v>390</v>
      </c>
      <c r="C506" s="1">
        <v>0</v>
      </c>
      <c r="D506" s="1" t="s">
        <v>104</v>
      </c>
      <c r="E506" s="1" t="s">
        <v>391</v>
      </c>
      <c r="F506" s="1">
        <v>1</v>
      </c>
      <c r="G506" s="1">
        <v>1</v>
      </c>
      <c r="H506" s="1" t="s">
        <v>8</v>
      </c>
      <c r="I506" s="1" t="s">
        <v>8</v>
      </c>
      <c r="J506" s="1" t="s">
        <v>8</v>
      </c>
      <c r="K506" s="1" t="s">
        <v>8</v>
      </c>
      <c r="L506" s="1" t="s">
        <v>8</v>
      </c>
      <c r="M506" s="1" t="s">
        <v>8</v>
      </c>
    </row>
    <row r="507" spans="1:13" x14ac:dyDescent="0.25">
      <c r="A507" s="1">
        <v>5070</v>
      </c>
      <c r="B507" s="1" t="s">
        <v>404</v>
      </c>
      <c r="C507" s="1">
        <v>0</v>
      </c>
      <c r="D507" s="1" t="s">
        <v>104</v>
      </c>
      <c r="E507" s="1" t="s">
        <v>405</v>
      </c>
      <c r="F507" s="1">
        <v>1</v>
      </c>
      <c r="G507" s="1">
        <v>1</v>
      </c>
      <c r="H507" s="1">
        <v>1</v>
      </c>
      <c r="I507" s="1">
        <v>1</v>
      </c>
      <c r="J507" s="1">
        <v>1</v>
      </c>
      <c r="K507" s="1">
        <v>1</v>
      </c>
      <c r="L507" s="1">
        <v>1</v>
      </c>
      <c r="M507" s="1">
        <v>1</v>
      </c>
    </row>
    <row r="508" spans="1:13" x14ac:dyDescent="0.25">
      <c r="A508" s="1">
        <v>5080</v>
      </c>
      <c r="B508" s="1" t="s">
        <v>404</v>
      </c>
      <c r="C508" s="1">
        <v>0</v>
      </c>
      <c r="D508" s="1" t="s">
        <v>104</v>
      </c>
      <c r="E508" s="1" t="s">
        <v>405</v>
      </c>
      <c r="F508" s="1">
        <v>1</v>
      </c>
      <c r="G508" s="1">
        <v>1</v>
      </c>
      <c r="H508" s="1">
        <v>1</v>
      </c>
      <c r="I508" s="1">
        <v>1</v>
      </c>
      <c r="J508" s="1">
        <v>1</v>
      </c>
      <c r="K508" s="1">
        <v>1</v>
      </c>
      <c r="L508" s="1">
        <v>1</v>
      </c>
      <c r="M508" s="1">
        <v>1</v>
      </c>
    </row>
    <row r="509" spans="1:13" x14ac:dyDescent="0.25">
      <c r="A509" s="1">
        <v>5090</v>
      </c>
      <c r="B509" s="1" t="s">
        <v>352</v>
      </c>
      <c r="C509" s="1">
        <v>0</v>
      </c>
      <c r="D509" s="1" t="s">
        <v>104</v>
      </c>
      <c r="E509" s="1" t="s">
        <v>353</v>
      </c>
      <c r="F509" s="1">
        <v>1</v>
      </c>
      <c r="G509" s="1">
        <v>1</v>
      </c>
      <c r="H509" s="1">
        <v>1</v>
      </c>
      <c r="I509" s="1">
        <v>1</v>
      </c>
      <c r="J509" s="1">
        <v>1</v>
      </c>
      <c r="K509" s="1">
        <v>1</v>
      </c>
      <c r="L509" s="1">
        <v>1</v>
      </c>
      <c r="M509" s="1">
        <v>1</v>
      </c>
    </row>
    <row r="510" spans="1:13" x14ac:dyDescent="0.25">
      <c r="A510" s="1">
        <v>5100</v>
      </c>
      <c r="B510" s="1" t="s">
        <v>352</v>
      </c>
      <c r="C510" s="1">
        <v>0</v>
      </c>
      <c r="D510" s="1" t="s">
        <v>104</v>
      </c>
      <c r="E510" s="1" t="s">
        <v>353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>
        <v>1</v>
      </c>
    </row>
    <row r="511" spans="1:13" x14ac:dyDescent="0.25">
      <c r="A511" s="1">
        <v>5110</v>
      </c>
      <c r="B511" s="1" t="s">
        <v>352</v>
      </c>
      <c r="C511" s="1">
        <v>0</v>
      </c>
      <c r="D511" s="1" t="s">
        <v>104</v>
      </c>
      <c r="E511" s="1" t="s">
        <v>353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</row>
    <row r="512" spans="1:13" x14ac:dyDescent="0.25">
      <c r="A512" s="1">
        <v>5120</v>
      </c>
      <c r="B512" s="1" t="s">
        <v>406</v>
      </c>
      <c r="C512" s="1">
        <v>0</v>
      </c>
      <c r="D512" s="1" t="s">
        <v>104</v>
      </c>
      <c r="E512" s="1" t="s">
        <v>407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1</v>
      </c>
      <c r="L512" s="1">
        <v>1</v>
      </c>
      <c r="M512" s="1">
        <v>1</v>
      </c>
    </row>
    <row r="513" spans="1:13" x14ac:dyDescent="0.25">
      <c r="A513" s="1">
        <v>5130</v>
      </c>
      <c r="B513" s="1" t="s">
        <v>408</v>
      </c>
      <c r="C513" s="1">
        <v>0</v>
      </c>
      <c r="D513" s="1" t="s">
        <v>104</v>
      </c>
      <c r="E513" s="1" t="s">
        <v>409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  <c r="L513" s="1">
        <v>1</v>
      </c>
      <c r="M513" s="1">
        <v>1</v>
      </c>
    </row>
    <row r="514" spans="1:13" x14ac:dyDescent="0.25">
      <c r="A514" s="1">
        <v>5140</v>
      </c>
      <c r="B514" s="1" t="s">
        <v>408</v>
      </c>
      <c r="C514" s="1">
        <v>0</v>
      </c>
      <c r="D514" s="1" t="s">
        <v>104</v>
      </c>
      <c r="E514" s="1" t="s">
        <v>409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1">
        <v>1</v>
      </c>
    </row>
    <row r="515" spans="1:13" x14ac:dyDescent="0.25">
      <c r="A515" s="1">
        <v>5150</v>
      </c>
      <c r="B515" s="1" t="s">
        <v>408</v>
      </c>
      <c r="C515" s="1">
        <v>0</v>
      </c>
      <c r="D515" s="1" t="s">
        <v>104</v>
      </c>
      <c r="E515" s="1" t="s">
        <v>409</v>
      </c>
      <c r="F515" s="1">
        <v>1</v>
      </c>
      <c r="G515" s="1">
        <v>1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1">
        <v>1</v>
      </c>
    </row>
    <row r="516" spans="1:13" x14ac:dyDescent="0.25">
      <c r="A516" s="1">
        <v>5160</v>
      </c>
      <c r="B516" s="1" t="s">
        <v>408</v>
      </c>
      <c r="C516" s="1">
        <v>0</v>
      </c>
      <c r="D516" s="1" t="s">
        <v>104</v>
      </c>
      <c r="E516" s="1" t="s">
        <v>409</v>
      </c>
      <c r="F516" s="1">
        <v>1</v>
      </c>
      <c r="G516" s="1">
        <v>1</v>
      </c>
      <c r="H516" s="1">
        <v>1</v>
      </c>
      <c r="I516" s="1">
        <v>1</v>
      </c>
      <c r="J516" s="1">
        <v>1</v>
      </c>
      <c r="K516" s="1">
        <v>1</v>
      </c>
      <c r="L516" s="1">
        <v>1</v>
      </c>
      <c r="M516" s="1">
        <v>1</v>
      </c>
    </row>
    <row r="517" spans="1:13" x14ac:dyDescent="0.25">
      <c r="A517" s="1">
        <v>5170</v>
      </c>
      <c r="B517" s="1" t="s">
        <v>410</v>
      </c>
      <c r="C517" s="1">
        <v>0</v>
      </c>
      <c r="D517" s="1" t="s">
        <v>104</v>
      </c>
      <c r="E517" s="1" t="s">
        <v>411</v>
      </c>
      <c r="F517" s="1">
        <v>1</v>
      </c>
      <c r="G517" s="1">
        <v>1</v>
      </c>
      <c r="H517" s="1">
        <v>1</v>
      </c>
      <c r="I517" s="1">
        <v>1</v>
      </c>
      <c r="J517" s="1">
        <v>1</v>
      </c>
      <c r="K517" s="1">
        <v>1</v>
      </c>
      <c r="L517" s="1">
        <v>1</v>
      </c>
      <c r="M517" s="1">
        <v>1</v>
      </c>
    </row>
    <row r="518" spans="1:13" x14ac:dyDescent="0.25">
      <c r="A518" s="1">
        <v>5180</v>
      </c>
      <c r="B518" s="1" t="s">
        <v>358</v>
      </c>
      <c r="C518" s="1">
        <v>0</v>
      </c>
      <c r="D518" s="1" t="s">
        <v>104</v>
      </c>
      <c r="E518" s="1" t="s">
        <v>359</v>
      </c>
      <c r="F518" s="1">
        <v>1</v>
      </c>
      <c r="G518" s="1">
        <v>1</v>
      </c>
      <c r="H518" s="1" t="s">
        <v>8</v>
      </c>
      <c r="I518" s="1" t="s">
        <v>8</v>
      </c>
      <c r="J518" s="1" t="s">
        <v>8</v>
      </c>
      <c r="K518" s="1" t="s">
        <v>8</v>
      </c>
      <c r="L518" s="1" t="s">
        <v>8</v>
      </c>
      <c r="M518" s="1" t="s">
        <v>8</v>
      </c>
    </row>
    <row r="519" spans="1:13" x14ac:dyDescent="0.25">
      <c r="A519" s="1">
        <v>5190</v>
      </c>
      <c r="B519" s="1" t="s">
        <v>358</v>
      </c>
      <c r="C519" s="1">
        <v>0</v>
      </c>
      <c r="D519" s="1" t="s">
        <v>104</v>
      </c>
      <c r="E519" s="1" t="s">
        <v>359</v>
      </c>
      <c r="F519" s="1" t="s">
        <v>8</v>
      </c>
      <c r="G519" s="1" t="s">
        <v>8</v>
      </c>
      <c r="H519" s="1">
        <v>1</v>
      </c>
      <c r="I519" s="1">
        <v>1</v>
      </c>
      <c r="J519" s="1">
        <v>1</v>
      </c>
      <c r="K519" s="1">
        <v>1</v>
      </c>
      <c r="L519" s="1">
        <v>1</v>
      </c>
      <c r="M519" s="1">
        <v>1</v>
      </c>
    </row>
    <row r="520" spans="1:13" x14ac:dyDescent="0.25">
      <c r="A520" s="1">
        <v>5200</v>
      </c>
      <c r="B520" s="1" t="s">
        <v>362</v>
      </c>
      <c r="C520" s="1">
        <v>0</v>
      </c>
      <c r="D520" s="1" t="s">
        <v>104</v>
      </c>
      <c r="E520" s="1" t="s">
        <v>363</v>
      </c>
      <c r="F520" s="1">
        <v>1</v>
      </c>
      <c r="G520" s="1">
        <v>1</v>
      </c>
      <c r="H520" s="1" t="s">
        <v>8</v>
      </c>
      <c r="I520" s="1" t="s">
        <v>8</v>
      </c>
      <c r="J520" s="1" t="s">
        <v>8</v>
      </c>
      <c r="K520" s="1" t="s">
        <v>8</v>
      </c>
      <c r="L520" s="1" t="s">
        <v>8</v>
      </c>
      <c r="M520" s="1" t="s">
        <v>8</v>
      </c>
    </row>
    <row r="521" spans="1:13" x14ac:dyDescent="0.25">
      <c r="A521" s="1">
        <v>5210</v>
      </c>
      <c r="B521" s="1" t="s">
        <v>362</v>
      </c>
      <c r="C521" s="1">
        <v>0</v>
      </c>
      <c r="D521" s="1" t="s">
        <v>104</v>
      </c>
      <c r="E521" s="1" t="s">
        <v>363</v>
      </c>
      <c r="F521" s="1" t="s">
        <v>8</v>
      </c>
      <c r="G521" s="1" t="s">
        <v>8</v>
      </c>
      <c r="H521" s="1">
        <v>1</v>
      </c>
      <c r="I521" s="1">
        <v>1</v>
      </c>
      <c r="J521" s="1">
        <v>1</v>
      </c>
      <c r="K521" s="1">
        <v>1</v>
      </c>
      <c r="L521" s="1">
        <v>1</v>
      </c>
      <c r="M521" s="1">
        <v>1</v>
      </c>
    </row>
    <row r="522" spans="1:13" x14ac:dyDescent="0.25">
      <c r="A522" s="1">
        <v>5220</v>
      </c>
      <c r="B522" s="1" t="s">
        <v>362</v>
      </c>
      <c r="C522" s="1">
        <v>0</v>
      </c>
      <c r="D522" s="1" t="s">
        <v>104</v>
      </c>
      <c r="E522" s="1" t="s">
        <v>363</v>
      </c>
      <c r="F522" s="1">
        <v>1</v>
      </c>
      <c r="G522" s="1">
        <v>1</v>
      </c>
      <c r="H522" s="1" t="s">
        <v>8</v>
      </c>
      <c r="I522" s="1" t="s">
        <v>8</v>
      </c>
      <c r="J522" s="1" t="s">
        <v>8</v>
      </c>
      <c r="K522" s="1" t="s">
        <v>8</v>
      </c>
      <c r="L522" s="1" t="s">
        <v>8</v>
      </c>
      <c r="M522" s="1" t="s">
        <v>8</v>
      </c>
    </row>
    <row r="523" spans="1:13" x14ac:dyDescent="0.25">
      <c r="A523" s="1">
        <v>5230</v>
      </c>
      <c r="B523" s="1" t="s">
        <v>362</v>
      </c>
      <c r="C523" s="1">
        <v>0</v>
      </c>
      <c r="D523" s="1" t="s">
        <v>104</v>
      </c>
      <c r="E523" s="1" t="s">
        <v>363</v>
      </c>
      <c r="F523" s="1" t="s">
        <v>8</v>
      </c>
      <c r="G523" s="1" t="s">
        <v>8</v>
      </c>
      <c r="H523" s="1">
        <v>1</v>
      </c>
      <c r="I523" s="1">
        <v>1</v>
      </c>
      <c r="J523" s="1">
        <v>1</v>
      </c>
      <c r="K523" s="1">
        <v>1</v>
      </c>
      <c r="L523" s="1">
        <v>1</v>
      </c>
      <c r="M523" s="1">
        <v>1</v>
      </c>
    </row>
    <row r="524" spans="1:13" x14ac:dyDescent="0.25">
      <c r="A524" s="1">
        <v>5240</v>
      </c>
      <c r="B524" s="1" t="s">
        <v>362</v>
      </c>
      <c r="C524" s="1">
        <v>0</v>
      </c>
      <c r="D524" s="1" t="s">
        <v>104</v>
      </c>
      <c r="E524" s="1" t="s">
        <v>363</v>
      </c>
      <c r="F524" s="1">
        <v>1</v>
      </c>
      <c r="G524" s="1">
        <v>1</v>
      </c>
      <c r="H524" s="1" t="s">
        <v>8</v>
      </c>
      <c r="I524" s="1" t="s">
        <v>8</v>
      </c>
      <c r="J524" s="1" t="s">
        <v>8</v>
      </c>
      <c r="K524" s="1" t="s">
        <v>8</v>
      </c>
      <c r="L524" s="1" t="s">
        <v>8</v>
      </c>
      <c r="M524" s="1" t="s">
        <v>8</v>
      </c>
    </row>
    <row r="525" spans="1:13" x14ac:dyDescent="0.25">
      <c r="A525" s="1">
        <v>5250</v>
      </c>
      <c r="B525" s="1" t="s">
        <v>362</v>
      </c>
      <c r="C525" s="1">
        <v>0</v>
      </c>
      <c r="D525" s="1" t="s">
        <v>104</v>
      </c>
      <c r="E525" s="1" t="s">
        <v>363</v>
      </c>
      <c r="F525" s="1" t="s">
        <v>8</v>
      </c>
      <c r="G525" s="1" t="s">
        <v>8</v>
      </c>
      <c r="H525" s="1">
        <v>1</v>
      </c>
      <c r="I525" s="1">
        <v>1</v>
      </c>
      <c r="J525" s="1">
        <v>1</v>
      </c>
      <c r="K525" s="1">
        <v>1</v>
      </c>
      <c r="L525" s="1">
        <v>1</v>
      </c>
      <c r="M525" s="1">
        <v>1</v>
      </c>
    </row>
    <row r="526" spans="1:13" x14ac:dyDescent="0.25">
      <c r="A526" s="1">
        <v>5260</v>
      </c>
      <c r="B526" s="1" t="s">
        <v>362</v>
      </c>
      <c r="C526" s="1">
        <v>0</v>
      </c>
      <c r="D526" s="1" t="s">
        <v>104</v>
      </c>
      <c r="E526" s="1" t="s">
        <v>363</v>
      </c>
      <c r="F526" s="1">
        <v>1</v>
      </c>
      <c r="G526" s="1">
        <v>1</v>
      </c>
      <c r="H526" s="1" t="s">
        <v>8</v>
      </c>
      <c r="I526" s="1" t="s">
        <v>8</v>
      </c>
      <c r="J526" s="1" t="s">
        <v>8</v>
      </c>
      <c r="K526" s="1" t="s">
        <v>8</v>
      </c>
      <c r="L526" s="1" t="s">
        <v>8</v>
      </c>
      <c r="M526" s="1" t="s">
        <v>8</v>
      </c>
    </row>
    <row r="527" spans="1:13" x14ac:dyDescent="0.25">
      <c r="A527" s="1">
        <v>5270</v>
      </c>
      <c r="B527" s="1" t="s">
        <v>362</v>
      </c>
      <c r="C527" s="1">
        <v>0</v>
      </c>
      <c r="D527" s="1" t="s">
        <v>104</v>
      </c>
      <c r="E527" s="1" t="s">
        <v>363</v>
      </c>
      <c r="F527" s="1" t="s">
        <v>8</v>
      </c>
      <c r="G527" s="1" t="s">
        <v>8</v>
      </c>
      <c r="H527" s="1">
        <v>1</v>
      </c>
      <c r="I527" s="1">
        <v>1</v>
      </c>
      <c r="J527" s="1">
        <v>1</v>
      </c>
      <c r="K527" s="1">
        <v>1</v>
      </c>
      <c r="L527" s="1">
        <v>1</v>
      </c>
      <c r="M527" s="1">
        <v>1</v>
      </c>
    </row>
    <row r="528" spans="1:13" x14ac:dyDescent="0.25">
      <c r="A528" s="1">
        <v>5280</v>
      </c>
      <c r="B528" s="1" t="s">
        <v>362</v>
      </c>
      <c r="C528" s="1">
        <v>0</v>
      </c>
      <c r="D528" s="1" t="s">
        <v>104</v>
      </c>
      <c r="E528" s="1" t="s">
        <v>363</v>
      </c>
      <c r="F528" s="1">
        <v>1</v>
      </c>
      <c r="G528" s="1">
        <v>1</v>
      </c>
      <c r="H528" s="1" t="s">
        <v>8</v>
      </c>
      <c r="I528" s="1" t="s">
        <v>8</v>
      </c>
      <c r="J528" s="1" t="s">
        <v>8</v>
      </c>
      <c r="K528" s="1" t="s">
        <v>8</v>
      </c>
      <c r="L528" s="1" t="s">
        <v>8</v>
      </c>
      <c r="M528" s="1" t="s">
        <v>8</v>
      </c>
    </row>
    <row r="529" spans="1:13" x14ac:dyDescent="0.25">
      <c r="A529" s="1">
        <v>5290</v>
      </c>
      <c r="B529" s="1" t="s">
        <v>362</v>
      </c>
      <c r="C529" s="1">
        <v>0</v>
      </c>
      <c r="D529" s="1" t="s">
        <v>104</v>
      </c>
      <c r="E529" s="1" t="s">
        <v>363</v>
      </c>
      <c r="F529" s="1" t="s">
        <v>8</v>
      </c>
      <c r="G529" s="1" t="s">
        <v>8</v>
      </c>
      <c r="H529" s="1">
        <v>1</v>
      </c>
      <c r="I529" s="1">
        <v>1</v>
      </c>
      <c r="J529" s="1">
        <v>1</v>
      </c>
      <c r="K529" s="1">
        <v>1</v>
      </c>
      <c r="L529" s="1">
        <v>1</v>
      </c>
      <c r="M529" s="1">
        <v>1</v>
      </c>
    </row>
    <row r="530" spans="1:13" x14ac:dyDescent="0.25">
      <c r="A530" s="1">
        <v>5300</v>
      </c>
      <c r="B530" s="1" t="s">
        <v>362</v>
      </c>
      <c r="C530" s="1">
        <v>0</v>
      </c>
      <c r="D530" s="1" t="s">
        <v>104</v>
      </c>
      <c r="E530" s="1" t="s">
        <v>363</v>
      </c>
      <c r="F530" s="1">
        <v>1</v>
      </c>
      <c r="G530" s="1">
        <v>1</v>
      </c>
      <c r="H530" s="1" t="s">
        <v>8</v>
      </c>
      <c r="I530" s="1" t="s">
        <v>8</v>
      </c>
      <c r="J530" s="1" t="s">
        <v>8</v>
      </c>
      <c r="K530" s="1" t="s">
        <v>8</v>
      </c>
      <c r="L530" s="1" t="s">
        <v>8</v>
      </c>
      <c r="M530" s="1" t="s">
        <v>8</v>
      </c>
    </row>
    <row r="531" spans="1:13" x14ac:dyDescent="0.25">
      <c r="A531" s="1">
        <v>5310</v>
      </c>
      <c r="B531" s="1" t="s">
        <v>362</v>
      </c>
      <c r="C531" s="1">
        <v>0</v>
      </c>
      <c r="D531" s="1" t="s">
        <v>104</v>
      </c>
      <c r="E531" s="1" t="s">
        <v>363</v>
      </c>
      <c r="F531" s="1" t="s">
        <v>8</v>
      </c>
      <c r="G531" s="1" t="s">
        <v>8</v>
      </c>
      <c r="H531" s="1">
        <v>1</v>
      </c>
      <c r="I531" s="1">
        <v>1</v>
      </c>
      <c r="J531" s="1">
        <v>1</v>
      </c>
      <c r="K531" s="1">
        <v>1</v>
      </c>
      <c r="L531" s="1">
        <v>1</v>
      </c>
      <c r="M531" s="1">
        <v>1</v>
      </c>
    </row>
    <row r="532" spans="1:13" x14ac:dyDescent="0.25">
      <c r="A532" s="1">
        <v>5320</v>
      </c>
      <c r="B532" s="1" t="s">
        <v>362</v>
      </c>
      <c r="C532" s="1">
        <v>0</v>
      </c>
      <c r="D532" s="1" t="s">
        <v>104</v>
      </c>
      <c r="E532" s="1" t="s">
        <v>363</v>
      </c>
      <c r="F532" s="1">
        <v>1</v>
      </c>
      <c r="G532" s="1">
        <v>1</v>
      </c>
      <c r="H532" s="1" t="s">
        <v>8</v>
      </c>
      <c r="I532" s="1" t="s">
        <v>8</v>
      </c>
      <c r="J532" s="1" t="s">
        <v>8</v>
      </c>
      <c r="K532" s="1" t="s">
        <v>8</v>
      </c>
      <c r="L532" s="1" t="s">
        <v>8</v>
      </c>
      <c r="M532" s="1" t="s">
        <v>8</v>
      </c>
    </row>
    <row r="533" spans="1:13" x14ac:dyDescent="0.25">
      <c r="A533" s="1">
        <v>5330</v>
      </c>
      <c r="B533" s="1" t="s">
        <v>362</v>
      </c>
      <c r="C533" s="1">
        <v>0</v>
      </c>
      <c r="D533" s="1" t="s">
        <v>104</v>
      </c>
      <c r="E533" s="1" t="s">
        <v>363</v>
      </c>
      <c r="F533" s="1" t="s">
        <v>8</v>
      </c>
      <c r="G533" s="1" t="s">
        <v>8</v>
      </c>
      <c r="H533" s="1">
        <v>1</v>
      </c>
      <c r="I533" s="1">
        <v>1</v>
      </c>
      <c r="J533" s="1">
        <v>1</v>
      </c>
      <c r="K533" s="1">
        <v>1</v>
      </c>
      <c r="L533" s="1">
        <v>1</v>
      </c>
      <c r="M533" s="1">
        <v>1</v>
      </c>
    </row>
    <row r="534" spans="1:13" x14ac:dyDescent="0.25">
      <c r="A534" s="1">
        <v>5340</v>
      </c>
      <c r="B534" s="1" t="s">
        <v>362</v>
      </c>
      <c r="C534" s="1">
        <v>0</v>
      </c>
      <c r="D534" s="1" t="s">
        <v>104</v>
      </c>
      <c r="E534" s="1" t="s">
        <v>363</v>
      </c>
      <c r="F534" s="1">
        <v>1</v>
      </c>
      <c r="G534" s="1">
        <v>1</v>
      </c>
      <c r="H534" s="1" t="s">
        <v>8</v>
      </c>
      <c r="I534" s="1" t="s">
        <v>8</v>
      </c>
      <c r="J534" s="1" t="s">
        <v>8</v>
      </c>
      <c r="K534" s="1" t="s">
        <v>8</v>
      </c>
      <c r="L534" s="1" t="s">
        <v>8</v>
      </c>
      <c r="M534" s="1" t="s">
        <v>8</v>
      </c>
    </row>
    <row r="535" spans="1:13" x14ac:dyDescent="0.25">
      <c r="A535" s="1">
        <v>5350</v>
      </c>
      <c r="B535" s="1" t="s">
        <v>362</v>
      </c>
      <c r="C535" s="1">
        <v>0</v>
      </c>
      <c r="D535" s="1" t="s">
        <v>104</v>
      </c>
      <c r="E535" s="1" t="s">
        <v>363</v>
      </c>
      <c r="F535" s="1" t="s">
        <v>8</v>
      </c>
      <c r="G535" s="1" t="s">
        <v>8</v>
      </c>
      <c r="H535" s="1">
        <v>1</v>
      </c>
      <c r="I535" s="1">
        <v>1</v>
      </c>
      <c r="J535" s="1">
        <v>1</v>
      </c>
      <c r="K535" s="1">
        <v>1</v>
      </c>
      <c r="L535" s="1">
        <v>1</v>
      </c>
      <c r="M535" s="1">
        <v>1</v>
      </c>
    </row>
    <row r="536" spans="1:13" x14ac:dyDescent="0.25">
      <c r="A536" s="1">
        <v>5360</v>
      </c>
      <c r="B536" s="1" t="s">
        <v>362</v>
      </c>
      <c r="C536" s="1">
        <v>0</v>
      </c>
      <c r="D536" s="1" t="s">
        <v>104</v>
      </c>
      <c r="E536" s="1" t="s">
        <v>363</v>
      </c>
      <c r="F536" s="1">
        <v>1</v>
      </c>
      <c r="G536" s="1">
        <v>1</v>
      </c>
      <c r="H536" s="1" t="s">
        <v>8</v>
      </c>
      <c r="I536" s="1" t="s">
        <v>8</v>
      </c>
      <c r="J536" s="1" t="s">
        <v>8</v>
      </c>
      <c r="K536" s="1" t="s">
        <v>8</v>
      </c>
      <c r="L536" s="1" t="s">
        <v>8</v>
      </c>
      <c r="M536" s="1" t="s">
        <v>8</v>
      </c>
    </row>
    <row r="537" spans="1:13" x14ac:dyDescent="0.25">
      <c r="A537" s="1">
        <v>5370</v>
      </c>
      <c r="B537" s="1" t="s">
        <v>362</v>
      </c>
      <c r="C537" s="1">
        <v>0</v>
      </c>
      <c r="D537" s="1" t="s">
        <v>104</v>
      </c>
      <c r="E537" s="1" t="s">
        <v>363</v>
      </c>
      <c r="F537" s="1" t="s">
        <v>8</v>
      </c>
      <c r="G537" s="1" t="s">
        <v>8</v>
      </c>
      <c r="H537" s="1">
        <v>1</v>
      </c>
      <c r="I537" s="1">
        <v>1</v>
      </c>
      <c r="J537" s="1">
        <v>1</v>
      </c>
      <c r="K537" s="1">
        <v>1</v>
      </c>
      <c r="L537" s="1">
        <v>1</v>
      </c>
      <c r="M537" s="1">
        <v>1</v>
      </c>
    </row>
    <row r="538" spans="1:13" x14ac:dyDescent="0.25">
      <c r="A538" s="1">
        <v>5380</v>
      </c>
      <c r="B538" s="1" t="s">
        <v>362</v>
      </c>
      <c r="C538" s="1">
        <v>0</v>
      </c>
      <c r="D538" s="1" t="s">
        <v>104</v>
      </c>
      <c r="E538" s="1" t="s">
        <v>363</v>
      </c>
      <c r="F538" s="1">
        <v>1</v>
      </c>
      <c r="G538" s="1">
        <v>1</v>
      </c>
      <c r="H538" s="1" t="s">
        <v>8</v>
      </c>
      <c r="I538" s="1" t="s">
        <v>8</v>
      </c>
      <c r="J538" s="1" t="s">
        <v>8</v>
      </c>
      <c r="K538" s="1" t="s">
        <v>8</v>
      </c>
      <c r="L538" s="1" t="s">
        <v>8</v>
      </c>
      <c r="M538" s="1" t="s">
        <v>8</v>
      </c>
    </row>
    <row r="539" spans="1:13" x14ac:dyDescent="0.25">
      <c r="A539" s="1">
        <v>5390</v>
      </c>
      <c r="B539" s="1" t="s">
        <v>362</v>
      </c>
      <c r="C539" s="1">
        <v>0</v>
      </c>
      <c r="D539" s="1" t="s">
        <v>104</v>
      </c>
      <c r="E539" s="1" t="s">
        <v>363</v>
      </c>
      <c r="F539" s="1" t="s">
        <v>8</v>
      </c>
      <c r="G539" s="1" t="s">
        <v>8</v>
      </c>
      <c r="H539" s="1">
        <v>1</v>
      </c>
      <c r="I539" s="1">
        <v>1</v>
      </c>
      <c r="J539" s="1">
        <v>1</v>
      </c>
      <c r="K539" s="1">
        <v>1</v>
      </c>
      <c r="L539" s="1">
        <v>1</v>
      </c>
      <c r="M539" s="1">
        <v>1</v>
      </c>
    </row>
    <row r="540" spans="1:13" x14ac:dyDescent="0.25">
      <c r="A540" s="1">
        <v>5400</v>
      </c>
      <c r="B540" s="1" t="s">
        <v>362</v>
      </c>
      <c r="C540" s="1">
        <v>0</v>
      </c>
      <c r="D540" s="1" t="s">
        <v>104</v>
      </c>
      <c r="E540" s="1" t="s">
        <v>363</v>
      </c>
      <c r="F540" s="1">
        <v>1</v>
      </c>
      <c r="G540" s="1">
        <v>1</v>
      </c>
      <c r="H540" s="1" t="s">
        <v>8</v>
      </c>
      <c r="I540" s="1" t="s">
        <v>8</v>
      </c>
      <c r="J540" s="1" t="s">
        <v>8</v>
      </c>
      <c r="K540" s="1" t="s">
        <v>8</v>
      </c>
      <c r="L540" s="1" t="s">
        <v>8</v>
      </c>
      <c r="M540" s="1" t="s">
        <v>8</v>
      </c>
    </row>
    <row r="541" spans="1:13" x14ac:dyDescent="0.25">
      <c r="A541" s="1">
        <v>5410</v>
      </c>
      <c r="B541" s="1" t="s">
        <v>362</v>
      </c>
      <c r="C541" s="1">
        <v>0</v>
      </c>
      <c r="D541" s="1" t="s">
        <v>104</v>
      </c>
      <c r="E541" s="1" t="s">
        <v>363</v>
      </c>
      <c r="F541" s="1" t="s">
        <v>8</v>
      </c>
      <c r="G541" s="1" t="s">
        <v>8</v>
      </c>
      <c r="H541" s="1">
        <v>1</v>
      </c>
      <c r="I541" s="1">
        <v>1</v>
      </c>
      <c r="J541" s="1">
        <v>1</v>
      </c>
      <c r="K541" s="1">
        <v>1</v>
      </c>
      <c r="L541" s="1">
        <v>1</v>
      </c>
      <c r="M541" s="1">
        <v>1</v>
      </c>
    </row>
    <row r="542" spans="1:13" x14ac:dyDescent="0.25">
      <c r="A542" s="1">
        <v>5420</v>
      </c>
      <c r="B542" s="1" t="s">
        <v>362</v>
      </c>
      <c r="C542" s="1">
        <v>0</v>
      </c>
      <c r="D542" s="1" t="s">
        <v>104</v>
      </c>
      <c r="E542" s="1" t="s">
        <v>363</v>
      </c>
      <c r="F542" s="1">
        <v>1</v>
      </c>
      <c r="G542" s="1">
        <v>1</v>
      </c>
      <c r="H542" s="1" t="s">
        <v>8</v>
      </c>
      <c r="I542" s="1" t="s">
        <v>8</v>
      </c>
      <c r="J542" s="1" t="s">
        <v>8</v>
      </c>
      <c r="K542" s="1" t="s">
        <v>8</v>
      </c>
      <c r="L542" s="1" t="s">
        <v>8</v>
      </c>
      <c r="M542" s="1" t="s">
        <v>8</v>
      </c>
    </row>
    <row r="543" spans="1:13" x14ac:dyDescent="0.25">
      <c r="A543" s="1">
        <v>5430</v>
      </c>
      <c r="B543" s="1" t="s">
        <v>362</v>
      </c>
      <c r="C543" s="1">
        <v>0</v>
      </c>
      <c r="D543" s="1" t="s">
        <v>104</v>
      </c>
      <c r="E543" s="1" t="s">
        <v>363</v>
      </c>
      <c r="F543" s="1" t="s">
        <v>8</v>
      </c>
      <c r="G543" s="1" t="s">
        <v>8</v>
      </c>
      <c r="H543" s="1">
        <v>1</v>
      </c>
      <c r="I543" s="1">
        <v>1</v>
      </c>
      <c r="J543" s="1">
        <v>1</v>
      </c>
      <c r="K543" s="1">
        <v>1</v>
      </c>
      <c r="L543" s="1">
        <v>1</v>
      </c>
      <c r="M543" s="1">
        <v>1</v>
      </c>
    </row>
    <row r="544" spans="1:13" x14ac:dyDescent="0.25">
      <c r="A544" s="1">
        <v>5440</v>
      </c>
      <c r="B544" s="1" t="s">
        <v>362</v>
      </c>
      <c r="C544" s="1">
        <v>0</v>
      </c>
      <c r="D544" s="1" t="s">
        <v>104</v>
      </c>
      <c r="E544" s="1" t="s">
        <v>363</v>
      </c>
      <c r="F544" s="1">
        <v>1</v>
      </c>
      <c r="G544" s="1">
        <v>1</v>
      </c>
      <c r="H544" s="1" t="s">
        <v>8</v>
      </c>
      <c r="I544" s="1" t="s">
        <v>8</v>
      </c>
      <c r="J544" s="1" t="s">
        <v>8</v>
      </c>
      <c r="K544" s="1" t="s">
        <v>8</v>
      </c>
      <c r="L544" s="1" t="s">
        <v>8</v>
      </c>
      <c r="M544" s="1" t="s">
        <v>8</v>
      </c>
    </row>
    <row r="545" spans="1:13" x14ac:dyDescent="0.25">
      <c r="A545" s="1">
        <v>5450</v>
      </c>
      <c r="B545" s="1" t="s">
        <v>362</v>
      </c>
      <c r="C545" s="1">
        <v>0</v>
      </c>
      <c r="D545" s="1" t="s">
        <v>104</v>
      </c>
      <c r="E545" s="1" t="s">
        <v>363</v>
      </c>
      <c r="F545" s="1" t="s">
        <v>8</v>
      </c>
      <c r="G545" s="1" t="s">
        <v>8</v>
      </c>
      <c r="H545" s="1">
        <v>1</v>
      </c>
      <c r="I545" s="1">
        <v>1</v>
      </c>
      <c r="J545" s="1">
        <v>1</v>
      </c>
      <c r="K545" s="1">
        <v>1</v>
      </c>
      <c r="L545" s="1">
        <v>1</v>
      </c>
      <c r="M545" s="1">
        <v>1</v>
      </c>
    </row>
    <row r="546" spans="1:13" x14ac:dyDescent="0.25">
      <c r="A546" s="1">
        <v>5460</v>
      </c>
      <c r="B546" s="1" t="s">
        <v>362</v>
      </c>
      <c r="C546" s="1">
        <v>0</v>
      </c>
      <c r="D546" s="1" t="s">
        <v>104</v>
      </c>
      <c r="E546" s="1" t="s">
        <v>363</v>
      </c>
      <c r="F546" s="1">
        <v>1</v>
      </c>
      <c r="G546" s="1">
        <v>1</v>
      </c>
      <c r="H546" s="1" t="s">
        <v>8</v>
      </c>
      <c r="I546" s="1" t="s">
        <v>8</v>
      </c>
      <c r="J546" s="1" t="s">
        <v>8</v>
      </c>
      <c r="K546" s="1" t="s">
        <v>8</v>
      </c>
      <c r="L546" s="1" t="s">
        <v>8</v>
      </c>
      <c r="M546" s="1" t="s">
        <v>8</v>
      </c>
    </row>
    <row r="547" spans="1:13" x14ac:dyDescent="0.25">
      <c r="A547" s="1">
        <v>5470</v>
      </c>
      <c r="B547" s="1" t="s">
        <v>362</v>
      </c>
      <c r="C547" s="1">
        <v>0</v>
      </c>
      <c r="D547" s="1" t="s">
        <v>104</v>
      </c>
      <c r="E547" s="1" t="s">
        <v>363</v>
      </c>
      <c r="F547" s="1" t="s">
        <v>8</v>
      </c>
      <c r="G547" s="1" t="s">
        <v>8</v>
      </c>
      <c r="H547" s="1">
        <v>1</v>
      </c>
      <c r="I547" s="1">
        <v>1</v>
      </c>
      <c r="J547" s="1">
        <v>1</v>
      </c>
      <c r="K547" s="1">
        <v>1</v>
      </c>
      <c r="L547" s="1">
        <v>1</v>
      </c>
      <c r="M547" s="1">
        <v>1</v>
      </c>
    </row>
    <row r="548" spans="1:13" x14ac:dyDescent="0.25">
      <c r="A548" s="1">
        <v>5480</v>
      </c>
      <c r="B548" s="1" t="s">
        <v>362</v>
      </c>
      <c r="C548" s="1">
        <v>0</v>
      </c>
      <c r="D548" s="1" t="s">
        <v>104</v>
      </c>
      <c r="E548" s="1" t="s">
        <v>363</v>
      </c>
      <c r="F548" s="1">
        <v>1</v>
      </c>
      <c r="G548" s="1">
        <v>1</v>
      </c>
      <c r="H548" s="1" t="s">
        <v>8</v>
      </c>
      <c r="I548" s="1" t="s">
        <v>8</v>
      </c>
      <c r="J548" s="1" t="s">
        <v>8</v>
      </c>
      <c r="K548" s="1" t="s">
        <v>8</v>
      </c>
      <c r="L548" s="1" t="s">
        <v>8</v>
      </c>
      <c r="M548" s="1" t="s">
        <v>8</v>
      </c>
    </row>
    <row r="549" spans="1:13" x14ac:dyDescent="0.25">
      <c r="A549" s="1">
        <v>5490</v>
      </c>
      <c r="B549" s="1" t="s">
        <v>362</v>
      </c>
      <c r="C549" s="1">
        <v>0</v>
      </c>
      <c r="D549" s="1" t="s">
        <v>104</v>
      </c>
      <c r="E549" s="1" t="s">
        <v>363</v>
      </c>
      <c r="F549" s="1" t="s">
        <v>8</v>
      </c>
      <c r="G549" s="1" t="s">
        <v>8</v>
      </c>
      <c r="H549" s="1">
        <v>1</v>
      </c>
      <c r="I549" s="1">
        <v>1</v>
      </c>
      <c r="J549" s="1">
        <v>1</v>
      </c>
      <c r="K549" s="1">
        <v>1</v>
      </c>
      <c r="L549" s="1">
        <v>1</v>
      </c>
      <c r="M549" s="1">
        <v>1</v>
      </c>
    </row>
    <row r="550" spans="1:13" x14ac:dyDescent="0.25">
      <c r="A550" s="1">
        <v>5500</v>
      </c>
      <c r="B550" s="1" t="s">
        <v>362</v>
      </c>
      <c r="C550" s="1">
        <v>0</v>
      </c>
      <c r="D550" s="1" t="s">
        <v>104</v>
      </c>
      <c r="E550" s="1" t="s">
        <v>363</v>
      </c>
      <c r="F550" s="1">
        <v>1</v>
      </c>
      <c r="G550" s="1">
        <v>1</v>
      </c>
      <c r="H550" s="1" t="s">
        <v>8</v>
      </c>
      <c r="I550" s="1" t="s">
        <v>8</v>
      </c>
      <c r="J550" s="1" t="s">
        <v>8</v>
      </c>
      <c r="K550" s="1" t="s">
        <v>8</v>
      </c>
      <c r="L550" s="1" t="s">
        <v>8</v>
      </c>
      <c r="M550" s="1" t="s">
        <v>8</v>
      </c>
    </row>
    <row r="551" spans="1:13" x14ac:dyDescent="0.25">
      <c r="A551" s="1">
        <v>5510</v>
      </c>
      <c r="B551" s="1" t="s">
        <v>362</v>
      </c>
      <c r="C551" s="1">
        <v>0</v>
      </c>
      <c r="D551" s="1" t="s">
        <v>104</v>
      </c>
      <c r="E551" s="1" t="s">
        <v>363</v>
      </c>
      <c r="F551" s="1" t="s">
        <v>8</v>
      </c>
      <c r="G551" s="1" t="s">
        <v>8</v>
      </c>
      <c r="H551" s="1">
        <v>1</v>
      </c>
      <c r="I551" s="1">
        <v>1</v>
      </c>
      <c r="J551" s="1">
        <v>1</v>
      </c>
      <c r="K551" s="1">
        <v>1</v>
      </c>
      <c r="L551" s="1">
        <v>1</v>
      </c>
      <c r="M551" s="1">
        <v>1</v>
      </c>
    </row>
    <row r="552" spans="1:13" x14ac:dyDescent="0.25">
      <c r="A552" s="1">
        <v>5520</v>
      </c>
      <c r="B552" s="1" t="s">
        <v>362</v>
      </c>
      <c r="C552" s="1">
        <v>0</v>
      </c>
      <c r="D552" s="1" t="s">
        <v>104</v>
      </c>
      <c r="E552" s="1" t="s">
        <v>363</v>
      </c>
      <c r="F552" s="1">
        <v>1</v>
      </c>
      <c r="G552" s="1">
        <v>1</v>
      </c>
      <c r="H552" s="1" t="s">
        <v>8</v>
      </c>
      <c r="I552" s="1" t="s">
        <v>8</v>
      </c>
      <c r="J552" s="1" t="s">
        <v>8</v>
      </c>
      <c r="K552" s="1" t="s">
        <v>8</v>
      </c>
      <c r="L552" s="1" t="s">
        <v>8</v>
      </c>
      <c r="M552" s="1" t="s">
        <v>8</v>
      </c>
    </row>
    <row r="553" spans="1:13" x14ac:dyDescent="0.25">
      <c r="A553" s="1">
        <v>5530</v>
      </c>
      <c r="B553" s="1" t="s">
        <v>362</v>
      </c>
      <c r="C553" s="1">
        <v>0</v>
      </c>
      <c r="D553" s="1" t="s">
        <v>104</v>
      </c>
      <c r="E553" s="1" t="s">
        <v>363</v>
      </c>
      <c r="F553" s="1" t="s">
        <v>8</v>
      </c>
      <c r="G553" s="1" t="s">
        <v>8</v>
      </c>
      <c r="H553" s="1">
        <v>1</v>
      </c>
      <c r="I553" s="1">
        <v>1</v>
      </c>
      <c r="J553" s="1">
        <v>1</v>
      </c>
      <c r="K553" s="1">
        <v>1</v>
      </c>
      <c r="L553" s="1">
        <v>1</v>
      </c>
      <c r="M553" s="1">
        <v>1</v>
      </c>
    </row>
    <row r="554" spans="1:13" x14ac:dyDescent="0.25">
      <c r="A554" s="1">
        <v>5540</v>
      </c>
      <c r="B554" s="1" t="s">
        <v>362</v>
      </c>
      <c r="C554" s="1">
        <v>0</v>
      </c>
      <c r="D554" s="1" t="s">
        <v>104</v>
      </c>
      <c r="E554" s="1" t="s">
        <v>363</v>
      </c>
      <c r="F554" s="1">
        <v>1</v>
      </c>
      <c r="G554" s="1">
        <v>1</v>
      </c>
      <c r="H554" s="1" t="s">
        <v>8</v>
      </c>
      <c r="I554" s="1" t="s">
        <v>8</v>
      </c>
      <c r="J554" s="1" t="s">
        <v>8</v>
      </c>
      <c r="K554" s="1" t="s">
        <v>8</v>
      </c>
      <c r="L554" s="1" t="s">
        <v>8</v>
      </c>
      <c r="M554" s="1" t="s">
        <v>8</v>
      </c>
    </row>
    <row r="555" spans="1:13" x14ac:dyDescent="0.25">
      <c r="A555" s="1">
        <v>5550</v>
      </c>
      <c r="B555" s="1" t="s">
        <v>362</v>
      </c>
      <c r="C555" s="1">
        <v>0</v>
      </c>
      <c r="D555" s="1" t="s">
        <v>104</v>
      </c>
      <c r="E555" s="1" t="s">
        <v>363</v>
      </c>
      <c r="F555" s="1" t="s">
        <v>8</v>
      </c>
      <c r="G555" s="1" t="s">
        <v>8</v>
      </c>
      <c r="H555" s="1">
        <v>1</v>
      </c>
      <c r="I555" s="1">
        <v>1</v>
      </c>
      <c r="J555" s="1">
        <v>1</v>
      </c>
      <c r="K555" s="1">
        <v>1</v>
      </c>
      <c r="L555" s="1">
        <v>1</v>
      </c>
      <c r="M555" s="1">
        <v>1</v>
      </c>
    </row>
    <row r="556" spans="1:13" x14ac:dyDescent="0.25">
      <c r="A556" s="1">
        <v>5560</v>
      </c>
      <c r="B556" s="1" t="s">
        <v>362</v>
      </c>
      <c r="C556" s="1">
        <v>0</v>
      </c>
      <c r="D556" s="1" t="s">
        <v>104</v>
      </c>
      <c r="E556" s="1" t="s">
        <v>363</v>
      </c>
      <c r="F556" s="1">
        <v>1</v>
      </c>
      <c r="G556" s="1">
        <v>1</v>
      </c>
      <c r="H556" s="1" t="s">
        <v>8</v>
      </c>
      <c r="I556" s="1" t="s">
        <v>8</v>
      </c>
      <c r="J556" s="1" t="s">
        <v>8</v>
      </c>
      <c r="K556" s="1" t="s">
        <v>8</v>
      </c>
      <c r="L556" s="1" t="s">
        <v>8</v>
      </c>
      <c r="M556" s="1" t="s">
        <v>8</v>
      </c>
    </row>
    <row r="557" spans="1:13" x14ac:dyDescent="0.25">
      <c r="A557" s="1">
        <v>5570</v>
      </c>
      <c r="B557" s="1" t="s">
        <v>362</v>
      </c>
      <c r="C557" s="1">
        <v>0</v>
      </c>
      <c r="D557" s="1" t="s">
        <v>104</v>
      </c>
      <c r="E557" s="1" t="s">
        <v>363</v>
      </c>
      <c r="F557" s="1" t="s">
        <v>8</v>
      </c>
      <c r="G557" s="1" t="s">
        <v>8</v>
      </c>
      <c r="H557" s="1">
        <v>1</v>
      </c>
      <c r="I557" s="1">
        <v>1</v>
      </c>
      <c r="J557" s="1">
        <v>1</v>
      </c>
      <c r="K557" s="1">
        <v>1</v>
      </c>
      <c r="L557" s="1">
        <v>1</v>
      </c>
      <c r="M557" s="1">
        <v>1</v>
      </c>
    </row>
    <row r="558" spans="1:13" x14ac:dyDescent="0.25">
      <c r="A558" s="1">
        <v>5580</v>
      </c>
      <c r="B558" s="1" t="s">
        <v>362</v>
      </c>
      <c r="C558" s="1">
        <v>0</v>
      </c>
      <c r="D558" s="1" t="s">
        <v>104</v>
      </c>
      <c r="E558" s="1" t="s">
        <v>363</v>
      </c>
      <c r="F558" s="1">
        <v>1</v>
      </c>
      <c r="G558" s="1">
        <v>1</v>
      </c>
      <c r="H558" s="1" t="s">
        <v>8</v>
      </c>
      <c r="I558" s="1" t="s">
        <v>8</v>
      </c>
      <c r="J558" s="1" t="s">
        <v>8</v>
      </c>
      <c r="K558" s="1" t="s">
        <v>8</v>
      </c>
      <c r="L558" s="1" t="s">
        <v>8</v>
      </c>
      <c r="M558" s="1" t="s">
        <v>8</v>
      </c>
    </row>
    <row r="559" spans="1:13" x14ac:dyDescent="0.25">
      <c r="A559" s="1">
        <v>5590</v>
      </c>
      <c r="B559" s="1" t="s">
        <v>362</v>
      </c>
      <c r="C559" s="1">
        <v>0</v>
      </c>
      <c r="D559" s="1" t="s">
        <v>104</v>
      </c>
      <c r="E559" s="1" t="s">
        <v>363</v>
      </c>
      <c r="F559" s="1" t="s">
        <v>8</v>
      </c>
      <c r="G559" s="1" t="s">
        <v>8</v>
      </c>
      <c r="H559" s="1">
        <v>1</v>
      </c>
      <c r="I559" s="1">
        <v>1</v>
      </c>
      <c r="J559" s="1">
        <v>1</v>
      </c>
      <c r="K559" s="1">
        <v>1</v>
      </c>
      <c r="L559" s="1">
        <v>1</v>
      </c>
      <c r="M559" s="1">
        <v>1</v>
      </c>
    </row>
    <row r="560" spans="1:13" x14ac:dyDescent="0.25">
      <c r="A560" s="1">
        <v>5600</v>
      </c>
      <c r="B560" s="1" t="s">
        <v>362</v>
      </c>
      <c r="C560" s="1">
        <v>0</v>
      </c>
      <c r="D560" s="1" t="s">
        <v>104</v>
      </c>
      <c r="E560" s="1" t="s">
        <v>363</v>
      </c>
      <c r="F560" s="1">
        <v>1</v>
      </c>
      <c r="G560" s="1">
        <v>1</v>
      </c>
      <c r="H560" s="1" t="s">
        <v>8</v>
      </c>
      <c r="I560" s="1" t="s">
        <v>8</v>
      </c>
      <c r="J560" s="1" t="s">
        <v>8</v>
      </c>
      <c r="K560" s="1" t="s">
        <v>8</v>
      </c>
      <c r="L560" s="1" t="s">
        <v>8</v>
      </c>
      <c r="M560" s="1" t="s">
        <v>8</v>
      </c>
    </row>
    <row r="561" spans="1:13" x14ac:dyDescent="0.25">
      <c r="A561" s="1">
        <v>5610</v>
      </c>
      <c r="B561" s="1" t="s">
        <v>362</v>
      </c>
      <c r="C561" s="1">
        <v>0</v>
      </c>
      <c r="D561" s="1" t="s">
        <v>104</v>
      </c>
      <c r="E561" s="1" t="s">
        <v>363</v>
      </c>
      <c r="F561" s="1" t="s">
        <v>8</v>
      </c>
      <c r="G561" s="1" t="s">
        <v>8</v>
      </c>
      <c r="H561" s="1">
        <v>1</v>
      </c>
      <c r="I561" s="1">
        <v>1</v>
      </c>
      <c r="J561" s="1">
        <v>1</v>
      </c>
      <c r="K561" s="1">
        <v>1</v>
      </c>
      <c r="L561" s="1" t="s">
        <v>8</v>
      </c>
      <c r="M561" s="1" t="s">
        <v>8</v>
      </c>
    </row>
    <row r="562" spans="1:13" x14ac:dyDescent="0.25">
      <c r="A562" s="1">
        <v>5620</v>
      </c>
      <c r="B562" s="1" t="s">
        <v>362</v>
      </c>
      <c r="C562" s="1">
        <v>0</v>
      </c>
      <c r="D562" s="1" t="s">
        <v>104</v>
      </c>
      <c r="E562" s="1" t="s">
        <v>363</v>
      </c>
      <c r="F562" s="1">
        <v>1</v>
      </c>
      <c r="G562" s="1">
        <v>1</v>
      </c>
      <c r="H562" s="1" t="s">
        <v>8</v>
      </c>
      <c r="I562" s="1" t="s">
        <v>8</v>
      </c>
      <c r="J562" s="1" t="s">
        <v>8</v>
      </c>
      <c r="K562" s="1" t="s">
        <v>8</v>
      </c>
      <c r="L562" s="1" t="s">
        <v>8</v>
      </c>
      <c r="M562" s="1" t="s">
        <v>8</v>
      </c>
    </row>
    <row r="563" spans="1:13" x14ac:dyDescent="0.25">
      <c r="A563" s="1">
        <v>5630</v>
      </c>
      <c r="B563" s="1" t="s">
        <v>362</v>
      </c>
      <c r="C563" s="1">
        <v>0</v>
      </c>
      <c r="D563" s="1" t="s">
        <v>104</v>
      </c>
      <c r="E563" s="1" t="s">
        <v>363</v>
      </c>
      <c r="F563" s="1" t="s">
        <v>8</v>
      </c>
      <c r="G563" s="1" t="s">
        <v>8</v>
      </c>
      <c r="H563" s="1">
        <v>1</v>
      </c>
      <c r="I563" s="1">
        <v>1</v>
      </c>
      <c r="J563" s="1">
        <v>1</v>
      </c>
      <c r="K563" s="1">
        <v>1</v>
      </c>
      <c r="L563" s="1">
        <v>1</v>
      </c>
      <c r="M563" s="1">
        <v>1</v>
      </c>
    </row>
    <row r="564" spans="1:13" x14ac:dyDescent="0.25">
      <c r="A564" s="1">
        <v>5640</v>
      </c>
      <c r="B564" s="1" t="s">
        <v>362</v>
      </c>
      <c r="C564" s="1">
        <v>0</v>
      </c>
      <c r="D564" s="1" t="s">
        <v>104</v>
      </c>
      <c r="E564" s="1" t="s">
        <v>363</v>
      </c>
      <c r="F564" s="1">
        <v>1</v>
      </c>
      <c r="G564" s="1">
        <v>1</v>
      </c>
      <c r="H564" s="1" t="s">
        <v>8</v>
      </c>
      <c r="I564" s="1" t="s">
        <v>8</v>
      </c>
      <c r="J564" s="1" t="s">
        <v>8</v>
      </c>
      <c r="K564" s="1" t="s">
        <v>8</v>
      </c>
      <c r="L564" s="1" t="s">
        <v>8</v>
      </c>
      <c r="M564" s="1" t="s">
        <v>8</v>
      </c>
    </row>
    <row r="565" spans="1:13" x14ac:dyDescent="0.25">
      <c r="A565" s="1">
        <v>5650</v>
      </c>
      <c r="B565" s="1" t="s">
        <v>362</v>
      </c>
      <c r="C565" s="1">
        <v>0</v>
      </c>
      <c r="D565" s="1" t="s">
        <v>104</v>
      </c>
      <c r="E565" s="1" t="s">
        <v>363</v>
      </c>
      <c r="F565" s="1" t="s">
        <v>8</v>
      </c>
      <c r="G565" s="1" t="s">
        <v>8</v>
      </c>
      <c r="H565" s="1">
        <v>1</v>
      </c>
      <c r="I565" s="1">
        <v>1</v>
      </c>
      <c r="J565" s="1">
        <v>1</v>
      </c>
      <c r="K565" s="1">
        <v>1</v>
      </c>
      <c r="L565" s="1">
        <v>1</v>
      </c>
      <c r="M565" s="1">
        <v>1</v>
      </c>
    </row>
    <row r="566" spans="1:13" x14ac:dyDescent="0.25">
      <c r="A566" s="1">
        <v>5660</v>
      </c>
      <c r="B566" s="1" t="s">
        <v>362</v>
      </c>
      <c r="C566" s="1">
        <v>0</v>
      </c>
      <c r="D566" s="1" t="s">
        <v>104</v>
      </c>
      <c r="E566" s="1" t="s">
        <v>363</v>
      </c>
      <c r="F566" s="1">
        <v>1</v>
      </c>
      <c r="G566" s="1">
        <v>1</v>
      </c>
      <c r="H566" s="1" t="s">
        <v>8</v>
      </c>
      <c r="I566" s="1" t="s">
        <v>8</v>
      </c>
      <c r="J566" s="1" t="s">
        <v>8</v>
      </c>
      <c r="K566" s="1" t="s">
        <v>8</v>
      </c>
      <c r="L566" s="1" t="s">
        <v>8</v>
      </c>
      <c r="M566" s="1" t="s">
        <v>8</v>
      </c>
    </row>
    <row r="567" spans="1:13" x14ac:dyDescent="0.25">
      <c r="A567" s="1">
        <v>5670</v>
      </c>
      <c r="B567" s="1" t="s">
        <v>362</v>
      </c>
      <c r="C567" s="1">
        <v>0</v>
      </c>
      <c r="D567" s="1" t="s">
        <v>104</v>
      </c>
      <c r="E567" s="1" t="s">
        <v>363</v>
      </c>
      <c r="F567" s="1" t="s">
        <v>8</v>
      </c>
      <c r="G567" s="1" t="s">
        <v>8</v>
      </c>
      <c r="H567" s="1">
        <v>1</v>
      </c>
      <c r="I567" s="1">
        <v>1</v>
      </c>
      <c r="J567" s="1">
        <v>1</v>
      </c>
      <c r="K567" s="1">
        <v>1</v>
      </c>
      <c r="L567" s="1">
        <v>1</v>
      </c>
      <c r="M567" s="1">
        <v>1</v>
      </c>
    </row>
    <row r="568" spans="1:13" x14ac:dyDescent="0.25">
      <c r="A568" s="1">
        <v>5680</v>
      </c>
      <c r="B568" s="1" t="s">
        <v>362</v>
      </c>
      <c r="C568" s="1">
        <v>0</v>
      </c>
      <c r="D568" s="1" t="s">
        <v>104</v>
      </c>
      <c r="E568" s="1" t="s">
        <v>363</v>
      </c>
      <c r="F568" s="1">
        <v>1</v>
      </c>
      <c r="G568" s="1">
        <v>1</v>
      </c>
      <c r="H568" s="1" t="s">
        <v>8</v>
      </c>
      <c r="I568" s="1" t="s">
        <v>8</v>
      </c>
      <c r="J568" s="1" t="s">
        <v>8</v>
      </c>
      <c r="K568" s="1" t="s">
        <v>8</v>
      </c>
      <c r="L568" s="1" t="s">
        <v>8</v>
      </c>
      <c r="M568" s="1" t="s">
        <v>8</v>
      </c>
    </row>
    <row r="569" spans="1:13" x14ac:dyDescent="0.25">
      <c r="A569" s="1">
        <v>5690</v>
      </c>
      <c r="B569" s="1" t="s">
        <v>362</v>
      </c>
      <c r="C569" s="1">
        <v>0</v>
      </c>
      <c r="D569" s="1" t="s">
        <v>104</v>
      </c>
      <c r="E569" s="1" t="s">
        <v>363</v>
      </c>
      <c r="F569" s="1" t="s">
        <v>8</v>
      </c>
      <c r="G569" s="1" t="s">
        <v>8</v>
      </c>
      <c r="H569" s="1">
        <v>1</v>
      </c>
      <c r="I569" s="1">
        <v>1</v>
      </c>
      <c r="J569" s="1">
        <v>1</v>
      </c>
      <c r="K569" s="1">
        <v>1</v>
      </c>
      <c r="L569" s="1">
        <v>1</v>
      </c>
      <c r="M569" s="1">
        <v>1</v>
      </c>
    </row>
    <row r="570" spans="1:13" x14ac:dyDescent="0.25">
      <c r="A570" s="1">
        <v>5700</v>
      </c>
      <c r="B570" s="1" t="s">
        <v>362</v>
      </c>
      <c r="C570" s="1">
        <v>0</v>
      </c>
      <c r="D570" s="1" t="s">
        <v>104</v>
      </c>
      <c r="E570" s="1" t="s">
        <v>363</v>
      </c>
      <c r="F570" s="1">
        <v>1</v>
      </c>
      <c r="G570" s="1">
        <v>1</v>
      </c>
      <c r="H570" s="1" t="s">
        <v>8</v>
      </c>
      <c r="I570" s="1" t="s">
        <v>8</v>
      </c>
      <c r="J570" s="1" t="s">
        <v>8</v>
      </c>
      <c r="K570" s="1" t="s">
        <v>8</v>
      </c>
      <c r="L570" s="1" t="s">
        <v>8</v>
      </c>
      <c r="M570" s="1" t="s">
        <v>8</v>
      </c>
    </row>
    <row r="571" spans="1:13" x14ac:dyDescent="0.25">
      <c r="A571" s="1">
        <v>5710</v>
      </c>
      <c r="B571" s="1" t="s">
        <v>362</v>
      </c>
      <c r="C571" s="1">
        <v>0</v>
      </c>
      <c r="D571" s="1" t="s">
        <v>104</v>
      </c>
      <c r="E571" s="1" t="s">
        <v>363</v>
      </c>
      <c r="F571" s="1" t="s">
        <v>8</v>
      </c>
      <c r="G571" s="1" t="s">
        <v>8</v>
      </c>
      <c r="H571" s="1">
        <v>1</v>
      </c>
      <c r="I571" s="1">
        <v>1</v>
      </c>
      <c r="J571" s="1">
        <v>1</v>
      </c>
      <c r="K571" s="1">
        <v>1</v>
      </c>
      <c r="L571" s="1">
        <v>1</v>
      </c>
      <c r="M571" s="1">
        <v>1</v>
      </c>
    </row>
    <row r="572" spans="1:13" x14ac:dyDescent="0.25">
      <c r="A572" s="1">
        <v>5720</v>
      </c>
      <c r="B572" s="1" t="s">
        <v>362</v>
      </c>
      <c r="C572" s="1">
        <v>0</v>
      </c>
      <c r="D572" s="1" t="s">
        <v>104</v>
      </c>
      <c r="E572" s="1" t="s">
        <v>363</v>
      </c>
      <c r="F572" s="1">
        <v>1</v>
      </c>
      <c r="G572" s="1">
        <v>1</v>
      </c>
      <c r="H572" s="1" t="s">
        <v>8</v>
      </c>
      <c r="I572" s="1" t="s">
        <v>8</v>
      </c>
      <c r="J572" s="1" t="s">
        <v>8</v>
      </c>
      <c r="K572" s="1" t="s">
        <v>8</v>
      </c>
      <c r="L572" s="1" t="s">
        <v>8</v>
      </c>
      <c r="M572" s="1" t="s">
        <v>8</v>
      </c>
    </row>
    <row r="573" spans="1:13" x14ac:dyDescent="0.25">
      <c r="A573" s="1">
        <v>5730</v>
      </c>
      <c r="B573" s="1" t="s">
        <v>362</v>
      </c>
      <c r="C573" s="1">
        <v>0</v>
      </c>
      <c r="D573" s="1" t="s">
        <v>104</v>
      </c>
      <c r="E573" s="1" t="s">
        <v>363</v>
      </c>
      <c r="F573" s="1" t="s">
        <v>8</v>
      </c>
      <c r="G573" s="1" t="s">
        <v>8</v>
      </c>
      <c r="H573" s="1">
        <v>1</v>
      </c>
      <c r="I573" s="1">
        <v>1</v>
      </c>
      <c r="J573" s="1">
        <v>1</v>
      </c>
      <c r="K573" s="1">
        <v>1</v>
      </c>
      <c r="L573" s="1">
        <v>1</v>
      </c>
      <c r="M573" s="1">
        <v>1</v>
      </c>
    </row>
    <row r="574" spans="1:13" x14ac:dyDescent="0.25">
      <c r="A574" s="1">
        <v>5740</v>
      </c>
      <c r="B574" s="1" t="s">
        <v>362</v>
      </c>
      <c r="C574" s="1">
        <v>0</v>
      </c>
      <c r="D574" s="1" t="s">
        <v>104</v>
      </c>
      <c r="E574" s="1" t="s">
        <v>363</v>
      </c>
      <c r="F574" s="1">
        <v>1</v>
      </c>
      <c r="G574" s="1">
        <v>1</v>
      </c>
      <c r="H574" s="1" t="s">
        <v>8</v>
      </c>
      <c r="I574" s="1" t="s">
        <v>8</v>
      </c>
      <c r="J574" s="1" t="s">
        <v>8</v>
      </c>
      <c r="K574" s="1" t="s">
        <v>8</v>
      </c>
      <c r="L574" s="1" t="s">
        <v>8</v>
      </c>
      <c r="M574" s="1" t="s">
        <v>8</v>
      </c>
    </row>
    <row r="575" spans="1:13" x14ac:dyDescent="0.25">
      <c r="A575" s="1">
        <v>5750</v>
      </c>
      <c r="B575" s="1" t="s">
        <v>362</v>
      </c>
      <c r="C575" s="1">
        <v>0</v>
      </c>
      <c r="D575" s="1" t="s">
        <v>104</v>
      </c>
      <c r="E575" s="1" t="s">
        <v>363</v>
      </c>
      <c r="F575" s="1" t="s">
        <v>8</v>
      </c>
      <c r="G575" s="1" t="s">
        <v>8</v>
      </c>
      <c r="H575" s="1">
        <v>1</v>
      </c>
      <c r="I575" s="1">
        <v>1</v>
      </c>
      <c r="J575" s="1">
        <v>1</v>
      </c>
      <c r="K575" s="1">
        <v>1</v>
      </c>
      <c r="L575" s="1">
        <v>1</v>
      </c>
      <c r="M575" s="1">
        <v>1</v>
      </c>
    </row>
    <row r="576" spans="1:13" x14ac:dyDescent="0.25">
      <c r="A576" s="1">
        <v>5760</v>
      </c>
      <c r="B576" s="1" t="s">
        <v>362</v>
      </c>
      <c r="C576" s="1">
        <v>0</v>
      </c>
      <c r="D576" s="1" t="s">
        <v>104</v>
      </c>
      <c r="E576" s="1" t="s">
        <v>363</v>
      </c>
      <c r="F576" s="1">
        <v>1</v>
      </c>
      <c r="G576" s="1">
        <v>1</v>
      </c>
      <c r="H576" s="1" t="s">
        <v>8</v>
      </c>
      <c r="I576" s="1" t="s">
        <v>8</v>
      </c>
      <c r="J576" s="1" t="s">
        <v>8</v>
      </c>
      <c r="K576" s="1" t="s">
        <v>8</v>
      </c>
      <c r="L576" s="1" t="s">
        <v>8</v>
      </c>
      <c r="M576" s="1" t="s">
        <v>8</v>
      </c>
    </row>
    <row r="577" spans="1:13" x14ac:dyDescent="0.25">
      <c r="A577" s="1">
        <v>5770</v>
      </c>
      <c r="B577" s="1" t="s">
        <v>362</v>
      </c>
      <c r="C577" s="1">
        <v>0</v>
      </c>
      <c r="D577" s="1" t="s">
        <v>104</v>
      </c>
      <c r="E577" s="1" t="s">
        <v>363</v>
      </c>
      <c r="F577" s="1" t="s">
        <v>8</v>
      </c>
      <c r="G577" s="1" t="s">
        <v>8</v>
      </c>
      <c r="H577" s="1">
        <v>1</v>
      </c>
      <c r="I577" s="1">
        <v>1</v>
      </c>
      <c r="J577" s="1">
        <v>1</v>
      </c>
      <c r="K577" s="1">
        <v>1</v>
      </c>
      <c r="L577" s="1">
        <v>1</v>
      </c>
      <c r="M577" s="1">
        <v>1</v>
      </c>
    </row>
    <row r="578" spans="1:13" x14ac:dyDescent="0.25">
      <c r="A578" s="1">
        <v>5780</v>
      </c>
      <c r="B578" s="1" t="s">
        <v>362</v>
      </c>
      <c r="C578" s="1">
        <v>0</v>
      </c>
      <c r="D578" s="1" t="s">
        <v>104</v>
      </c>
      <c r="E578" s="1" t="s">
        <v>363</v>
      </c>
      <c r="F578" s="1">
        <v>1</v>
      </c>
      <c r="G578" s="1">
        <v>1</v>
      </c>
      <c r="H578" s="1" t="s">
        <v>8</v>
      </c>
      <c r="I578" s="1" t="s">
        <v>8</v>
      </c>
      <c r="J578" s="1" t="s">
        <v>8</v>
      </c>
      <c r="K578" s="1" t="s">
        <v>8</v>
      </c>
      <c r="L578" s="1" t="s">
        <v>8</v>
      </c>
      <c r="M578" s="1" t="s">
        <v>8</v>
      </c>
    </row>
    <row r="579" spans="1:13" x14ac:dyDescent="0.25">
      <c r="A579" s="1">
        <v>5790</v>
      </c>
      <c r="B579" s="1" t="s">
        <v>362</v>
      </c>
      <c r="C579" s="1">
        <v>0</v>
      </c>
      <c r="D579" s="1" t="s">
        <v>104</v>
      </c>
      <c r="E579" s="1" t="s">
        <v>363</v>
      </c>
      <c r="F579" s="1" t="s">
        <v>8</v>
      </c>
      <c r="G579" s="1" t="s">
        <v>8</v>
      </c>
      <c r="H579" s="1">
        <v>1</v>
      </c>
      <c r="I579" s="1">
        <v>1</v>
      </c>
      <c r="J579" s="1">
        <v>1</v>
      </c>
      <c r="K579" s="1">
        <v>1</v>
      </c>
      <c r="L579" s="1">
        <v>1</v>
      </c>
      <c r="M579" s="1">
        <v>1</v>
      </c>
    </row>
    <row r="580" spans="1:13" x14ac:dyDescent="0.25">
      <c r="A580" s="1">
        <v>5800</v>
      </c>
      <c r="B580" s="1" t="s">
        <v>412</v>
      </c>
      <c r="C580" s="1">
        <v>0</v>
      </c>
      <c r="D580" s="1" t="s">
        <v>104</v>
      </c>
      <c r="E580" s="1" t="s">
        <v>413</v>
      </c>
      <c r="F580" s="1">
        <v>1</v>
      </c>
      <c r="G580" s="1">
        <v>1</v>
      </c>
      <c r="H580" s="1">
        <v>1</v>
      </c>
      <c r="I580" s="1">
        <v>1</v>
      </c>
      <c r="J580" s="1">
        <v>1</v>
      </c>
      <c r="K580" s="1">
        <v>1</v>
      </c>
      <c r="L580" s="1">
        <v>1</v>
      </c>
      <c r="M580" s="1">
        <v>1</v>
      </c>
    </row>
    <row r="581" spans="1:13" x14ac:dyDescent="0.25">
      <c r="A581" s="1">
        <v>5810</v>
      </c>
      <c r="B581" s="1" t="s">
        <v>412</v>
      </c>
      <c r="C581" s="1">
        <v>0</v>
      </c>
      <c r="D581" s="1" t="s">
        <v>104</v>
      </c>
      <c r="E581" s="1" t="s">
        <v>413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1</v>
      </c>
      <c r="L581" s="1">
        <v>1</v>
      </c>
      <c r="M581" s="1">
        <v>1</v>
      </c>
    </row>
    <row r="582" spans="1:13" x14ac:dyDescent="0.25">
      <c r="A582" s="1">
        <v>5820</v>
      </c>
      <c r="B582" s="1" t="s">
        <v>412</v>
      </c>
      <c r="C582" s="1">
        <v>0</v>
      </c>
      <c r="D582" s="1" t="s">
        <v>104</v>
      </c>
      <c r="E582" s="1" t="s">
        <v>413</v>
      </c>
      <c r="F582" s="1">
        <v>1</v>
      </c>
      <c r="G582" s="1">
        <v>1</v>
      </c>
      <c r="H582" s="1">
        <v>1</v>
      </c>
      <c r="I582" s="1">
        <v>1</v>
      </c>
      <c r="J582" s="1">
        <v>1</v>
      </c>
      <c r="K582" s="1">
        <v>1</v>
      </c>
      <c r="L582" s="1">
        <v>1</v>
      </c>
      <c r="M582" s="1">
        <v>1</v>
      </c>
    </row>
    <row r="583" spans="1:13" x14ac:dyDescent="0.25">
      <c r="A583" s="1">
        <v>5830</v>
      </c>
      <c r="B583" s="1" t="s">
        <v>412</v>
      </c>
      <c r="C583" s="1">
        <v>0</v>
      </c>
      <c r="D583" s="1" t="s">
        <v>104</v>
      </c>
      <c r="E583" s="1" t="s">
        <v>413</v>
      </c>
      <c r="F583" s="1">
        <v>1</v>
      </c>
      <c r="G583" s="1">
        <v>1</v>
      </c>
      <c r="H583" s="1">
        <v>1</v>
      </c>
      <c r="I583" s="1">
        <v>1</v>
      </c>
      <c r="J583" s="1">
        <v>1</v>
      </c>
      <c r="K583" s="1">
        <v>1</v>
      </c>
      <c r="L583" s="1">
        <v>1</v>
      </c>
      <c r="M583" s="1">
        <v>1</v>
      </c>
    </row>
    <row r="584" spans="1:13" x14ac:dyDescent="0.25">
      <c r="A584" s="1">
        <v>5840</v>
      </c>
      <c r="B584" s="1" t="s">
        <v>414</v>
      </c>
      <c r="C584" s="1">
        <v>0</v>
      </c>
      <c r="D584" s="1" t="s">
        <v>113</v>
      </c>
      <c r="E584" s="1" t="s">
        <v>415</v>
      </c>
      <c r="F584" s="1">
        <v>1</v>
      </c>
      <c r="G584" s="1">
        <v>1</v>
      </c>
      <c r="H584" s="1">
        <v>1</v>
      </c>
      <c r="I584" s="1">
        <v>1</v>
      </c>
      <c r="J584" s="1">
        <v>1</v>
      </c>
      <c r="K584" s="1">
        <v>1</v>
      </c>
      <c r="L584" s="1">
        <v>1</v>
      </c>
      <c r="M584" s="1">
        <v>1</v>
      </c>
    </row>
    <row r="585" spans="1:13" x14ac:dyDescent="0.25">
      <c r="A585" s="1">
        <v>5850</v>
      </c>
      <c r="B585" s="1" t="s">
        <v>414</v>
      </c>
      <c r="C585" s="1">
        <v>0</v>
      </c>
      <c r="D585" s="1" t="s">
        <v>113</v>
      </c>
      <c r="E585" s="1" t="s">
        <v>415</v>
      </c>
      <c r="F585" s="1">
        <v>1</v>
      </c>
      <c r="G585" s="1">
        <v>1</v>
      </c>
      <c r="H585" s="1">
        <v>1</v>
      </c>
      <c r="I585" s="1">
        <v>1</v>
      </c>
      <c r="J585" s="1">
        <v>1</v>
      </c>
      <c r="K585" s="1">
        <v>1</v>
      </c>
      <c r="L585" s="1">
        <v>1</v>
      </c>
      <c r="M585" s="1">
        <v>1</v>
      </c>
    </row>
    <row r="586" spans="1:13" x14ac:dyDescent="0.25">
      <c r="A586" s="1">
        <v>5860</v>
      </c>
      <c r="B586" s="1" t="s">
        <v>390</v>
      </c>
      <c r="C586" s="1">
        <v>0</v>
      </c>
      <c r="D586" s="1" t="s">
        <v>104</v>
      </c>
      <c r="E586" s="1" t="s">
        <v>391</v>
      </c>
      <c r="F586" s="1">
        <v>1</v>
      </c>
      <c r="G586" s="1">
        <v>1</v>
      </c>
      <c r="H586" s="1">
        <v>1</v>
      </c>
      <c r="I586" s="1">
        <v>1</v>
      </c>
      <c r="J586" s="1">
        <v>1</v>
      </c>
      <c r="K586" s="1">
        <v>1</v>
      </c>
      <c r="L586" s="1">
        <v>1</v>
      </c>
      <c r="M586" s="1">
        <v>1</v>
      </c>
    </row>
    <row r="587" spans="1:13" x14ac:dyDescent="0.25">
      <c r="A587" s="1">
        <v>5870</v>
      </c>
      <c r="B587" s="1" t="s">
        <v>390</v>
      </c>
      <c r="C587" s="1">
        <v>0</v>
      </c>
      <c r="D587" s="1" t="s">
        <v>104</v>
      </c>
      <c r="E587" s="1" t="s">
        <v>391</v>
      </c>
      <c r="F587" s="1">
        <v>1</v>
      </c>
      <c r="G587" s="1">
        <v>1</v>
      </c>
      <c r="H587" s="1">
        <v>1</v>
      </c>
      <c r="I587" s="1">
        <v>1</v>
      </c>
      <c r="J587" s="1">
        <v>1</v>
      </c>
      <c r="K587" s="1">
        <v>1</v>
      </c>
      <c r="L587" s="1">
        <v>1</v>
      </c>
      <c r="M587" s="1">
        <v>1</v>
      </c>
    </row>
    <row r="588" spans="1:13" x14ac:dyDescent="0.25">
      <c r="A588" s="1">
        <v>5880</v>
      </c>
      <c r="B588" s="1" t="s">
        <v>390</v>
      </c>
      <c r="C588" s="1">
        <v>0</v>
      </c>
      <c r="D588" s="1" t="s">
        <v>104</v>
      </c>
      <c r="E588" s="1" t="s">
        <v>391</v>
      </c>
      <c r="F588" s="1">
        <v>1</v>
      </c>
      <c r="G588" s="1">
        <v>1</v>
      </c>
      <c r="H588" s="1">
        <v>1</v>
      </c>
      <c r="I588" s="1">
        <v>1</v>
      </c>
      <c r="J588" s="1">
        <v>1</v>
      </c>
      <c r="K588" s="1">
        <v>1</v>
      </c>
      <c r="L588" s="1">
        <v>1</v>
      </c>
      <c r="M588" s="1">
        <v>1</v>
      </c>
    </row>
    <row r="589" spans="1:13" x14ac:dyDescent="0.25">
      <c r="A589" s="1">
        <v>5890</v>
      </c>
      <c r="B589" s="1" t="s">
        <v>390</v>
      </c>
      <c r="C589" s="1">
        <v>0</v>
      </c>
      <c r="D589" s="1" t="s">
        <v>104</v>
      </c>
      <c r="E589" s="1" t="s">
        <v>391</v>
      </c>
      <c r="F589" s="1">
        <v>1</v>
      </c>
      <c r="G589" s="1">
        <v>1</v>
      </c>
      <c r="H589" s="1">
        <v>1</v>
      </c>
      <c r="I589" s="1">
        <v>1</v>
      </c>
      <c r="J589" s="1">
        <v>1</v>
      </c>
      <c r="K589" s="1">
        <v>1</v>
      </c>
      <c r="L589" s="1">
        <v>1</v>
      </c>
      <c r="M589" s="1">
        <v>1</v>
      </c>
    </row>
    <row r="590" spans="1:13" x14ac:dyDescent="0.25">
      <c r="A590" s="1">
        <v>5900</v>
      </c>
      <c r="B590" s="1" t="s">
        <v>390</v>
      </c>
      <c r="C590" s="1">
        <v>0</v>
      </c>
      <c r="D590" s="1" t="s">
        <v>104</v>
      </c>
      <c r="E590" s="1" t="s">
        <v>391</v>
      </c>
      <c r="F590" s="1">
        <v>1</v>
      </c>
      <c r="G590" s="1">
        <v>1</v>
      </c>
      <c r="H590" s="1">
        <v>1</v>
      </c>
      <c r="I590" s="1">
        <v>1</v>
      </c>
      <c r="J590" s="1">
        <v>1</v>
      </c>
      <c r="K590" s="1">
        <v>1</v>
      </c>
      <c r="L590" s="1">
        <v>1</v>
      </c>
      <c r="M590" s="1">
        <v>1</v>
      </c>
    </row>
    <row r="591" spans="1:13" x14ac:dyDescent="0.25">
      <c r="A591" s="1">
        <v>5910</v>
      </c>
      <c r="B591" s="1" t="s">
        <v>390</v>
      </c>
      <c r="C591" s="1">
        <v>0</v>
      </c>
      <c r="D591" s="1" t="s">
        <v>104</v>
      </c>
      <c r="E591" s="1" t="s">
        <v>391</v>
      </c>
      <c r="F591" s="1">
        <v>1</v>
      </c>
      <c r="G591" s="1">
        <v>1</v>
      </c>
      <c r="H591" s="1">
        <v>1</v>
      </c>
      <c r="I591" s="1">
        <v>1</v>
      </c>
      <c r="J591" s="1">
        <v>1</v>
      </c>
      <c r="K591" s="1">
        <v>1</v>
      </c>
      <c r="L591" s="1">
        <v>1</v>
      </c>
      <c r="M591" s="1">
        <v>1</v>
      </c>
    </row>
    <row r="592" spans="1:13" x14ac:dyDescent="0.25">
      <c r="A592" s="1">
        <v>5920</v>
      </c>
      <c r="B592" s="1" t="s">
        <v>390</v>
      </c>
      <c r="C592" s="1">
        <v>0</v>
      </c>
      <c r="D592" s="1" t="s">
        <v>104</v>
      </c>
      <c r="E592" s="1" t="s">
        <v>391</v>
      </c>
      <c r="F592" s="1">
        <v>1</v>
      </c>
      <c r="G592" s="1">
        <v>1</v>
      </c>
      <c r="H592" s="1">
        <v>1</v>
      </c>
      <c r="I592" s="1">
        <v>1</v>
      </c>
      <c r="J592" s="1">
        <v>1</v>
      </c>
      <c r="K592" s="1">
        <v>1</v>
      </c>
      <c r="L592" s="1">
        <v>1</v>
      </c>
      <c r="M592" s="1">
        <v>1</v>
      </c>
    </row>
    <row r="593" spans="1:13" x14ac:dyDescent="0.25">
      <c r="A593" s="1">
        <v>5930</v>
      </c>
      <c r="B593" s="1" t="s">
        <v>390</v>
      </c>
      <c r="C593" s="1">
        <v>0</v>
      </c>
      <c r="D593" s="1" t="s">
        <v>104</v>
      </c>
      <c r="E593" s="1" t="s">
        <v>391</v>
      </c>
      <c r="F593" s="1">
        <v>1</v>
      </c>
      <c r="G593" s="1">
        <v>1</v>
      </c>
      <c r="H593" s="1">
        <v>1</v>
      </c>
      <c r="I593" s="1">
        <v>1</v>
      </c>
      <c r="J593" s="1">
        <v>1</v>
      </c>
      <c r="K593" s="1">
        <v>1</v>
      </c>
      <c r="L593" s="1">
        <v>1</v>
      </c>
      <c r="M593" s="1">
        <v>1</v>
      </c>
    </row>
    <row r="594" spans="1:13" x14ac:dyDescent="0.25">
      <c r="A594" s="1">
        <v>5940</v>
      </c>
      <c r="B594" s="1" t="s">
        <v>390</v>
      </c>
      <c r="C594" s="1">
        <v>0</v>
      </c>
      <c r="D594" s="1" t="s">
        <v>104</v>
      </c>
      <c r="E594" s="1" t="s">
        <v>391</v>
      </c>
      <c r="F594" s="1">
        <v>1</v>
      </c>
      <c r="G594" s="1">
        <v>1</v>
      </c>
      <c r="H594" s="1">
        <v>1</v>
      </c>
      <c r="I594" s="1">
        <v>1</v>
      </c>
      <c r="J594" s="1">
        <v>1</v>
      </c>
      <c r="K594" s="1">
        <v>1</v>
      </c>
      <c r="L594" s="1">
        <v>1</v>
      </c>
      <c r="M594" s="1">
        <v>1</v>
      </c>
    </row>
    <row r="595" spans="1:13" x14ac:dyDescent="0.25">
      <c r="A595" s="1">
        <v>5950</v>
      </c>
      <c r="B595" s="1" t="s">
        <v>390</v>
      </c>
      <c r="C595" s="1">
        <v>0</v>
      </c>
      <c r="D595" s="1" t="s">
        <v>104</v>
      </c>
      <c r="E595" s="1" t="s">
        <v>391</v>
      </c>
      <c r="F595" s="1">
        <v>1</v>
      </c>
      <c r="G595" s="1">
        <v>1</v>
      </c>
      <c r="H595" s="1">
        <v>1</v>
      </c>
      <c r="I595" s="1">
        <v>1</v>
      </c>
      <c r="J595" s="1">
        <v>1</v>
      </c>
      <c r="K595" s="1">
        <v>1</v>
      </c>
      <c r="L595" s="1">
        <v>1</v>
      </c>
      <c r="M595" s="1">
        <v>1</v>
      </c>
    </row>
    <row r="596" spans="1:13" x14ac:dyDescent="0.25">
      <c r="A596" s="1">
        <v>5960</v>
      </c>
      <c r="B596" s="1" t="s">
        <v>390</v>
      </c>
      <c r="C596" s="1">
        <v>0</v>
      </c>
      <c r="D596" s="1" t="s">
        <v>104</v>
      </c>
      <c r="E596" s="1" t="s">
        <v>391</v>
      </c>
      <c r="F596" s="1">
        <v>1</v>
      </c>
      <c r="G596" s="1">
        <v>1</v>
      </c>
      <c r="H596" s="1">
        <v>1</v>
      </c>
      <c r="I596" s="1">
        <v>1</v>
      </c>
      <c r="J596" s="1">
        <v>1</v>
      </c>
      <c r="K596" s="1">
        <v>1</v>
      </c>
      <c r="L596" s="1">
        <v>1</v>
      </c>
      <c r="M596" s="1">
        <v>1</v>
      </c>
    </row>
    <row r="597" spans="1:13" x14ac:dyDescent="0.25">
      <c r="A597" s="1">
        <v>5970</v>
      </c>
      <c r="B597" s="1" t="s">
        <v>390</v>
      </c>
      <c r="C597" s="1">
        <v>0</v>
      </c>
      <c r="D597" s="1" t="s">
        <v>104</v>
      </c>
      <c r="E597" s="1" t="s">
        <v>391</v>
      </c>
      <c r="F597" s="1">
        <v>1</v>
      </c>
      <c r="G597" s="1">
        <v>1</v>
      </c>
      <c r="H597" s="1">
        <v>1</v>
      </c>
      <c r="I597" s="1">
        <v>1</v>
      </c>
      <c r="J597" s="1">
        <v>1</v>
      </c>
      <c r="K597" s="1">
        <v>1</v>
      </c>
      <c r="L597" s="1">
        <v>1</v>
      </c>
      <c r="M597" s="1">
        <v>1</v>
      </c>
    </row>
    <row r="598" spans="1:13" x14ac:dyDescent="0.25">
      <c r="A598" s="1">
        <v>5980</v>
      </c>
      <c r="B598" s="1" t="s">
        <v>390</v>
      </c>
      <c r="C598" s="1">
        <v>0</v>
      </c>
      <c r="D598" s="1" t="s">
        <v>104</v>
      </c>
      <c r="E598" s="1" t="s">
        <v>391</v>
      </c>
      <c r="F598" s="1">
        <v>1</v>
      </c>
      <c r="G598" s="1">
        <v>1</v>
      </c>
      <c r="H598" s="1">
        <v>1</v>
      </c>
      <c r="I598" s="1">
        <v>1</v>
      </c>
      <c r="J598" s="1">
        <v>1</v>
      </c>
      <c r="K598" s="1">
        <v>1</v>
      </c>
      <c r="L598" s="1">
        <v>1</v>
      </c>
      <c r="M598" s="1">
        <v>1</v>
      </c>
    </row>
    <row r="599" spans="1:13" x14ac:dyDescent="0.25">
      <c r="A599" s="1">
        <v>5990</v>
      </c>
      <c r="B599" s="1" t="s">
        <v>390</v>
      </c>
      <c r="C599" s="1">
        <v>0</v>
      </c>
      <c r="D599" s="1" t="s">
        <v>104</v>
      </c>
      <c r="E599" s="1" t="s">
        <v>391</v>
      </c>
      <c r="F599" s="1">
        <v>1</v>
      </c>
      <c r="G599" s="1">
        <v>1</v>
      </c>
      <c r="H599" s="1">
        <v>1</v>
      </c>
      <c r="I599" s="1">
        <v>1</v>
      </c>
      <c r="J599" s="1">
        <v>1</v>
      </c>
      <c r="K599" s="1">
        <v>1</v>
      </c>
      <c r="L599" s="1">
        <v>1</v>
      </c>
      <c r="M599" s="1">
        <v>1</v>
      </c>
    </row>
    <row r="600" spans="1:13" x14ac:dyDescent="0.25">
      <c r="A600" s="1">
        <v>6000</v>
      </c>
      <c r="B600" s="1" t="s">
        <v>390</v>
      </c>
      <c r="C600" s="1">
        <v>0</v>
      </c>
      <c r="D600" s="1" t="s">
        <v>104</v>
      </c>
      <c r="E600" s="1" t="s">
        <v>391</v>
      </c>
      <c r="F600" s="1">
        <v>1</v>
      </c>
      <c r="G600" s="1">
        <v>1</v>
      </c>
      <c r="H600" s="1">
        <v>1</v>
      </c>
      <c r="I600" s="1">
        <v>1</v>
      </c>
      <c r="J600" s="1">
        <v>1</v>
      </c>
      <c r="K600" s="1">
        <v>1</v>
      </c>
      <c r="L600" s="1">
        <v>1</v>
      </c>
      <c r="M600" s="1">
        <v>1</v>
      </c>
    </row>
    <row r="601" spans="1:13" x14ac:dyDescent="0.25">
      <c r="A601" s="1">
        <v>6010</v>
      </c>
      <c r="B601" s="1" t="s">
        <v>390</v>
      </c>
      <c r="C601" s="1">
        <v>0</v>
      </c>
      <c r="D601" s="1" t="s">
        <v>104</v>
      </c>
      <c r="E601" s="1" t="s">
        <v>391</v>
      </c>
      <c r="F601" s="1">
        <v>1</v>
      </c>
      <c r="G601" s="1">
        <v>1</v>
      </c>
      <c r="H601" s="1">
        <v>1</v>
      </c>
      <c r="I601" s="1">
        <v>1</v>
      </c>
      <c r="J601" s="1">
        <v>1</v>
      </c>
      <c r="K601" s="1">
        <v>1</v>
      </c>
      <c r="L601" s="1">
        <v>1</v>
      </c>
      <c r="M601" s="1">
        <v>1</v>
      </c>
    </row>
    <row r="602" spans="1:13" x14ac:dyDescent="0.25">
      <c r="A602" s="1">
        <v>6020</v>
      </c>
      <c r="B602" s="1" t="s">
        <v>390</v>
      </c>
      <c r="C602" s="1">
        <v>0</v>
      </c>
      <c r="D602" s="1" t="s">
        <v>104</v>
      </c>
      <c r="E602" s="1" t="s">
        <v>391</v>
      </c>
      <c r="F602" s="1">
        <v>1</v>
      </c>
      <c r="G602" s="1">
        <v>1</v>
      </c>
      <c r="H602" s="1">
        <v>1</v>
      </c>
      <c r="I602" s="1">
        <v>1</v>
      </c>
      <c r="J602" s="1">
        <v>1</v>
      </c>
      <c r="K602" s="1">
        <v>1</v>
      </c>
      <c r="L602" s="1">
        <v>1</v>
      </c>
      <c r="M602" s="1">
        <v>1</v>
      </c>
    </row>
    <row r="603" spans="1:13" x14ac:dyDescent="0.25">
      <c r="A603" s="1">
        <v>6030</v>
      </c>
      <c r="B603" s="1" t="s">
        <v>390</v>
      </c>
      <c r="C603" s="1">
        <v>0</v>
      </c>
      <c r="D603" s="1" t="s">
        <v>104</v>
      </c>
      <c r="E603" s="1" t="s">
        <v>391</v>
      </c>
      <c r="F603" s="1">
        <v>1</v>
      </c>
      <c r="G603" s="1">
        <v>1</v>
      </c>
      <c r="H603" s="1">
        <v>1</v>
      </c>
      <c r="I603" s="1">
        <v>1</v>
      </c>
      <c r="J603" s="1">
        <v>1</v>
      </c>
      <c r="K603" s="1">
        <v>1</v>
      </c>
      <c r="L603" s="1">
        <v>1</v>
      </c>
      <c r="M603" s="1">
        <v>1</v>
      </c>
    </row>
    <row r="604" spans="1:13" x14ac:dyDescent="0.25">
      <c r="A604" s="1">
        <v>6040</v>
      </c>
      <c r="B604" s="1" t="s">
        <v>390</v>
      </c>
      <c r="C604" s="1">
        <v>0</v>
      </c>
      <c r="D604" s="1" t="s">
        <v>104</v>
      </c>
      <c r="E604" s="1" t="s">
        <v>391</v>
      </c>
      <c r="F604" s="1">
        <v>1</v>
      </c>
      <c r="G604" s="1">
        <v>1</v>
      </c>
      <c r="H604" s="1">
        <v>1</v>
      </c>
      <c r="I604" s="1">
        <v>1</v>
      </c>
      <c r="J604" s="1">
        <v>1</v>
      </c>
      <c r="K604" s="1">
        <v>1</v>
      </c>
      <c r="L604" s="1">
        <v>1</v>
      </c>
      <c r="M604" s="1">
        <v>1</v>
      </c>
    </row>
    <row r="605" spans="1:13" x14ac:dyDescent="0.25">
      <c r="A605" s="1">
        <v>6050</v>
      </c>
      <c r="B605" s="1" t="s">
        <v>390</v>
      </c>
      <c r="C605" s="1">
        <v>0</v>
      </c>
      <c r="D605" s="1" t="s">
        <v>104</v>
      </c>
      <c r="E605" s="1" t="s">
        <v>391</v>
      </c>
      <c r="F605" s="1">
        <v>1</v>
      </c>
      <c r="G605" s="1">
        <v>1</v>
      </c>
      <c r="H605" s="1">
        <v>1</v>
      </c>
      <c r="I605" s="1">
        <v>1</v>
      </c>
      <c r="J605" s="1">
        <v>1</v>
      </c>
      <c r="K605" s="1">
        <v>1</v>
      </c>
      <c r="L605" s="1">
        <v>1</v>
      </c>
      <c r="M605" s="1">
        <v>1</v>
      </c>
    </row>
    <row r="606" spans="1:13" x14ac:dyDescent="0.25">
      <c r="A606" s="1">
        <v>6060</v>
      </c>
      <c r="B606" s="1" t="s">
        <v>390</v>
      </c>
      <c r="C606" s="1">
        <v>0</v>
      </c>
      <c r="D606" s="1" t="s">
        <v>104</v>
      </c>
      <c r="E606" s="1" t="s">
        <v>391</v>
      </c>
      <c r="F606" s="1">
        <v>1</v>
      </c>
      <c r="G606" s="1">
        <v>1</v>
      </c>
      <c r="H606" s="1">
        <v>1</v>
      </c>
      <c r="I606" s="1">
        <v>1</v>
      </c>
      <c r="J606" s="1">
        <v>1</v>
      </c>
      <c r="K606" s="1">
        <v>1</v>
      </c>
      <c r="L606" s="1">
        <v>1</v>
      </c>
      <c r="M606" s="1">
        <v>1</v>
      </c>
    </row>
    <row r="607" spans="1:13" x14ac:dyDescent="0.25">
      <c r="A607" s="1">
        <v>6070</v>
      </c>
      <c r="B607" s="1" t="s">
        <v>390</v>
      </c>
      <c r="C607" s="1">
        <v>0</v>
      </c>
      <c r="D607" s="1" t="s">
        <v>104</v>
      </c>
      <c r="E607" s="1" t="s">
        <v>391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1</v>
      </c>
      <c r="L607" s="1">
        <v>1</v>
      </c>
      <c r="M607" s="1">
        <v>1</v>
      </c>
    </row>
    <row r="608" spans="1:13" x14ac:dyDescent="0.25">
      <c r="A608" s="1">
        <v>6080</v>
      </c>
      <c r="B608" s="1" t="s">
        <v>416</v>
      </c>
      <c r="C608" s="1">
        <v>0</v>
      </c>
      <c r="D608" s="1" t="s">
        <v>104</v>
      </c>
      <c r="E608" s="1" t="s">
        <v>395</v>
      </c>
      <c r="F608" s="1">
        <v>1</v>
      </c>
      <c r="G608" s="1">
        <v>1</v>
      </c>
      <c r="H608" s="1">
        <v>1</v>
      </c>
      <c r="I608" s="1">
        <v>1</v>
      </c>
      <c r="J608" s="1">
        <v>1</v>
      </c>
      <c r="K608" s="1">
        <v>1</v>
      </c>
      <c r="L608" s="1">
        <v>1</v>
      </c>
      <c r="M608" s="1">
        <v>1</v>
      </c>
    </row>
    <row r="609" spans="1:13" x14ac:dyDescent="0.25">
      <c r="A609" s="1">
        <v>6090</v>
      </c>
      <c r="B609" s="1" t="s">
        <v>416</v>
      </c>
      <c r="C609" s="1">
        <v>0</v>
      </c>
      <c r="D609" s="1" t="s">
        <v>104</v>
      </c>
      <c r="E609" s="1" t="s">
        <v>395</v>
      </c>
      <c r="F609" s="1">
        <v>1</v>
      </c>
      <c r="G609" s="1">
        <v>1</v>
      </c>
      <c r="H609" s="1">
        <v>1</v>
      </c>
      <c r="I609" s="1">
        <v>1</v>
      </c>
      <c r="J609" s="1">
        <v>1</v>
      </c>
      <c r="K609" s="1">
        <v>1</v>
      </c>
      <c r="L609" s="1">
        <v>1</v>
      </c>
      <c r="M609" s="1">
        <v>1</v>
      </c>
    </row>
    <row r="610" spans="1:13" x14ac:dyDescent="0.25">
      <c r="A610" s="1">
        <v>6100</v>
      </c>
      <c r="B610" s="1" t="s">
        <v>416</v>
      </c>
      <c r="C610" s="1">
        <v>0</v>
      </c>
      <c r="D610" s="1" t="s">
        <v>104</v>
      </c>
      <c r="E610" s="1" t="s">
        <v>395</v>
      </c>
      <c r="F610" s="1">
        <v>1</v>
      </c>
      <c r="G610" s="1">
        <v>1</v>
      </c>
      <c r="H610" s="1">
        <v>1</v>
      </c>
      <c r="I610" s="1">
        <v>1</v>
      </c>
      <c r="J610" s="1">
        <v>1</v>
      </c>
      <c r="K610" s="1">
        <v>1</v>
      </c>
      <c r="L610" s="1">
        <v>1</v>
      </c>
      <c r="M610" s="1">
        <v>1</v>
      </c>
    </row>
    <row r="611" spans="1:13" x14ac:dyDescent="0.25">
      <c r="A611" s="1">
        <v>6110</v>
      </c>
      <c r="B611" s="1" t="s">
        <v>416</v>
      </c>
      <c r="C611" s="1">
        <v>0</v>
      </c>
      <c r="D611" s="1" t="s">
        <v>104</v>
      </c>
      <c r="E611" s="1" t="s">
        <v>395</v>
      </c>
      <c r="F611" s="1">
        <v>1</v>
      </c>
      <c r="G611" s="1">
        <v>1</v>
      </c>
      <c r="H611" s="1">
        <v>1</v>
      </c>
      <c r="I611" s="1">
        <v>1</v>
      </c>
      <c r="J611" s="1">
        <v>1</v>
      </c>
      <c r="K611" s="1">
        <v>1</v>
      </c>
      <c r="L611" s="1">
        <v>1</v>
      </c>
      <c r="M611" s="1">
        <v>1</v>
      </c>
    </row>
    <row r="612" spans="1:13" x14ac:dyDescent="0.25">
      <c r="A612" s="1">
        <v>6120</v>
      </c>
      <c r="B612" s="1" t="s">
        <v>416</v>
      </c>
      <c r="C612" s="1">
        <v>0</v>
      </c>
      <c r="D612" s="1" t="s">
        <v>104</v>
      </c>
      <c r="E612" s="1" t="s">
        <v>395</v>
      </c>
      <c r="F612" s="1">
        <v>1</v>
      </c>
      <c r="G612" s="1">
        <v>1</v>
      </c>
      <c r="H612" s="1">
        <v>1</v>
      </c>
      <c r="I612" s="1">
        <v>1</v>
      </c>
      <c r="J612" s="1">
        <v>1</v>
      </c>
      <c r="K612" s="1">
        <v>1</v>
      </c>
      <c r="L612" s="1">
        <v>1</v>
      </c>
      <c r="M612" s="1">
        <v>1</v>
      </c>
    </row>
    <row r="613" spans="1:13" x14ac:dyDescent="0.25">
      <c r="A613" s="1">
        <v>6130</v>
      </c>
      <c r="B613" s="1" t="s">
        <v>416</v>
      </c>
      <c r="C613" s="1">
        <v>0</v>
      </c>
      <c r="D613" s="1" t="s">
        <v>104</v>
      </c>
      <c r="E613" s="1" t="s">
        <v>395</v>
      </c>
      <c r="F613" s="1">
        <v>1</v>
      </c>
      <c r="G613" s="1">
        <v>1</v>
      </c>
      <c r="H613" s="1">
        <v>1</v>
      </c>
      <c r="I613" s="1">
        <v>1</v>
      </c>
      <c r="J613" s="1">
        <v>1</v>
      </c>
      <c r="K613" s="1">
        <v>1</v>
      </c>
      <c r="L613" s="1">
        <v>1</v>
      </c>
      <c r="M613" s="1">
        <v>1</v>
      </c>
    </row>
    <row r="614" spans="1:13" x14ac:dyDescent="0.25">
      <c r="A614" s="1">
        <v>6140</v>
      </c>
      <c r="B614" s="1" t="s">
        <v>417</v>
      </c>
      <c r="C614" s="1">
        <v>0</v>
      </c>
      <c r="D614" s="1" t="s">
        <v>104</v>
      </c>
      <c r="E614" s="1" t="s">
        <v>418</v>
      </c>
      <c r="F614" s="1">
        <v>1</v>
      </c>
      <c r="G614" s="1">
        <v>1</v>
      </c>
      <c r="H614" s="1">
        <v>1</v>
      </c>
      <c r="I614" s="1">
        <v>1</v>
      </c>
      <c r="J614" s="1">
        <v>1</v>
      </c>
      <c r="K614" s="1">
        <v>1</v>
      </c>
      <c r="L614" s="1">
        <v>1</v>
      </c>
      <c r="M614" s="1">
        <v>1</v>
      </c>
    </row>
    <row r="615" spans="1:13" x14ac:dyDescent="0.25">
      <c r="A615" s="1">
        <v>6150</v>
      </c>
      <c r="B615" s="1" t="s">
        <v>419</v>
      </c>
      <c r="C615" s="1">
        <v>0</v>
      </c>
      <c r="D615" s="1" t="s">
        <v>104</v>
      </c>
      <c r="E615" s="1" t="s">
        <v>420</v>
      </c>
      <c r="F615" s="1">
        <v>1</v>
      </c>
      <c r="G615" s="1">
        <v>1</v>
      </c>
      <c r="H615" s="1" t="s">
        <v>8</v>
      </c>
      <c r="I615" s="1" t="s">
        <v>8</v>
      </c>
      <c r="J615" s="1" t="s">
        <v>8</v>
      </c>
      <c r="K615" s="1" t="s">
        <v>8</v>
      </c>
      <c r="L615" s="1" t="s">
        <v>8</v>
      </c>
      <c r="M615" s="1" t="s">
        <v>8</v>
      </c>
    </row>
    <row r="616" spans="1:13" x14ac:dyDescent="0.25">
      <c r="A616" s="1">
        <v>6160</v>
      </c>
      <c r="B616" s="1" t="s">
        <v>421</v>
      </c>
      <c r="C616" s="1">
        <v>0</v>
      </c>
      <c r="D616" s="1" t="s">
        <v>104</v>
      </c>
      <c r="E616" s="1" t="s">
        <v>422</v>
      </c>
      <c r="F616" s="1">
        <v>1</v>
      </c>
      <c r="G616" s="1">
        <v>1</v>
      </c>
      <c r="H616" s="1" t="s">
        <v>8</v>
      </c>
      <c r="I616" s="1" t="s">
        <v>8</v>
      </c>
      <c r="J616" s="1" t="s">
        <v>8</v>
      </c>
      <c r="K616" s="1" t="s">
        <v>8</v>
      </c>
      <c r="L616" s="1" t="s">
        <v>8</v>
      </c>
      <c r="M616" s="1" t="s">
        <v>8</v>
      </c>
    </row>
    <row r="617" spans="1:13" x14ac:dyDescent="0.25">
      <c r="A617" s="1">
        <v>6170</v>
      </c>
      <c r="B617" s="1" t="s">
        <v>421</v>
      </c>
      <c r="C617" s="1">
        <v>0</v>
      </c>
      <c r="D617" s="1" t="s">
        <v>104</v>
      </c>
      <c r="E617" s="1" t="s">
        <v>422</v>
      </c>
      <c r="F617" s="1">
        <v>1</v>
      </c>
      <c r="G617" s="1">
        <v>1</v>
      </c>
      <c r="H617" s="1" t="s">
        <v>8</v>
      </c>
      <c r="I617" s="1" t="s">
        <v>8</v>
      </c>
      <c r="J617" s="1" t="s">
        <v>8</v>
      </c>
      <c r="K617" s="1" t="s">
        <v>8</v>
      </c>
      <c r="L617" s="1" t="s">
        <v>8</v>
      </c>
      <c r="M617" s="1" t="s">
        <v>8</v>
      </c>
    </row>
    <row r="618" spans="1:13" x14ac:dyDescent="0.25">
      <c r="A618" s="1">
        <v>6180</v>
      </c>
      <c r="B618" s="1" t="s">
        <v>421</v>
      </c>
      <c r="C618" s="1">
        <v>0</v>
      </c>
      <c r="D618" s="1" t="s">
        <v>104</v>
      </c>
      <c r="E618" s="1" t="s">
        <v>422</v>
      </c>
      <c r="F618" s="1">
        <v>1</v>
      </c>
      <c r="G618" s="1">
        <v>1</v>
      </c>
      <c r="H618" s="1" t="s">
        <v>8</v>
      </c>
      <c r="I618" s="1" t="s">
        <v>8</v>
      </c>
      <c r="J618" s="1" t="s">
        <v>8</v>
      </c>
      <c r="K618" s="1" t="s">
        <v>8</v>
      </c>
      <c r="L618" s="1" t="s">
        <v>8</v>
      </c>
      <c r="M618" s="1" t="s">
        <v>8</v>
      </c>
    </row>
    <row r="619" spans="1:13" x14ac:dyDescent="0.25">
      <c r="A619" s="1">
        <v>6190</v>
      </c>
      <c r="B619" s="1" t="s">
        <v>423</v>
      </c>
      <c r="C619" s="1">
        <v>0</v>
      </c>
      <c r="D619" s="1" t="s">
        <v>104</v>
      </c>
      <c r="E619" s="1" t="s">
        <v>424</v>
      </c>
      <c r="F619" s="1">
        <v>1</v>
      </c>
      <c r="G619" s="1">
        <v>1</v>
      </c>
      <c r="H619" s="1" t="s">
        <v>8</v>
      </c>
      <c r="I619" s="1" t="s">
        <v>8</v>
      </c>
      <c r="J619" s="1" t="s">
        <v>8</v>
      </c>
      <c r="K619" s="1" t="s">
        <v>8</v>
      </c>
      <c r="L619" s="1" t="s">
        <v>8</v>
      </c>
      <c r="M619" s="1" t="s">
        <v>8</v>
      </c>
    </row>
    <row r="620" spans="1:13" x14ac:dyDescent="0.25">
      <c r="A620" s="1">
        <v>6200</v>
      </c>
      <c r="B620" s="1" t="s">
        <v>423</v>
      </c>
      <c r="C620" s="1">
        <v>0</v>
      </c>
      <c r="D620" s="1" t="s">
        <v>104</v>
      </c>
      <c r="E620" s="1" t="s">
        <v>424</v>
      </c>
      <c r="F620" s="1">
        <v>1</v>
      </c>
      <c r="G620" s="1">
        <v>1</v>
      </c>
      <c r="H620" s="1" t="s">
        <v>8</v>
      </c>
      <c r="I620" s="1" t="s">
        <v>8</v>
      </c>
      <c r="J620" s="1" t="s">
        <v>8</v>
      </c>
      <c r="K620" s="1" t="s">
        <v>8</v>
      </c>
      <c r="L620" s="1" t="s">
        <v>8</v>
      </c>
      <c r="M620" s="1" t="s">
        <v>8</v>
      </c>
    </row>
    <row r="621" spans="1:13" x14ac:dyDescent="0.25">
      <c r="A621" s="1">
        <v>6210</v>
      </c>
      <c r="B621" s="1" t="s">
        <v>425</v>
      </c>
      <c r="C621" s="1">
        <v>0</v>
      </c>
      <c r="D621" s="1" t="s">
        <v>104</v>
      </c>
      <c r="E621" s="1" t="s">
        <v>426</v>
      </c>
      <c r="F621" s="1">
        <v>1</v>
      </c>
      <c r="G621" s="1">
        <v>1</v>
      </c>
      <c r="H621" s="1">
        <v>1</v>
      </c>
      <c r="I621" s="1">
        <v>1</v>
      </c>
      <c r="J621" s="1">
        <v>1</v>
      </c>
      <c r="K621" s="1">
        <v>1</v>
      </c>
      <c r="L621" s="1">
        <v>1</v>
      </c>
      <c r="M621" s="1">
        <v>1</v>
      </c>
    </row>
    <row r="622" spans="1:13" x14ac:dyDescent="0.25">
      <c r="A622" s="1">
        <v>6220</v>
      </c>
      <c r="B622" s="1" t="s">
        <v>427</v>
      </c>
      <c r="C622" s="1">
        <v>0</v>
      </c>
      <c r="D622" s="1" t="s">
        <v>104</v>
      </c>
      <c r="E622" s="1" t="s">
        <v>428</v>
      </c>
      <c r="F622" s="1">
        <v>1</v>
      </c>
      <c r="G622" s="1">
        <v>1</v>
      </c>
      <c r="H622" s="1">
        <v>1</v>
      </c>
      <c r="I622" s="1">
        <v>1</v>
      </c>
      <c r="J622" s="1">
        <v>1</v>
      </c>
      <c r="K622" s="1">
        <v>1</v>
      </c>
      <c r="L622" s="1">
        <v>1</v>
      </c>
      <c r="M622" s="1">
        <v>1</v>
      </c>
    </row>
    <row r="623" spans="1:13" x14ac:dyDescent="0.25">
      <c r="A623" s="1">
        <v>6230</v>
      </c>
      <c r="B623" s="1" t="s">
        <v>429</v>
      </c>
      <c r="C623" s="1">
        <v>0</v>
      </c>
      <c r="D623" s="1" t="s">
        <v>104</v>
      </c>
      <c r="E623" s="1" t="s">
        <v>430</v>
      </c>
      <c r="F623" s="1">
        <v>1</v>
      </c>
      <c r="G623" s="1">
        <v>1</v>
      </c>
      <c r="H623" s="1">
        <v>1</v>
      </c>
      <c r="I623" s="1">
        <v>1</v>
      </c>
      <c r="J623" s="1">
        <v>1</v>
      </c>
      <c r="K623" s="1">
        <v>1</v>
      </c>
      <c r="L623" s="1">
        <v>1</v>
      </c>
      <c r="M623" s="1">
        <v>1</v>
      </c>
    </row>
    <row r="624" spans="1:13" x14ac:dyDescent="0.25">
      <c r="A624" s="1">
        <v>6240</v>
      </c>
      <c r="B624" s="1" t="s">
        <v>431</v>
      </c>
      <c r="C624" s="1">
        <v>0</v>
      </c>
      <c r="D624" s="1" t="s">
        <v>104</v>
      </c>
      <c r="E624" s="1" t="s">
        <v>432</v>
      </c>
      <c r="F624" s="1">
        <v>1</v>
      </c>
      <c r="G624" s="1">
        <v>1</v>
      </c>
      <c r="H624" s="1" t="s">
        <v>8</v>
      </c>
      <c r="I624" s="1" t="s">
        <v>8</v>
      </c>
      <c r="J624" s="1" t="s">
        <v>8</v>
      </c>
      <c r="K624" s="1" t="s">
        <v>8</v>
      </c>
      <c r="L624" s="1" t="s">
        <v>8</v>
      </c>
      <c r="M624" s="1" t="s">
        <v>8</v>
      </c>
    </row>
    <row r="625" spans="1:13" x14ac:dyDescent="0.25">
      <c r="A625" s="1">
        <v>6250</v>
      </c>
      <c r="B625" s="1" t="s">
        <v>433</v>
      </c>
      <c r="C625" s="1">
        <v>0</v>
      </c>
      <c r="D625" s="1" t="s">
        <v>104</v>
      </c>
      <c r="E625" s="1" t="s">
        <v>434</v>
      </c>
      <c r="F625" s="1">
        <v>1</v>
      </c>
      <c r="G625" s="1">
        <v>1</v>
      </c>
      <c r="H625" s="1" t="s">
        <v>8</v>
      </c>
      <c r="I625" s="1" t="s">
        <v>8</v>
      </c>
      <c r="J625" s="1" t="s">
        <v>8</v>
      </c>
      <c r="K625" s="1" t="s">
        <v>8</v>
      </c>
      <c r="L625" s="1" t="s">
        <v>8</v>
      </c>
      <c r="M625" s="1" t="s">
        <v>8</v>
      </c>
    </row>
    <row r="626" spans="1:13" x14ac:dyDescent="0.25">
      <c r="A626" s="1">
        <v>6260</v>
      </c>
      <c r="B626" s="1" t="s">
        <v>435</v>
      </c>
      <c r="C626" s="1">
        <v>0</v>
      </c>
      <c r="D626" s="1" t="s">
        <v>104</v>
      </c>
      <c r="E626" s="1" t="s">
        <v>436</v>
      </c>
      <c r="F626" s="1">
        <v>1</v>
      </c>
      <c r="G626" s="1">
        <v>1</v>
      </c>
      <c r="H626" s="1" t="s">
        <v>8</v>
      </c>
      <c r="I626" s="1" t="s">
        <v>8</v>
      </c>
      <c r="J626" s="1" t="s">
        <v>8</v>
      </c>
      <c r="K626" s="1" t="s">
        <v>8</v>
      </c>
      <c r="L626" s="1" t="s">
        <v>8</v>
      </c>
      <c r="M626" s="1" t="s">
        <v>8</v>
      </c>
    </row>
    <row r="627" spans="1:13" x14ac:dyDescent="0.25">
      <c r="A627" s="1">
        <v>6270</v>
      </c>
      <c r="B627" s="1" t="s">
        <v>437</v>
      </c>
      <c r="C627" s="1">
        <v>0</v>
      </c>
      <c r="D627" s="1" t="s">
        <v>24</v>
      </c>
      <c r="E627" s="1" t="s">
        <v>438</v>
      </c>
      <c r="F627" s="1">
        <v>1</v>
      </c>
      <c r="G627" s="1">
        <v>1</v>
      </c>
      <c r="H627" s="1" t="s">
        <v>8</v>
      </c>
      <c r="I627" s="1" t="s">
        <v>8</v>
      </c>
      <c r="J627" s="1" t="s">
        <v>8</v>
      </c>
      <c r="K627" s="1" t="s">
        <v>8</v>
      </c>
      <c r="L627" s="1" t="s">
        <v>8</v>
      </c>
      <c r="M627" s="1" t="s">
        <v>8</v>
      </c>
    </row>
    <row r="628" spans="1:13" x14ac:dyDescent="0.25">
      <c r="A628" s="1">
        <v>6280</v>
      </c>
      <c r="B628" s="1" t="s">
        <v>439</v>
      </c>
      <c r="C628" s="1">
        <v>1</v>
      </c>
      <c r="D628" s="1" t="s">
        <v>6</v>
      </c>
      <c r="E628" s="1" t="s">
        <v>440</v>
      </c>
      <c r="F628" s="1" t="s">
        <v>8</v>
      </c>
      <c r="G628" s="1" t="s">
        <v>8</v>
      </c>
      <c r="H628" s="1">
        <v>1</v>
      </c>
      <c r="I628" s="1">
        <v>1</v>
      </c>
      <c r="J628" s="1">
        <v>1</v>
      </c>
      <c r="K628" s="1">
        <v>1</v>
      </c>
      <c r="L628" s="1" t="s">
        <v>8</v>
      </c>
      <c r="M628" s="1" t="s">
        <v>8</v>
      </c>
    </row>
    <row r="629" spans="1:13" x14ac:dyDescent="0.25">
      <c r="A629" s="1">
        <v>6290</v>
      </c>
      <c r="B629" s="1" t="s">
        <v>441</v>
      </c>
      <c r="C629" s="1">
        <v>1</v>
      </c>
      <c r="D629" s="1" t="s">
        <v>6</v>
      </c>
      <c r="E629" s="1" t="s">
        <v>440</v>
      </c>
      <c r="F629" s="1" t="s">
        <v>8</v>
      </c>
      <c r="G629" s="1" t="s">
        <v>8</v>
      </c>
      <c r="H629" s="1" t="s">
        <v>8</v>
      </c>
      <c r="I629" s="1" t="s">
        <v>8</v>
      </c>
      <c r="J629" s="1" t="s">
        <v>8</v>
      </c>
      <c r="K629" s="1" t="s">
        <v>8</v>
      </c>
      <c r="L629" s="1">
        <v>1</v>
      </c>
      <c r="M629" s="1">
        <v>1</v>
      </c>
    </row>
    <row r="630" spans="1:13" x14ac:dyDescent="0.25">
      <c r="A630" s="1">
        <v>6300</v>
      </c>
      <c r="B630" s="1" t="s">
        <v>442</v>
      </c>
      <c r="C630" s="1">
        <v>1</v>
      </c>
      <c r="D630" s="1" t="s">
        <v>6</v>
      </c>
      <c r="E630" s="1" t="s">
        <v>440</v>
      </c>
      <c r="F630" s="1">
        <v>1</v>
      </c>
      <c r="G630" s="1">
        <v>1</v>
      </c>
      <c r="H630" s="1" t="s">
        <v>8</v>
      </c>
      <c r="I630" s="1" t="s">
        <v>8</v>
      </c>
      <c r="J630" s="1" t="s">
        <v>8</v>
      </c>
      <c r="K630" s="1" t="s">
        <v>8</v>
      </c>
      <c r="L630" s="1" t="s">
        <v>8</v>
      </c>
      <c r="M630" s="1" t="s">
        <v>8</v>
      </c>
    </row>
    <row r="631" spans="1:13" x14ac:dyDescent="0.25">
      <c r="A631" s="1">
        <v>6310</v>
      </c>
      <c r="B631" s="1" t="s">
        <v>443</v>
      </c>
      <c r="C631" s="1">
        <v>0</v>
      </c>
      <c r="D631" s="1" t="s">
        <v>113</v>
      </c>
      <c r="E631" s="1" t="s">
        <v>444</v>
      </c>
      <c r="F631" s="1">
        <v>1</v>
      </c>
      <c r="G631" s="1">
        <v>1</v>
      </c>
      <c r="H631" s="1" t="s">
        <v>8</v>
      </c>
      <c r="I631" s="1" t="s">
        <v>8</v>
      </c>
      <c r="J631" s="1" t="s">
        <v>8</v>
      </c>
      <c r="K631" s="1" t="s">
        <v>8</v>
      </c>
      <c r="L631" s="1" t="s">
        <v>8</v>
      </c>
      <c r="M631" s="1" t="s">
        <v>8</v>
      </c>
    </row>
    <row r="632" spans="1:13" x14ac:dyDescent="0.25">
      <c r="A632" s="1">
        <v>6320</v>
      </c>
      <c r="B632" s="1" t="s">
        <v>443</v>
      </c>
      <c r="C632" s="1">
        <v>0</v>
      </c>
      <c r="D632" s="1" t="s">
        <v>113</v>
      </c>
      <c r="E632" s="1" t="s">
        <v>444</v>
      </c>
      <c r="F632" s="1">
        <v>1</v>
      </c>
      <c r="G632" s="1">
        <v>1</v>
      </c>
      <c r="H632" s="1" t="s">
        <v>8</v>
      </c>
      <c r="I632" s="1" t="s">
        <v>8</v>
      </c>
      <c r="J632" s="1" t="s">
        <v>8</v>
      </c>
      <c r="K632" s="1" t="s">
        <v>8</v>
      </c>
      <c r="L632" s="1" t="s">
        <v>8</v>
      </c>
      <c r="M632" s="1" t="s">
        <v>8</v>
      </c>
    </row>
    <row r="633" spans="1:13" x14ac:dyDescent="0.25">
      <c r="A633" s="1">
        <v>6330</v>
      </c>
      <c r="B633" s="1" t="s">
        <v>445</v>
      </c>
      <c r="C633" s="1">
        <v>0</v>
      </c>
      <c r="D633" s="1" t="s">
        <v>104</v>
      </c>
      <c r="E633" s="1" t="s">
        <v>446</v>
      </c>
      <c r="F633" s="1">
        <v>1</v>
      </c>
      <c r="G633" s="1">
        <v>1</v>
      </c>
      <c r="H633" s="1" t="s">
        <v>8</v>
      </c>
      <c r="I633" s="1" t="s">
        <v>8</v>
      </c>
      <c r="J633" s="1" t="s">
        <v>8</v>
      </c>
      <c r="K633" s="1" t="s">
        <v>8</v>
      </c>
      <c r="L633" s="1" t="s">
        <v>8</v>
      </c>
      <c r="M633" s="1" t="s">
        <v>8</v>
      </c>
    </row>
    <row r="634" spans="1:13" x14ac:dyDescent="0.25">
      <c r="A634" s="1">
        <v>6340</v>
      </c>
      <c r="B634" s="1" t="s">
        <v>447</v>
      </c>
      <c r="C634" s="1">
        <v>0</v>
      </c>
      <c r="D634" s="1" t="s">
        <v>104</v>
      </c>
      <c r="E634" s="1" t="s">
        <v>448</v>
      </c>
      <c r="F634" s="1">
        <v>1</v>
      </c>
      <c r="G634" s="1">
        <v>1</v>
      </c>
      <c r="H634" s="1">
        <v>1</v>
      </c>
      <c r="I634" s="1">
        <v>1</v>
      </c>
      <c r="J634" s="1">
        <v>1</v>
      </c>
      <c r="K634" s="1">
        <v>1</v>
      </c>
      <c r="L634" s="1">
        <v>1</v>
      </c>
      <c r="M634" s="1">
        <v>1</v>
      </c>
    </row>
    <row r="635" spans="1:13" x14ac:dyDescent="0.25">
      <c r="A635" s="1">
        <v>6350</v>
      </c>
      <c r="B635" s="1" t="s">
        <v>449</v>
      </c>
      <c r="C635" s="1">
        <v>0</v>
      </c>
      <c r="D635" s="1" t="s">
        <v>104</v>
      </c>
      <c r="E635" s="1" t="s">
        <v>450</v>
      </c>
      <c r="F635" s="1">
        <v>1</v>
      </c>
      <c r="G635" s="1">
        <v>1</v>
      </c>
      <c r="H635" s="1" t="s">
        <v>8</v>
      </c>
      <c r="I635" s="1" t="s">
        <v>8</v>
      </c>
      <c r="J635" s="1" t="s">
        <v>8</v>
      </c>
      <c r="K635" s="1" t="s">
        <v>8</v>
      </c>
      <c r="L635" s="1" t="s">
        <v>8</v>
      </c>
      <c r="M635" s="1" t="s">
        <v>8</v>
      </c>
    </row>
    <row r="636" spans="1:13" x14ac:dyDescent="0.25">
      <c r="A636" s="1">
        <v>6360</v>
      </c>
      <c r="B636" s="1" t="s">
        <v>451</v>
      </c>
      <c r="C636" s="1">
        <v>0</v>
      </c>
      <c r="D636" s="1" t="s">
        <v>104</v>
      </c>
      <c r="E636" s="1" t="s">
        <v>452</v>
      </c>
      <c r="F636" s="1">
        <v>1</v>
      </c>
      <c r="G636" s="1">
        <v>1</v>
      </c>
      <c r="H636" s="1" t="s">
        <v>8</v>
      </c>
      <c r="I636" s="1" t="s">
        <v>8</v>
      </c>
      <c r="J636" s="1" t="s">
        <v>8</v>
      </c>
      <c r="K636" s="1" t="s">
        <v>8</v>
      </c>
      <c r="L636" s="1" t="s">
        <v>8</v>
      </c>
      <c r="M636" s="1" t="s">
        <v>8</v>
      </c>
    </row>
    <row r="637" spans="1:13" x14ac:dyDescent="0.25">
      <c r="A637" s="1">
        <v>6370</v>
      </c>
      <c r="B637" s="1" t="s">
        <v>453</v>
      </c>
      <c r="C637" s="1">
        <v>0</v>
      </c>
      <c r="D637" s="1" t="s">
        <v>104</v>
      </c>
      <c r="E637" s="1" t="s">
        <v>454</v>
      </c>
      <c r="F637" s="1">
        <v>1</v>
      </c>
      <c r="G637" s="1">
        <v>1</v>
      </c>
      <c r="H637" s="1" t="s">
        <v>8</v>
      </c>
      <c r="I637" s="1" t="s">
        <v>8</v>
      </c>
      <c r="J637" s="1" t="s">
        <v>8</v>
      </c>
      <c r="K637" s="1" t="s">
        <v>8</v>
      </c>
      <c r="L637" s="1" t="s">
        <v>8</v>
      </c>
      <c r="M637" s="1" t="s">
        <v>8</v>
      </c>
    </row>
    <row r="638" spans="1:13" x14ac:dyDescent="0.25">
      <c r="A638" s="1">
        <v>6380</v>
      </c>
      <c r="B638" s="1" t="s">
        <v>455</v>
      </c>
      <c r="C638" s="1">
        <v>0</v>
      </c>
      <c r="D638" s="1" t="s">
        <v>104</v>
      </c>
      <c r="E638" s="1" t="s">
        <v>456</v>
      </c>
      <c r="F638" s="1">
        <v>1</v>
      </c>
      <c r="G638" s="1">
        <v>1</v>
      </c>
      <c r="H638" s="1" t="s">
        <v>8</v>
      </c>
      <c r="I638" s="1" t="s">
        <v>8</v>
      </c>
      <c r="J638" s="1" t="s">
        <v>8</v>
      </c>
      <c r="K638" s="1" t="s">
        <v>8</v>
      </c>
      <c r="L638" s="1" t="s">
        <v>8</v>
      </c>
      <c r="M638" s="1" t="s">
        <v>8</v>
      </c>
    </row>
    <row r="639" spans="1:13" x14ac:dyDescent="0.25">
      <c r="A639" s="1">
        <v>6390</v>
      </c>
      <c r="B639" s="1" t="s">
        <v>457</v>
      </c>
      <c r="C639" s="1">
        <v>0</v>
      </c>
      <c r="D639" s="1" t="s">
        <v>113</v>
      </c>
      <c r="E639" s="1" t="s">
        <v>458</v>
      </c>
      <c r="F639" s="1" t="s">
        <v>8</v>
      </c>
      <c r="G639" s="1" t="s">
        <v>8</v>
      </c>
      <c r="H639" s="1" t="s">
        <v>8</v>
      </c>
      <c r="I639" s="1" t="s">
        <v>8</v>
      </c>
      <c r="J639" s="1" t="s">
        <v>8</v>
      </c>
      <c r="K639" s="1" t="s">
        <v>8</v>
      </c>
      <c r="L639" s="1">
        <v>1</v>
      </c>
      <c r="M639" s="1">
        <v>1</v>
      </c>
    </row>
    <row r="640" spans="1:13" x14ac:dyDescent="0.25">
      <c r="A640" s="1">
        <v>6400</v>
      </c>
      <c r="B640" s="1" t="s">
        <v>459</v>
      </c>
      <c r="C640" s="1">
        <v>0</v>
      </c>
      <c r="D640" s="1" t="s">
        <v>104</v>
      </c>
      <c r="E640" s="1" t="s">
        <v>460</v>
      </c>
      <c r="F640" s="1">
        <v>1</v>
      </c>
      <c r="G640" s="1">
        <v>1</v>
      </c>
      <c r="H640" s="1" t="s">
        <v>8</v>
      </c>
      <c r="I640" s="1" t="s">
        <v>8</v>
      </c>
      <c r="J640" s="1" t="s">
        <v>8</v>
      </c>
      <c r="K640" s="1" t="s">
        <v>8</v>
      </c>
      <c r="L640" s="1" t="s">
        <v>8</v>
      </c>
      <c r="M640" s="1" t="s">
        <v>8</v>
      </c>
    </row>
    <row r="641" spans="1:13" x14ac:dyDescent="0.25">
      <c r="A641" s="1">
        <v>6410</v>
      </c>
      <c r="B641" s="1" t="s">
        <v>461</v>
      </c>
      <c r="C641" s="1">
        <v>0</v>
      </c>
      <c r="D641" s="1" t="s">
        <v>104</v>
      </c>
      <c r="E641" s="1" t="s">
        <v>462</v>
      </c>
      <c r="F641" s="1" t="s">
        <v>8</v>
      </c>
      <c r="G641" s="1" t="s">
        <v>8</v>
      </c>
      <c r="H641" s="1" t="s">
        <v>8</v>
      </c>
      <c r="I641" s="1" t="s">
        <v>8</v>
      </c>
      <c r="J641" s="1" t="s">
        <v>8</v>
      </c>
      <c r="K641" s="1" t="s">
        <v>8</v>
      </c>
      <c r="L641" s="1">
        <v>1</v>
      </c>
      <c r="M641" s="1">
        <v>1</v>
      </c>
    </row>
    <row r="642" spans="1:13" x14ac:dyDescent="0.25">
      <c r="A642" s="1">
        <v>6420</v>
      </c>
      <c r="B642" s="1" t="s">
        <v>463</v>
      </c>
      <c r="C642" s="1">
        <v>0</v>
      </c>
      <c r="D642" s="1" t="s">
        <v>104</v>
      </c>
      <c r="E642" s="1" t="s">
        <v>464</v>
      </c>
      <c r="F642" s="1">
        <v>1</v>
      </c>
      <c r="G642" s="1">
        <v>1</v>
      </c>
      <c r="H642" s="1" t="s">
        <v>8</v>
      </c>
      <c r="I642" s="1" t="s">
        <v>8</v>
      </c>
      <c r="J642" s="1" t="s">
        <v>8</v>
      </c>
      <c r="K642" s="1" t="s">
        <v>8</v>
      </c>
      <c r="L642" s="1" t="s">
        <v>8</v>
      </c>
      <c r="M642" s="1" t="s">
        <v>8</v>
      </c>
    </row>
    <row r="643" spans="1:13" x14ac:dyDescent="0.25">
      <c r="A643" s="1">
        <v>6430</v>
      </c>
      <c r="B643" s="1" t="s">
        <v>465</v>
      </c>
      <c r="C643" s="1">
        <v>0</v>
      </c>
      <c r="D643" s="1" t="s">
        <v>113</v>
      </c>
      <c r="E643" s="1" t="s">
        <v>466</v>
      </c>
      <c r="F643" s="1">
        <v>1</v>
      </c>
      <c r="G643" s="1">
        <v>1</v>
      </c>
      <c r="H643" s="1" t="s">
        <v>8</v>
      </c>
      <c r="I643" s="1" t="s">
        <v>8</v>
      </c>
      <c r="J643" s="1" t="s">
        <v>8</v>
      </c>
      <c r="K643" s="1" t="s">
        <v>8</v>
      </c>
      <c r="L643" s="1" t="s">
        <v>8</v>
      </c>
      <c r="M643" s="1" t="s">
        <v>8</v>
      </c>
    </row>
    <row r="644" spans="1:13" x14ac:dyDescent="0.25">
      <c r="A644" s="1">
        <v>6440</v>
      </c>
      <c r="B644" s="1" t="s">
        <v>467</v>
      </c>
      <c r="C644" s="1">
        <v>0</v>
      </c>
      <c r="D644" s="1" t="s">
        <v>104</v>
      </c>
      <c r="E644" s="1" t="s">
        <v>468</v>
      </c>
      <c r="F644" s="1">
        <v>1</v>
      </c>
      <c r="G644" s="1">
        <v>1</v>
      </c>
      <c r="H644" s="1" t="s">
        <v>8</v>
      </c>
      <c r="I644" s="1" t="s">
        <v>8</v>
      </c>
      <c r="J644" s="1" t="s">
        <v>8</v>
      </c>
      <c r="K644" s="1" t="s">
        <v>8</v>
      </c>
      <c r="L644" s="1" t="s">
        <v>8</v>
      </c>
      <c r="M644" s="1" t="s">
        <v>8</v>
      </c>
    </row>
    <row r="645" spans="1:13" x14ac:dyDescent="0.25">
      <c r="A645" s="1">
        <v>6450</v>
      </c>
      <c r="B645" s="1" t="s">
        <v>469</v>
      </c>
      <c r="C645" s="1">
        <v>0</v>
      </c>
      <c r="D645" s="1" t="s">
        <v>104</v>
      </c>
      <c r="E645" s="1" t="s">
        <v>470</v>
      </c>
      <c r="F645" s="1">
        <v>1</v>
      </c>
      <c r="G645" s="1">
        <v>1</v>
      </c>
      <c r="H645" s="1" t="s">
        <v>8</v>
      </c>
      <c r="I645" s="1" t="s">
        <v>8</v>
      </c>
      <c r="J645" s="1" t="s">
        <v>8</v>
      </c>
      <c r="K645" s="1" t="s">
        <v>8</v>
      </c>
      <c r="L645" s="1" t="s">
        <v>8</v>
      </c>
      <c r="M645" s="1" t="s">
        <v>8</v>
      </c>
    </row>
    <row r="646" spans="1:13" x14ac:dyDescent="0.25">
      <c r="A646" s="1">
        <v>6460</v>
      </c>
      <c r="B646" s="1" t="s">
        <v>469</v>
      </c>
      <c r="C646" s="1">
        <v>0</v>
      </c>
      <c r="D646" s="1" t="s">
        <v>104</v>
      </c>
      <c r="E646" s="1" t="s">
        <v>470</v>
      </c>
      <c r="F646" s="1">
        <v>1</v>
      </c>
      <c r="G646" s="1">
        <v>1</v>
      </c>
      <c r="H646" s="1" t="s">
        <v>8</v>
      </c>
      <c r="I646" s="1" t="s">
        <v>8</v>
      </c>
      <c r="J646" s="1" t="s">
        <v>8</v>
      </c>
      <c r="K646" s="1" t="s">
        <v>8</v>
      </c>
      <c r="L646" s="1" t="s">
        <v>8</v>
      </c>
      <c r="M646" s="1" t="s">
        <v>8</v>
      </c>
    </row>
    <row r="647" spans="1:13" x14ac:dyDescent="0.25">
      <c r="A647" s="1">
        <v>6470</v>
      </c>
      <c r="B647" s="1" t="s">
        <v>471</v>
      </c>
      <c r="C647" s="1">
        <v>0</v>
      </c>
      <c r="D647" s="1" t="s">
        <v>104</v>
      </c>
      <c r="E647" s="1" t="s">
        <v>472</v>
      </c>
      <c r="F647" s="1">
        <v>1</v>
      </c>
      <c r="G647" s="1">
        <v>1</v>
      </c>
      <c r="H647" s="1">
        <v>1</v>
      </c>
      <c r="I647" s="1">
        <v>1</v>
      </c>
      <c r="J647" s="1">
        <v>1</v>
      </c>
      <c r="K647" s="1">
        <v>1</v>
      </c>
      <c r="L647" s="1">
        <v>1</v>
      </c>
      <c r="M647" s="1">
        <v>1</v>
      </c>
    </row>
    <row r="648" spans="1:13" x14ac:dyDescent="0.25">
      <c r="A648" s="1">
        <v>6480</v>
      </c>
      <c r="B648" s="1" t="s">
        <v>112</v>
      </c>
      <c r="C648" s="1">
        <v>0</v>
      </c>
      <c r="D648" s="1" t="s">
        <v>113</v>
      </c>
      <c r="E648" s="1" t="s">
        <v>114</v>
      </c>
      <c r="F648" s="1">
        <v>1</v>
      </c>
      <c r="G648" s="1">
        <v>1</v>
      </c>
      <c r="H648" s="1">
        <v>1</v>
      </c>
      <c r="I648" s="1">
        <v>1</v>
      </c>
      <c r="J648" s="1">
        <v>1</v>
      </c>
      <c r="K648" s="1">
        <v>1</v>
      </c>
      <c r="L648" s="1">
        <v>1</v>
      </c>
      <c r="M648" s="1">
        <v>1</v>
      </c>
    </row>
    <row r="649" spans="1:13" x14ac:dyDescent="0.25">
      <c r="A649" s="1">
        <v>6490</v>
      </c>
      <c r="B649" s="1" t="s">
        <v>473</v>
      </c>
      <c r="C649" s="1">
        <v>0</v>
      </c>
      <c r="D649" s="1" t="s">
        <v>104</v>
      </c>
      <c r="E649" s="1" t="s">
        <v>474</v>
      </c>
      <c r="F649" s="1">
        <v>1</v>
      </c>
      <c r="G649" s="1">
        <v>1</v>
      </c>
      <c r="H649" s="1">
        <v>1</v>
      </c>
      <c r="I649" s="1">
        <v>1</v>
      </c>
      <c r="J649" s="1">
        <v>1</v>
      </c>
      <c r="K649" s="1">
        <v>1</v>
      </c>
      <c r="L649" s="1">
        <v>1</v>
      </c>
      <c r="M649" s="1">
        <v>1</v>
      </c>
    </row>
    <row r="650" spans="1:13" x14ac:dyDescent="0.25">
      <c r="A650" s="1">
        <v>6500</v>
      </c>
      <c r="B650" s="1" t="s">
        <v>473</v>
      </c>
      <c r="C650" s="1">
        <v>0</v>
      </c>
      <c r="D650" s="1" t="s">
        <v>104</v>
      </c>
      <c r="E650" s="1" t="s">
        <v>474</v>
      </c>
      <c r="F650" s="1">
        <v>1</v>
      </c>
      <c r="G650" s="1">
        <v>1</v>
      </c>
      <c r="H650" s="1">
        <v>1</v>
      </c>
      <c r="I650" s="1">
        <v>1</v>
      </c>
      <c r="J650" s="1">
        <v>1</v>
      </c>
      <c r="K650" s="1">
        <v>1</v>
      </c>
      <c r="L650" s="1">
        <v>1</v>
      </c>
      <c r="M650" s="1">
        <v>1</v>
      </c>
    </row>
    <row r="651" spans="1:13" x14ac:dyDescent="0.25">
      <c r="A651" s="1">
        <v>6510</v>
      </c>
      <c r="B651" s="1" t="s">
        <v>473</v>
      </c>
      <c r="C651" s="1">
        <v>0</v>
      </c>
      <c r="D651" s="1" t="s">
        <v>104</v>
      </c>
      <c r="E651" s="1" t="s">
        <v>474</v>
      </c>
      <c r="F651" s="1">
        <v>1</v>
      </c>
      <c r="G651" s="1">
        <v>1</v>
      </c>
      <c r="H651" s="1">
        <v>1</v>
      </c>
      <c r="I651" s="1">
        <v>1</v>
      </c>
      <c r="J651" s="1">
        <v>1</v>
      </c>
      <c r="K651" s="1">
        <v>1</v>
      </c>
      <c r="L651" s="1">
        <v>1</v>
      </c>
      <c r="M651" s="1">
        <v>1</v>
      </c>
    </row>
    <row r="652" spans="1:13" x14ac:dyDescent="0.25">
      <c r="A652" s="1">
        <v>6520</v>
      </c>
      <c r="B652" s="1" t="s">
        <v>475</v>
      </c>
      <c r="C652" s="1">
        <v>0</v>
      </c>
      <c r="D652" s="1" t="s">
        <v>104</v>
      </c>
      <c r="E652" s="1" t="s">
        <v>476</v>
      </c>
      <c r="F652" s="1">
        <v>1</v>
      </c>
      <c r="G652" s="1">
        <v>1</v>
      </c>
      <c r="H652" s="1">
        <v>1</v>
      </c>
      <c r="I652" s="1">
        <v>1</v>
      </c>
      <c r="J652" s="1">
        <v>1</v>
      </c>
      <c r="K652" s="1">
        <v>1</v>
      </c>
      <c r="L652" s="1">
        <v>1</v>
      </c>
      <c r="M652" s="1">
        <v>1</v>
      </c>
    </row>
    <row r="653" spans="1:13" x14ac:dyDescent="0.25">
      <c r="A653" s="1">
        <v>6530</v>
      </c>
      <c r="B653" s="1" t="s">
        <v>477</v>
      </c>
      <c r="C653" s="1">
        <v>0</v>
      </c>
      <c r="D653" s="1" t="s">
        <v>104</v>
      </c>
      <c r="E653" s="1" t="s">
        <v>478</v>
      </c>
      <c r="F653" s="1">
        <v>1</v>
      </c>
      <c r="G653" s="1">
        <v>1</v>
      </c>
      <c r="H653" s="1">
        <v>1</v>
      </c>
      <c r="I653" s="1">
        <v>1</v>
      </c>
      <c r="J653" s="1">
        <v>1</v>
      </c>
      <c r="K653" s="1">
        <v>1</v>
      </c>
      <c r="L653" s="1">
        <v>1</v>
      </c>
      <c r="M653" s="1">
        <v>1</v>
      </c>
    </row>
    <row r="654" spans="1:13" x14ac:dyDescent="0.25">
      <c r="A654" s="1">
        <v>6540</v>
      </c>
      <c r="B654" s="1" t="s">
        <v>479</v>
      </c>
      <c r="C654" s="1">
        <v>0</v>
      </c>
      <c r="D654" s="1" t="s">
        <v>104</v>
      </c>
      <c r="E654" s="1" t="s">
        <v>480</v>
      </c>
      <c r="F654" s="1">
        <v>1</v>
      </c>
      <c r="G654" s="1">
        <v>1</v>
      </c>
      <c r="H654" s="1">
        <v>1</v>
      </c>
      <c r="I654" s="1">
        <v>1</v>
      </c>
      <c r="J654" s="1">
        <v>1</v>
      </c>
      <c r="K654" s="1">
        <v>1</v>
      </c>
      <c r="L654" s="1">
        <v>1</v>
      </c>
      <c r="M654" s="1">
        <v>1</v>
      </c>
    </row>
    <row r="655" spans="1:13" x14ac:dyDescent="0.25">
      <c r="A655" s="1">
        <v>6550</v>
      </c>
      <c r="B655" s="1" t="s">
        <v>123</v>
      </c>
      <c r="C655" s="1">
        <v>0</v>
      </c>
      <c r="D655" s="1" t="s">
        <v>104</v>
      </c>
      <c r="E655" s="1" t="s">
        <v>124</v>
      </c>
      <c r="F655" s="1">
        <v>1</v>
      </c>
      <c r="G655" s="1">
        <v>1</v>
      </c>
      <c r="H655" s="1">
        <v>1</v>
      </c>
      <c r="I655" s="1">
        <v>1</v>
      </c>
      <c r="J655" s="1">
        <v>1</v>
      </c>
      <c r="K655" s="1">
        <v>1</v>
      </c>
      <c r="L655" s="1">
        <v>1</v>
      </c>
      <c r="M655" s="1">
        <v>1</v>
      </c>
    </row>
    <row r="656" spans="1:13" x14ac:dyDescent="0.25">
      <c r="A656" s="1">
        <v>6560</v>
      </c>
      <c r="B656" s="1" t="s">
        <v>125</v>
      </c>
      <c r="C656" s="1">
        <v>0</v>
      </c>
      <c r="D656" s="1" t="s">
        <v>104</v>
      </c>
      <c r="E656" s="1" t="s">
        <v>124</v>
      </c>
      <c r="F656" s="1">
        <v>1</v>
      </c>
      <c r="G656" s="1">
        <v>1</v>
      </c>
      <c r="H656" s="1">
        <v>1</v>
      </c>
      <c r="I656" s="1">
        <v>1</v>
      </c>
      <c r="J656" s="1">
        <v>1</v>
      </c>
      <c r="K656" s="1">
        <v>1</v>
      </c>
      <c r="L656" s="1">
        <v>1</v>
      </c>
      <c r="M656" s="1">
        <v>1</v>
      </c>
    </row>
    <row r="657" spans="1:13" x14ac:dyDescent="0.25">
      <c r="A657" s="1">
        <v>6570</v>
      </c>
      <c r="B657" s="1" t="s">
        <v>481</v>
      </c>
      <c r="C657" s="1">
        <v>0</v>
      </c>
      <c r="D657" s="1" t="s">
        <v>104</v>
      </c>
      <c r="E657" s="1" t="s">
        <v>482</v>
      </c>
      <c r="F657" s="1">
        <v>1</v>
      </c>
      <c r="G657" s="1">
        <v>1</v>
      </c>
      <c r="H657" s="1">
        <v>1</v>
      </c>
      <c r="I657" s="1">
        <v>1</v>
      </c>
      <c r="J657" s="1">
        <v>1</v>
      </c>
      <c r="K657" s="1">
        <v>1</v>
      </c>
      <c r="L657" s="1">
        <v>1</v>
      </c>
      <c r="M657" s="1">
        <v>1</v>
      </c>
    </row>
    <row r="658" spans="1:13" x14ac:dyDescent="0.25">
      <c r="A658" s="1">
        <v>6580</v>
      </c>
      <c r="B658" s="1" t="s">
        <v>483</v>
      </c>
      <c r="C658" s="1">
        <v>0</v>
      </c>
      <c r="D658" s="1" t="s">
        <v>104</v>
      </c>
      <c r="E658" s="1" t="s">
        <v>482</v>
      </c>
      <c r="F658" s="1">
        <v>1</v>
      </c>
      <c r="G658" s="1">
        <v>1</v>
      </c>
      <c r="H658" s="1">
        <v>1</v>
      </c>
      <c r="I658" s="1">
        <v>1</v>
      </c>
      <c r="J658" s="1">
        <v>1</v>
      </c>
      <c r="K658" s="1">
        <v>1</v>
      </c>
      <c r="L658" s="1">
        <v>1</v>
      </c>
      <c r="M658" s="1">
        <v>1</v>
      </c>
    </row>
    <row r="659" spans="1:13" x14ac:dyDescent="0.25">
      <c r="A659" s="1">
        <v>6590</v>
      </c>
      <c r="B659" s="1" t="s">
        <v>484</v>
      </c>
      <c r="C659" s="1">
        <v>0</v>
      </c>
      <c r="D659" s="1" t="s">
        <v>104</v>
      </c>
      <c r="E659" s="1" t="s">
        <v>482</v>
      </c>
      <c r="F659" s="1">
        <v>1</v>
      </c>
      <c r="G659" s="1">
        <v>1</v>
      </c>
      <c r="H659" s="1">
        <v>1</v>
      </c>
      <c r="I659" s="1">
        <v>1</v>
      </c>
      <c r="J659" s="1">
        <v>1</v>
      </c>
      <c r="K659" s="1">
        <v>1</v>
      </c>
      <c r="L659" s="1">
        <v>1</v>
      </c>
      <c r="M659" s="1">
        <v>1</v>
      </c>
    </row>
    <row r="660" spans="1:13" x14ac:dyDescent="0.25">
      <c r="A660" s="1">
        <v>6600</v>
      </c>
      <c r="B660" s="1" t="s">
        <v>485</v>
      </c>
      <c r="C660" s="1">
        <v>0</v>
      </c>
      <c r="D660" s="1" t="s">
        <v>104</v>
      </c>
      <c r="E660" s="1" t="s">
        <v>486</v>
      </c>
      <c r="F660" s="1">
        <v>1</v>
      </c>
      <c r="G660" s="1">
        <v>1</v>
      </c>
      <c r="H660" s="1">
        <v>1</v>
      </c>
      <c r="I660" s="1">
        <v>1</v>
      </c>
      <c r="J660" s="1">
        <v>1</v>
      </c>
      <c r="K660" s="1">
        <v>1</v>
      </c>
      <c r="L660" s="1">
        <v>1</v>
      </c>
      <c r="M660" s="1">
        <v>1</v>
      </c>
    </row>
    <row r="661" spans="1:13" x14ac:dyDescent="0.25">
      <c r="A661" s="1">
        <v>6610</v>
      </c>
      <c r="B661" s="1" t="s">
        <v>487</v>
      </c>
      <c r="C661" s="1">
        <v>0</v>
      </c>
      <c r="D661" s="1" t="s">
        <v>104</v>
      </c>
      <c r="E661" s="1" t="s">
        <v>488</v>
      </c>
      <c r="F661" s="1">
        <v>1</v>
      </c>
      <c r="G661" s="1">
        <v>1</v>
      </c>
      <c r="H661" s="1">
        <v>1</v>
      </c>
      <c r="I661" s="1">
        <v>1</v>
      </c>
      <c r="J661" s="1">
        <v>1</v>
      </c>
      <c r="K661" s="1">
        <v>1</v>
      </c>
      <c r="L661" s="1">
        <v>1</v>
      </c>
      <c r="M661" s="1">
        <v>1</v>
      </c>
    </row>
    <row r="662" spans="1:13" x14ac:dyDescent="0.25">
      <c r="A662" s="1">
        <v>6620</v>
      </c>
      <c r="B662" s="1" t="s">
        <v>489</v>
      </c>
      <c r="C662" s="1">
        <v>0</v>
      </c>
      <c r="D662" s="1" t="s">
        <v>104</v>
      </c>
      <c r="E662" s="1" t="s">
        <v>490</v>
      </c>
      <c r="F662" s="1">
        <v>1</v>
      </c>
      <c r="G662" s="1">
        <v>1</v>
      </c>
      <c r="H662" s="1">
        <v>1</v>
      </c>
      <c r="I662" s="1">
        <v>1</v>
      </c>
      <c r="J662" s="1">
        <v>1</v>
      </c>
      <c r="K662" s="1">
        <v>1</v>
      </c>
      <c r="L662" s="1">
        <v>1</v>
      </c>
      <c r="M662" s="1">
        <v>1</v>
      </c>
    </row>
    <row r="663" spans="1:13" x14ac:dyDescent="0.25">
      <c r="A663" s="1">
        <v>6630</v>
      </c>
      <c r="B663" s="1" t="s">
        <v>133</v>
      </c>
      <c r="C663" s="1">
        <v>0</v>
      </c>
      <c r="D663" s="1" t="s">
        <v>104</v>
      </c>
      <c r="E663" s="1" t="s">
        <v>134</v>
      </c>
      <c r="F663" s="1">
        <v>1</v>
      </c>
      <c r="G663" s="1">
        <v>1</v>
      </c>
      <c r="H663" s="1" t="s">
        <v>8</v>
      </c>
      <c r="I663" s="1" t="s">
        <v>8</v>
      </c>
      <c r="J663" s="1" t="s">
        <v>8</v>
      </c>
      <c r="K663" s="1" t="s">
        <v>8</v>
      </c>
      <c r="L663" s="1" t="s">
        <v>8</v>
      </c>
      <c r="M663" s="1" t="s">
        <v>8</v>
      </c>
    </row>
    <row r="664" spans="1:13" x14ac:dyDescent="0.25">
      <c r="A664" s="1">
        <v>6640</v>
      </c>
      <c r="B664" s="1" t="s">
        <v>491</v>
      </c>
      <c r="C664" s="1">
        <v>0</v>
      </c>
      <c r="D664" s="1" t="s">
        <v>104</v>
      </c>
      <c r="E664" s="1" t="s">
        <v>492</v>
      </c>
      <c r="F664" s="1">
        <v>1</v>
      </c>
      <c r="G664" s="1">
        <v>1</v>
      </c>
      <c r="H664" s="1" t="s">
        <v>8</v>
      </c>
      <c r="I664" s="1" t="s">
        <v>8</v>
      </c>
      <c r="J664" s="1" t="s">
        <v>8</v>
      </c>
      <c r="K664" s="1" t="s">
        <v>8</v>
      </c>
      <c r="L664" s="1" t="s">
        <v>8</v>
      </c>
      <c r="M664" s="1" t="s">
        <v>8</v>
      </c>
    </row>
    <row r="665" spans="1:13" x14ac:dyDescent="0.25">
      <c r="A665" s="1">
        <v>6650</v>
      </c>
      <c r="B665" s="1" t="s">
        <v>491</v>
      </c>
      <c r="C665" s="1">
        <v>0</v>
      </c>
      <c r="D665" s="1" t="s">
        <v>104</v>
      </c>
      <c r="E665" s="1" t="s">
        <v>492</v>
      </c>
      <c r="F665" s="1">
        <v>1</v>
      </c>
      <c r="G665" s="1">
        <v>1</v>
      </c>
      <c r="H665" s="1" t="s">
        <v>8</v>
      </c>
      <c r="I665" s="1" t="s">
        <v>8</v>
      </c>
      <c r="J665" s="1" t="s">
        <v>8</v>
      </c>
      <c r="K665" s="1" t="s">
        <v>8</v>
      </c>
      <c r="L665" s="1" t="s">
        <v>8</v>
      </c>
      <c r="M665" s="1" t="s">
        <v>8</v>
      </c>
    </row>
    <row r="666" spans="1:13" x14ac:dyDescent="0.25">
      <c r="A666" s="1">
        <v>6660</v>
      </c>
      <c r="B666" s="1" t="s">
        <v>232</v>
      </c>
      <c r="C666" s="1">
        <v>0</v>
      </c>
      <c r="D666" s="1" t="s">
        <v>104</v>
      </c>
      <c r="E666" s="1" t="s">
        <v>233</v>
      </c>
      <c r="F666" s="1">
        <v>1</v>
      </c>
      <c r="G666" s="1">
        <v>1</v>
      </c>
      <c r="H666" s="1" t="s">
        <v>8</v>
      </c>
      <c r="I666" s="1" t="s">
        <v>8</v>
      </c>
      <c r="J666" s="1" t="s">
        <v>8</v>
      </c>
      <c r="K666" s="1" t="s">
        <v>8</v>
      </c>
      <c r="L666" s="1" t="s">
        <v>8</v>
      </c>
      <c r="M666" s="1" t="s">
        <v>8</v>
      </c>
    </row>
    <row r="667" spans="1:13" x14ac:dyDescent="0.25">
      <c r="A667" s="1">
        <v>6670</v>
      </c>
      <c r="B667" s="1" t="s">
        <v>139</v>
      </c>
      <c r="C667" s="1">
        <v>0</v>
      </c>
      <c r="D667" s="1" t="s">
        <v>104</v>
      </c>
      <c r="E667" s="1" t="s">
        <v>140</v>
      </c>
      <c r="F667" s="1">
        <v>1</v>
      </c>
      <c r="G667" s="1">
        <v>1</v>
      </c>
      <c r="H667" s="1" t="s">
        <v>8</v>
      </c>
      <c r="I667" s="1" t="s">
        <v>8</v>
      </c>
      <c r="J667" s="1" t="s">
        <v>8</v>
      </c>
      <c r="K667" s="1" t="s">
        <v>8</v>
      </c>
      <c r="L667" s="1" t="s">
        <v>8</v>
      </c>
      <c r="M667" s="1" t="s">
        <v>8</v>
      </c>
    </row>
    <row r="668" spans="1:13" x14ac:dyDescent="0.25">
      <c r="A668" s="1">
        <v>6680</v>
      </c>
      <c r="B668" s="1" t="s">
        <v>232</v>
      </c>
      <c r="C668" s="1">
        <v>0</v>
      </c>
      <c r="D668" s="1" t="s">
        <v>104</v>
      </c>
      <c r="E668" s="1" t="s">
        <v>233</v>
      </c>
      <c r="F668" s="1">
        <v>1</v>
      </c>
      <c r="G668" s="1">
        <v>1</v>
      </c>
      <c r="H668" s="1" t="s">
        <v>8</v>
      </c>
      <c r="I668" s="1" t="s">
        <v>8</v>
      </c>
      <c r="J668" s="1" t="s">
        <v>8</v>
      </c>
      <c r="K668" s="1" t="s">
        <v>8</v>
      </c>
      <c r="L668" s="1" t="s">
        <v>8</v>
      </c>
      <c r="M668" s="1" t="s">
        <v>8</v>
      </c>
    </row>
    <row r="669" spans="1:13" x14ac:dyDescent="0.25">
      <c r="A669" s="1">
        <v>6690</v>
      </c>
      <c r="B669" s="1" t="s">
        <v>491</v>
      </c>
      <c r="C669" s="1">
        <v>0</v>
      </c>
      <c r="D669" s="1" t="s">
        <v>104</v>
      </c>
      <c r="E669" s="1" t="s">
        <v>492</v>
      </c>
      <c r="F669" s="1">
        <v>1</v>
      </c>
      <c r="G669" s="1">
        <v>1</v>
      </c>
      <c r="H669" s="1" t="s">
        <v>8</v>
      </c>
      <c r="I669" s="1" t="s">
        <v>8</v>
      </c>
      <c r="J669" s="1" t="s">
        <v>8</v>
      </c>
      <c r="K669" s="1" t="s">
        <v>8</v>
      </c>
      <c r="L669" s="1" t="s">
        <v>8</v>
      </c>
      <c r="M669" s="1" t="s">
        <v>8</v>
      </c>
    </row>
    <row r="670" spans="1:13" x14ac:dyDescent="0.25">
      <c r="A670" s="1">
        <v>6700</v>
      </c>
      <c r="B670" s="1" t="s">
        <v>491</v>
      </c>
      <c r="C670" s="1">
        <v>0</v>
      </c>
      <c r="D670" s="1" t="s">
        <v>104</v>
      </c>
      <c r="E670" s="1" t="s">
        <v>492</v>
      </c>
      <c r="F670" s="1">
        <v>1</v>
      </c>
      <c r="G670" s="1">
        <v>1</v>
      </c>
      <c r="H670" s="1" t="s">
        <v>8</v>
      </c>
      <c r="I670" s="1" t="s">
        <v>8</v>
      </c>
      <c r="J670" s="1" t="s">
        <v>8</v>
      </c>
      <c r="K670" s="1" t="s">
        <v>8</v>
      </c>
      <c r="L670" s="1" t="s">
        <v>8</v>
      </c>
      <c r="M670" s="1" t="s">
        <v>8</v>
      </c>
    </row>
    <row r="671" spans="1:13" x14ac:dyDescent="0.25">
      <c r="A671" s="1">
        <v>6710</v>
      </c>
      <c r="B671" s="1" t="s">
        <v>232</v>
      </c>
      <c r="C671" s="1">
        <v>0</v>
      </c>
      <c r="D671" s="1" t="s">
        <v>104</v>
      </c>
      <c r="E671" s="1" t="s">
        <v>233</v>
      </c>
      <c r="F671" s="1">
        <v>1</v>
      </c>
      <c r="G671" s="1">
        <v>1</v>
      </c>
      <c r="H671" s="1" t="s">
        <v>8</v>
      </c>
      <c r="I671" s="1" t="s">
        <v>8</v>
      </c>
      <c r="J671" s="1" t="s">
        <v>8</v>
      </c>
      <c r="K671" s="1" t="s">
        <v>8</v>
      </c>
      <c r="L671" s="1" t="s">
        <v>8</v>
      </c>
      <c r="M671" s="1" t="s">
        <v>8</v>
      </c>
    </row>
    <row r="672" spans="1:13" x14ac:dyDescent="0.25">
      <c r="A672" s="1">
        <v>6720</v>
      </c>
      <c r="B672" s="1" t="s">
        <v>493</v>
      </c>
      <c r="C672" s="1">
        <v>0</v>
      </c>
      <c r="D672" s="1" t="s">
        <v>104</v>
      </c>
      <c r="E672" s="1" t="s">
        <v>494</v>
      </c>
      <c r="F672" s="1">
        <v>1</v>
      </c>
      <c r="G672" s="1">
        <v>1</v>
      </c>
      <c r="H672" s="1" t="s">
        <v>8</v>
      </c>
      <c r="I672" s="1" t="s">
        <v>8</v>
      </c>
      <c r="J672" s="1" t="s">
        <v>8</v>
      </c>
      <c r="K672" s="1" t="s">
        <v>8</v>
      </c>
      <c r="L672" s="1" t="s">
        <v>8</v>
      </c>
      <c r="M672" s="1" t="s">
        <v>8</v>
      </c>
    </row>
    <row r="673" spans="1:13" x14ac:dyDescent="0.25">
      <c r="A673" s="1">
        <v>6730</v>
      </c>
      <c r="B673" s="1" t="s">
        <v>139</v>
      </c>
      <c r="C673" s="1">
        <v>0</v>
      </c>
      <c r="D673" s="1" t="s">
        <v>104</v>
      </c>
      <c r="E673" s="1" t="s">
        <v>140</v>
      </c>
      <c r="F673" s="1">
        <v>1</v>
      </c>
      <c r="G673" s="1">
        <v>1</v>
      </c>
      <c r="H673" s="1" t="s">
        <v>8</v>
      </c>
      <c r="I673" s="1" t="s">
        <v>8</v>
      </c>
      <c r="J673" s="1" t="s">
        <v>8</v>
      </c>
      <c r="K673" s="1" t="s">
        <v>8</v>
      </c>
      <c r="L673" s="1" t="s">
        <v>8</v>
      </c>
      <c r="M673" s="1" t="s">
        <v>8</v>
      </c>
    </row>
    <row r="674" spans="1:13" x14ac:dyDescent="0.25">
      <c r="A674" s="1">
        <v>6740</v>
      </c>
      <c r="B674" s="1" t="s">
        <v>198</v>
      </c>
      <c r="C674" s="1">
        <v>0</v>
      </c>
      <c r="D674" s="1" t="s">
        <v>104</v>
      </c>
      <c r="E674" s="1" t="s">
        <v>199</v>
      </c>
      <c r="F674" s="1">
        <v>1</v>
      </c>
      <c r="G674" s="1">
        <v>1</v>
      </c>
      <c r="H674" s="1" t="s">
        <v>8</v>
      </c>
      <c r="I674" s="1" t="s">
        <v>8</v>
      </c>
      <c r="J674" s="1" t="s">
        <v>8</v>
      </c>
      <c r="K674" s="1" t="s">
        <v>8</v>
      </c>
      <c r="L674" s="1" t="s">
        <v>8</v>
      </c>
      <c r="M674" s="1" t="s">
        <v>8</v>
      </c>
    </row>
    <row r="675" spans="1:13" x14ac:dyDescent="0.25">
      <c r="A675" s="1">
        <v>6750</v>
      </c>
      <c r="B675" s="1" t="s">
        <v>153</v>
      </c>
      <c r="C675" s="1">
        <v>0</v>
      </c>
      <c r="D675" s="1" t="s">
        <v>104</v>
      </c>
      <c r="E675" s="1" t="s">
        <v>154</v>
      </c>
      <c r="F675" s="1">
        <v>1</v>
      </c>
      <c r="G675" s="1">
        <v>1</v>
      </c>
      <c r="H675" s="1" t="s">
        <v>8</v>
      </c>
      <c r="I675" s="1" t="s">
        <v>8</v>
      </c>
      <c r="J675" s="1" t="s">
        <v>8</v>
      </c>
      <c r="K675" s="1" t="s">
        <v>8</v>
      </c>
      <c r="L675" s="1" t="s">
        <v>8</v>
      </c>
      <c r="M675" s="1" t="s">
        <v>8</v>
      </c>
    </row>
    <row r="676" spans="1:13" x14ac:dyDescent="0.25">
      <c r="A676" s="1">
        <v>6760</v>
      </c>
      <c r="B676" s="1" t="s">
        <v>139</v>
      </c>
      <c r="C676" s="1">
        <v>0</v>
      </c>
      <c r="D676" s="1" t="s">
        <v>104</v>
      </c>
      <c r="E676" s="1" t="s">
        <v>140</v>
      </c>
      <c r="F676" s="1">
        <v>1</v>
      </c>
      <c r="G676" s="1">
        <v>1</v>
      </c>
      <c r="H676" s="1" t="s">
        <v>8</v>
      </c>
      <c r="I676" s="1" t="s">
        <v>8</v>
      </c>
      <c r="J676" s="1" t="s">
        <v>8</v>
      </c>
      <c r="K676" s="1" t="s">
        <v>8</v>
      </c>
      <c r="L676" s="1" t="s">
        <v>8</v>
      </c>
      <c r="M676" s="1" t="s">
        <v>8</v>
      </c>
    </row>
    <row r="677" spans="1:13" x14ac:dyDescent="0.25">
      <c r="A677" s="1">
        <v>6770</v>
      </c>
      <c r="B677" s="1" t="s">
        <v>139</v>
      </c>
      <c r="C677" s="1">
        <v>0</v>
      </c>
      <c r="D677" s="1" t="s">
        <v>104</v>
      </c>
      <c r="E677" s="1" t="s">
        <v>140</v>
      </c>
      <c r="F677" s="1">
        <v>1</v>
      </c>
      <c r="G677" s="1">
        <v>1</v>
      </c>
      <c r="H677" s="1" t="s">
        <v>8</v>
      </c>
      <c r="I677" s="1" t="s">
        <v>8</v>
      </c>
      <c r="J677" s="1" t="s">
        <v>8</v>
      </c>
      <c r="K677" s="1" t="s">
        <v>8</v>
      </c>
      <c r="L677" s="1" t="s">
        <v>8</v>
      </c>
      <c r="M677" s="1" t="s">
        <v>8</v>
      </c>
    </row>
    <row r="678" spans="1:13" x14ac:dyDescent="0.25">
      <c r="A678" s="1">
        <v>6780</v>
      </c>
      <c r="B678" s="1" t="s">
        <v>143</v>
      </c>
      <c r="C678" s="1">
        <v>0</v>
      </c>
      <c r="D678" s="1" t="s">
        <v>104</v>
      </c>
      <c r="E678" s="1" t="s">
        <v>144</v>
      </c>
      <c r="F678" s="1">
        <v>1</v>
      </c>
      <c r="G678" s="1">
        <v>1</v>
      </c>
      <c r="H678" s="1" t="s">
        <v>8</v>
      </c>
      <c r="I678" s="1" t="s">
        <v>8</v>
      </c>
      <c r="J678" s="1" t="s">
        <v>8</v>
      </c>
      <c r="K678" s="1" t="s">
        <v>8</v>
      </c>
      <c r="L678" s="1" t="s">
        <v>8</v>
      </c>
      <c r="M678" s="1" t="s">
        <v>8</v>
      </c>
    </row>
    <row r="679" spans="1:13" x14ac:dyDescent="0.25">
      <c r="A679" s="1">
        <v>6790</v>
      </c>
      <c r="B679" s="1" t="s">
        <v>153</v>
      </c>
      <c r="C679" s="1">
        <v>0</v>
      </c>
      <c r="D679" s="1" t="s">
        <v>104</v>
      </c>
      <c r="E679" s="1" t="s">
        <v>154</v>
      </c>
      <c r="F679" s="1">
        <v>1</v>
      </c>
      <c r="G679" s="1">
        <v>1</v>
      </c>
      <c r="H679" s="1" t="s">
        <v>8</v>
      </c>
      <c r="I679" s="1" t="s">
        <v>8</v>
      </c>
      <c r="J679" s="1" t="s">
        <v>8</v>
      </c>
      <c r="K679" s="1" t="s">
        <v>8</v>
      </c>
      <c r="L679" s="1" t="s">
        <v>8</v>
      </c>
      <c r="M679" s="1" t="s">
        <v>8</v>
      </c>
    </row>
    <row r="680" spans="1:13" x14ac:dyDescent="0.25">
      <c r="A680" s="1">
        <v>6800</v>
      </c>
      <c r="B680" s="1" t="s">
        <v>202</v>
      </c>
      <c r="C680" s="1">
        <v>0</v>
      </c>
      <c r="D680" s="1" t="s">
        <v>104</v>
      </c>
      <c r="E680" s="1" t="s">
        <v>203</v>
      </c>
      <c r="F680" s="1">
        <v>1</v>
      </c>
      <c r="G680" s="1">
        <v>1</v>
      </c>
      <c r="H680" s="1" t="s">
        <v>8</v>
      </c>
      <c r="I680" s="1" t="s">
        <v>8</v>
      </c>
      <c r="J680" s="1" t="s">
        <v>8</v>
      </c>
      <c r="K680" s="1" t="s">
        <v>8</v>
      </c>
      <c r="L680" s="1" t="s">
        <v>8</v>
      </c>
      <c r="M680" s="1" t="s">
        <v>8</v>
      </c>
    </row>
    <row r="681" spans="1:13" x14ac:dyDescent="0.25">
      <c r="A681" s="1">
        <v>6810</v>
      </c>
      <c r="B681" s="1" t="s">
        <v>139</v>
      </c>
      <c r="C681" s="1">
        <v>0</v>
      </c>
      <c r="D681" s="1" t="s">
        <v>104</v>
      </c>
      <c r="E681" s="1" t="s">
        <v>140</v>
      </c>
      <c r="F681" s="1">
        <v>1</v>
      </c>
      <c r="G681" s="1">
        <v>1</v>
      </c>
      <c r="H681" s="1" t="s">
        <v>8</v>
      </c>
      <c r="I681" s="1" t="s">
        <v>8</v>
      </c>
      <c r="J681" s="1" t="s">
        <v>8</v>
      </c>
      <c r="K681" s="1" t="s">
        <v>8</v>
      </c>
      <c r="L681" s="1" t="s">
        <v>8</v>
      </c>
      <c r="M681" s="1" t="s">
        <v>8</v>
      </c>
    </row>
    <row r="682" spans="1:13" x14ac:dyDescent="0.25">
      <c r="A682" s="1">
        <v>6820</v>
      </c>
      <c r="B682" s="1" t="s">
        <v>202</v>
      </c>
      <c r="C682" s="1">
        <v>0</v>
      </c>
      <c r="D682" s="1" t="s">
        <v>104</v>
      </c>
      <c r="E682" s="1" t="s">
        <v>203</v>
      </c>
      <c r="F682" s="1">
        <v>1</v>
      </c>
      <c r="G682" s="1">
        <v>1</v>
      </c>
      <c r="H682" s="1" t="s">
        <v>8</v>
      </c>
      <c r="I682" s="1" t="s">
        <v>8</v>
      </c>
      <c r="J682" s="1" t="s">
        <v>8</v>
      </c>
      <c r="K682" s="1" t="s">
        <v>8</v>
      </c>
      <c r="L682" s="1" t="s">
        <v>8</v>
      </c>
      <c r="M682" s="1" t="s">
        <v>8</v>
      </c>
    </row>
    <row r="683" spans="1:13" x14ac:dyDescent="0.25">
      <c r="A683" s="1">
        <v>6830</v>
      </c>
      <c r="B683" s="1" t="s">
        <v>495</v>
      </c>
      <c r="C683" s="1">
        <v>0</v>
      </c>
      <c r="D683" s="1" t="s">
        <v>104</v>
      </c>
      <c r="E683" s="1" t="s">
        <v>496</v>
      </c>
      <c r="F683" s="1">
        <v>1</v>
      </c>
      <c r="G683" s="1">
        <v>1</v>
      </c>
      <c r="H683" s="1" t="s">
        <v>8</v>
      </c>
      <c r="I683" s="1" t="s">
        <v>8</v>
      </c>
      <c r="J683" s="1" t="s">
        <v>8</v>
      </c>
      <c r="K683" s="1" t="s">
        <v>8</v>
      </c>
      <c r="L683" s="1" t="s">
        <v>8</v>
      </c>
      <c r="M683" s="1" t="s">
        <v>8</v>
      </c>
    </row>
    <row r="684" spans="1:13" x14ac:dyDescent="0.25">
      <c r="A684" s="1">
        <v>6840</v>
      </c>
      <c r="B684" s="1" t="s">
        <v>139</v>
      </c>
      <c r="C684" s="1">
        <v>0</v>
      </c>
      <c r="D684" s="1" t="s">
        <v>104</v>
      </c>
      <c r="E684" s="1" t="s">
        <v>140</v>
      </c>
      <c r="F684" s="1">
        <v>1</v>
      </c>
      <c r="G684" s="1">
        <v>1</v>
      </c>
      <c r="H684" s="1" t="s">
        <v>8</v>
      </c>
      <c r="I684" s="1" t="s">
        <v>8</v>
      </c>
      <c r="J684" s="1" t="s">
        <v>8</v>
      </c>
      <c r="K684" s="1" t="s">
        <v>8</v>
      </c>
      <c r="L684" s="1" t="s">
        <v>8</v>
      </c>
      <c r="M684" s="1" t="s">
        <v>8</v>
      </c>
    </row>
    <row r="685" spans="1:13" x14ac:dyDescent="0.25">
      <c r="A685" s="1">
        <v>6850</v>
      </c>
      <c r="B685" s="1" t="s">
        <v>497</v>
      </c>
      <c r="C685" s="1">
        <v>0</v>
      </c>
      <c r="D685" s="1" t="s">
        <v>104</v>
      </c>
      <c r="E685" s="1" t="s">
        <v>498</v>
      </c>
      <c r="F685" s="1">
        <v>1</v>
      </c>
      <c r="G685" s="1">
        <v>1</v>
      </c>
      <c r="H685" s="1" t="s">
        <v>8</v>
      </c>
      <c r="I685" s="1" t="s">
        <v>8</v>
      </c>
      <c r="J685" s="1" t="s">
        <v>8</v>
      </c>
      <c r="K685" s="1" t="s">
        <v>8</v>
      </c>
      <c r="L685" s="1" t="s">
        <v>8</v>
      </c>
      <c r="M685" s="1" t="s">
        <v>8</v>
      </c>
    </row>
    <row r="686" spans="1:13" x14ac:dyDescent="0.25">
      <c r="A686" s="1">
        <v>6860</v>
      </c>
      <c r="B686" s="1" t="s">
        <v>499</v>
      </c>
      <c r="C686" s="1">
        <v>0</v>
      </c>
      <c r="D686" s="1" t="s">
        <v>104</v>
      </c>
      <c r="E686" s="1" t="s">
        <v>500</v>
      </c>
      <c r="F686" s="1">
        <v>1</v>
      </c>
      <c r="G686" s="1">
        <v>1</v>
      </c>
      <c r="H686" s="1" t="s">
        <v>8</v>
      </c>
      <c r="I686" s="1" t="s">
        <v>8</v>
      </c>
      <c r="J686" s="1" t="s">
        <v>8</v>
      </c>
      <c r="K686" s="1" t="s">
        <v>8</v>
      </c>
      <c r="L686" s="1" t="s">
        <v>8</v>
      </c>
      <c r="M686" s="1" t="s">
        <v>8</v>
      </c>
    </row>
    <row r="687" spans="1:13" x14ac:dyDescent="0.25">
      <c r="A687" s="1">
        <v>6870</v>
      </c>
      <c r="B687" s="1" t="s">
        <v>501</v>
      </c>
      <c r="C687" s="1">
        <v>0</v>
      </c>
      <c r="D687" s="1" t="s">
        <v>104</v>
      </c>
      <c r="E687" s="1" t="s">
        <v>502</v>
      </c>
      <c r="F687" s="1">
        <v>1</v>
      </c>
      <c r="G687" s="1">
        <v>1</v>
      </c>
      <c r="H687" s="1" t="s">
        <v>8</v>
      </c>
      <c r="I687" s="1" t="s">
        <v>8</v>
      </c>
      <c r="J687" s="1" t="s">
        <v>8</v>
      </c>
      <c r="K687" s="1" t="s">
        <v>8</v>
      </c>
      <c r="L687" s="1" t="s">
        <v>8</v>
      </c>
      <c r="M687" s="1" t="s">
        <v>8</v>
      </c>
    </row>
    <row r="688" spans="1:13" x14ac:dyDescent="0.25">
      <c r="A688" s="1">
        <v>6880</v>
      </c>
      <c r="B688" s="1" t="s">
        <v>224</v>
      </c>
      <c r="C688" s="1">
        <v>0</v>
      </c>
      <c r="D688" s="1" t="s">
        <v>104</v>
      </c>
      <c r="E688" s="1" t="s">
        <v>225</v>
      </c>
      <c r="F688" s="1">
        <v>1</v>
      </c>
      <c r="G688" s="1">
        <v>1</v>
      </c>
      <c r="H688" s="1" t="s">
        <v>8</v>
      </c>
      <c r="I688" s="1" t="s">
        <v>8</v>
      </c>
      <c r="J688" s="1" t="s">
        <v>8</v>
      </c>
      <c r="K688" s="1" t="s">
        <v>8</v>
      </c>
      <c r="L688" s="1" t="s">
        <v>8</v>
      </c>
      <c r="M688" s="1" t="s">
        <v>8</v>
      </c>
    </row>
    <row r="689" spans="1:13" x14ac:dyDescent="0.25">
      <c r="A689" s="1">
        <v>6890</v>
      </c>
      <c r="B689" s="1" t="s">
        <v>224</v>
      </c>
      <c r="C689" s="1">
        <v>0</v>
      </c>
      <c r="D689" s="1" t="s">
        <v>104</v>
      </c>
      <c r="E689" s="1" t="s">
        <v>225</v>
      </c>
      <c r="F689" s="1">
        <v>1</v>
      </c>
      <c r="G689" s="1">
        <v>1</v>
      </c>
      <c r="H689" s="1" t="s">
        <v>8</v>
      </c>
      <c r="I689" s="1" t="s">
        <v>8</v>
      </c>
      <c r="J689" s="1" t="s">
        <v>8</v>
      </c>
      <c r="K689" s="1" t="s">
        <v>8</v>
      </c>
      <c r="L689" s="1" t="s">
        <v>8</v>
      </c>
      <c r="M689" s="1" t="s">
        <v>8</v>
      </c>
    </row>
    <row r="690" spans="1:13" x14ac:dyDescent="0.25">
      <c r="A690" s="1">
        <v>6900</v>
      </c>
      <c r="B690" s="1" t="s">
        <v>224</v>
      </c>
      <c r="C690" s="1">
        <v>0</v>
      </c>
      <c r="D690" s="1" t="s">
        <v>104</v>
      </c>
      <c r="E690" s="1" t="s">
        <v>225</v>
      </c>
      <c r="F690" s="1">
        <v>1</v>
      </c>
      <c r="G690" s="1">
        <v>1</v>
      </c>
      <c r="H690" s="1" t="s">
        <v>8</v>
      </c>
      <c r="I690" s="1" t="s">
        <v>8</v>
      </c>
      <c r="J690" s="1" t="s">
        <v>8</v>
      </c>
      <c r="K690" s="1" t="s">
        <v>8</v>
      </c>
      <c r="L690" s="1" t="s">
        <v>8</v>
      </c>
      <c r="M690" s="1" t="s">
        <v>8</v>
      </c>
    </row>
    <row r="691" spans="1:13" x14ac:dyDescent="0.25">
      <c r="A691" s="1">
        <v>6910</v>
      </c>
      <c r="B691" s="1" t="s">
        <v>139</v>
      </c>
      <c r="C691" s="1">
        <v>0</v>
      </c>
      <c r="D691" s="1" t="s">
        <v>104</v>
      </c>
      <c r="E691" s="1" t="s">
        <v>140</v>
      </c>
      <c r="F691" s="1">
        <v>1</v>
      </c>
      <c r="G691" s="1">
        <v>1</v>
      </c>
      <c r="H691" s="1" t="s">
        <v>8</v>
      </c>
      <c r="I691" s="1" t="s">
        <v>8</v>
      </c>
      <c r="J691" s="1" t="s">
        <v>8</v>
      </c>
      <c r="K691" s="1" t="s">
        <v>8</v>
      </c>
      <c r="L691" s="1" t="s">
        <v>8</v>
      </c>
      <c r="M691" s="1" t="s">
        <v>8</v>
      </c>
    </row>
    <row r="692" spans="1:13" x14ac:dyDescent="0.25">
      <c r="A692" s="1">
        <v>6920</v>
      </c>
      <c r="B692" s="1" t="s">
        <v>139</v>
      </c>
      <c r="C692" s="1">
        <v>0</v>
      </c>
      <c r="D692" s="1" t="s">
        <v>104</v>
      </c>
      <c r="E692" s="1" t="s">
        <v>140</v>
      </c>
      <c r="F692" s="1">
        <v>1</v>
      </c>
      <c r="G692" s="1">
        <v>1</v>
      </c>
      <c r="H692" s="1" t="s">
        <v>8</v>
      </c>
      <c r="I692" s="1" t="s">
        <v>8</v>
      </c>
      <c r="J692" s="1" t="s">
        <v>8</v>
      </c>
      <c r="K692" s="1" t="s">
        <v>8</v>
      </c>
      <c r="L692" s="1" t="s">
        <v>8</v>
      </c>
      <c r="M692" s="1" t="s">
        <v>8</v>
      </c>
    </row>
    <row r="693" spans="1:13" x14ac:dyDescent="0.25">
      <c r="A693" s="1">
        <v>6930</v>
      </c>
      <c r="B693" s="1" t="s">
        <v>503</v>
      </c>
      <c r="C693" s="1">
        <v>0</v>
      </c>
      <c r="D693" s="1" t="s">
        <v>104</v>
      </c>
      <c r="E693" s="1" t="s">
        <v>504</v>
      </c>
      <c r="F693" s="1">
        <v>1</v>
      </c>
      <c r="G693" s="1">
        <v>1</v>
      </c>
      <c r="H693" s="1">
        <v>1</v>
      </c>
      <c r="I693" s="1">
        <v>1</v>
      </c>
      <c r="J693" s="1">
        <v>1</v>
      </c>
      <c r="K693" s="1">
        <v>1</v>
      </c>
      <c r="L693" s="1">
        <v>1</v>
      </c>
      <c r="M693" s="1">
        <v>1</v>
      </c>
    </row>
    <row r="694" spans="1:13" x14ac:dyDescent="0.25">
      <c r="A694" s="1">
        <v>6940</v>
      </c>
      <c r="B694" s="1" t="s">
        <v>503</v>
      </c>
      <c r="C694" s="1">
        <v>0</v>
      </c>
      <c r="D694" s="1" t="s">
        <v>104</v>
      </c>
      <c r="E694" s="1" t="s">
        <v>504</v>
      </c>
      <c r="F694" s="1">
        <v>1</v>
      </c>
      <c r="G694" s="1">
        <v>1</v>
      </c>
      <c r="H694" s="1">
        <v>1</v>
      </c>
      <c r="I694" s="1">
        <v>1</v>
      </c>
      <c r="J694" s="1">
        <v>1</v>
      </c>
      <c r="K694" s="1">
        <v>1</v>
      </c>
      <c r="L694" s="1">
        <v>1</v>
      </c>
      <c r="M694" s="1">
        <v>1</v>
      </c>
    </row>
    <row r="695" spans="1:13" x14ac:dyDescent="0.25">
      <c r="A695" s="1">
        <v>6950</v>
      </c>
      <c r="B695" s="1" t="s">
        <v>503</v>
      </c>
      <c r="C695" s="1">
        <v>0</v>
      </c>
      <c r="D695" s="1" t="s">
        <v>104</v>
      </c>
      <c r="E695" s="1" t="s">
        <v>504</v>
      </c>
      <c r="F695" s="1">
        <v>1</v>
      </c>
      <c r="G695" s="1">
        <v>1</v>
      </c>
      <c r="H695" s="1">
        <v>1</v>
      </c>
      <c r="I695" s="1">
        <v>1</v>
      </c>
      <c r="J695" s="1">
        <v>1</v>
      </c>
      <c r="K695" s="1">
        <v>1</v>
      </c>
      <c r="L695" s="1">
        <v>1</v>
      </c>
      <c r="M695" s="1">
        <v>1</v>
      </c>
    </row>
    <row r="696" spans="1:13" x14ac:dyDescent="0.25">
      <c r="A696" s="1">
        <v>6960</v>
      </c>
      <c r="B696" s="1" t="s">
        <v>139</v>
      </c>
      <c r="C696" s="1">
        <v>0</v>
      </c>
      <c r="D696" s="1" t="s">
        <v>104</v>
      </c>
      <c r="E696" s="1" t="s">
        <v>140</v>
      </c>
      <c r="F696" s="1">
        <v>1</v>
      </c>
      <c r="G696" s="1">
        <v>1</v>
      </c>
      <c r="H696" s="1">
        <v>1</v>
      </c>
      <c r="I696" s="1">
        <v>1</v>
      </c>
      <c r="J696" s="1">
        <v>1</v>
      </c>
      <c r="K696" s="1">
        <v>1</v>
      </c>
      <c r="L696" s="1">
        <v>1</v>
      </c>
      <c r="M696" s="1">
        <v>1</v>
      </c>
    </row>
    <row r="697" spans="1:13" x14ac:dyDescent="0.25">
      <c r="A697" s="1">
        <v>6970</v>
      </c>
      <c r="B697" s="1" t="s">
        <v>139</v>
      </c>
      <c r="C697" s="1">
        <v>0</v>
      </c>
      <c r="D697" s="1" t="s">
        <v>104</v>
      </c>
      <c r="E697" s="1" t="s">
        <v>140</v>
      </c>
      <c r="F697" s="1">
        <v>1</v>
      </c>
      <c r="G697" s="1">
        <v>1</v>
      </c>
      <c r="H697" s="1">
        <v>1</v>
      </c>
      <c r="I697" s="1">
        <v>1</v>
      </c>
      <c r="J697" s="1">
        <v>1</v>
      </c>
      <c r="K697" s="1">
        <v>1</v>
      </c>
      <c r="L697" s="1">
        <v>1</v>
      </c>
      <c r="M697" s="1">
        <v>1</v>
      </c>
    </row>
    <row r="698" spans="1:13" x14ac:dyDescent="0.25">
      <c r="A698" s="1">
        <v>6980</v>
      </c>
      <c r="B698" s="1" t="s">
        <v>139</v>
      </c>
      <c r="C698" s="1">
        <v>0</v>
      </c>
      <c r="D698" s="1" t="s">
        <v>104</v>
      </c>
      <c r="E698" s="1" t="s">
        <v>140</v>
      </c>
      <c r="F698" s="1">
        <v>1</v>
      </c>
      <c r="G698" s="1">
        <v>1</v>
      </c>
      <c r="H698" s="1">
        <v>1</v>
      </c>
      <c r="I698" s="1">
        <v>1</v>
      </c>
      <c r="J698" s="1">
        <v>1</v>
      </c>
      <c r="K698" s="1">
        <v>1</v>
      </c>
      <c r="L698" s="1">
        <v>1</v>
      </c>
      <c r="M698" s="1">
        <v>1</v>
      </c>
    </row>
    <row r="699" spans="1:13" x14ac:dyDescent="0.25">
      <c r="A699" s="1">
        <v>6990</v>
      </c>
      <c r="B699" s="1" t="s">
        <v>139</v>
      </c>
      <c r="C699" s="1">
        <v>0</v>
      </c>
      <c r="D699" s="1" t="s">
        <v>104</v>
      </c>
      <c r="E699" s="1" t="s">
        <v>140</v>
      </c>
      <c r="F699" s="1">
        <v>1</v>
      </c>
      <c r="G699" s="1">
        <v>1</v>
      </c>
      <c r="H699" s="1">
        <v>1</v>
      </c>
      <c r="I699" s="1">
        <v>1</v>
      </c>
      <c r="J699" s="1">
        <v>1</v>
      </c>
      <c r="K699" s="1">
        <v>1</v>
      </c>
      <c r="L699" s="1">
        <v>1</v>
      </c>
      <c r="M699" s="1">
        <v>1</v>
      </c>
    </row>
    <row r="700" spans="1:13" x14ac:dyDescent="0.25">
      <c r="A700" s="1">
        <v>7000</v>
      </c>
      <c r="B700" s="1" t="s">
        <v>139</v>
      </c>
      <c r="C700" s="1">
        <v>0</v>
      </c>
      <c r="D700" s="1" t="s">
        <v>104</v>
      </c>
      <c r="E700" s="1" t="s">
        <v>140</v>
      </c>
      <c r="F700" s="1">
        <v>1</v>
      </c>
      <c r="G700" s="1">
        <v>1</v>
      </c>
      <c r="H700" s="1">
        <v>1</v>
      </c>
      <c r="I700" s="1">
        <v>1</v>
      </c>
      <c r="J700" s="1">
        <v>1</v>
      </c>
      <c r="K700" s="1">
        <v>1</v>
      </c>
      <c r="L700" s="1">
        <v>1</v>
      </c>
      <c r="M700" s="1">
        <v>1</v>
      </c>
    </row>
    <row r="701" spans="1:13" x14ac:dyDescent="0.25">
      <c r="A701" s="1">
        <v>7010</v>
      </c>
      <c r="B701" s="1" t="s">
        <v>139</v>
      </c>
      <c r="C701" s="1">
        <v>0</v>
      </c>
      <c r="D701" s="1" t="s">
        <v>104</v>
      </c>
      <c r="E701" s="1" t="s">
        <v>140</v>
      </c>
      <c r="F701" s="1">
        <v>1</v>
      </c>
      <c r="G701" s="1">
        <v>1</v>
      </c>
      <c r="H701" s="1">
        <v>1</v>
      </c>
      <c r="I701" s="1">
        <v>1</v>
      </c>
      <c r="J701" s="1">
        <v>1</v>
      </c>
      <c r="K701" s="1">
        <v>1</v>
      </c>
      <c r="L701" s="1">
        <v>1</v>
      </c>
      <c r="M701" s="1">
        <v>1</v>
      </c>
    </row>
    <row r="702" spans="1:13" x14ac:dyDescent="0.25">
      <c r="A702" s="1">
        <v>7020</v>
      </c>
      <c r="B702" s="1" t="s">
        <v>139</v>
      </c>
      <c r="C702" s="1">
        <v>0</v>
      </c>
      <c r="D702" s="1" t="s">
        <v>104</v>
      </c>
      <c r="E702" s="1" t="s">
        <v>140</v>
      </c>
      <c r="F702" s="1">
        <v>1</v>
      </c>
      <c r="G702" s="1">
        <v>1</v>
      </c>
      <c r="H702" s="1">
        <v>1</v>
      </c>
      <c r="I702" s="1">
        <v>1</v>
      </c>
      <c r="J702" s="1">
        <v>1</v>
      </c>
      <c r="K702" s="1">
        <v>1</v>
      </c>
      <c r="L702" s="1">
        <v>1</v>
      </c>
      <c r="M702" s="1">
        <v>1</v>
      </c>
    </row>
    <row r="703" spans="1:13" x14ac:dyDescent="0.25">
      <c r="A703" s="1">
        <v>7030</v>
      </c>
      <c r="B703" s="1" t="s">
        <v>139</v>
      </c>
      <c r="C703" s="1">
        <v>0</v>
      </c>
      <c r="D703" s="1" t="s">
        <v>104</v>
      </c>
      <c r="E703" s="1" t="s">
        <v>140</v>
      </c>
      <c r="F703" s="1">
        <v>1</v>
      </c>
      <c r="G703" s="1">
        <v>1</v>
      </c>
      <c r="H703" s="1">
        <v>1</v>
      </c>
      <c r="I703" s="1">
        <v>1</v>
      </c>
      <c r="J703" s="1">
        <v>1</v>
      </c>
      <c r="K703" s="1">
        <v>1</v>
      </c>
      <c r="L703" s="1">
        <v>1</v>
      </c>
      <c r="M703" s="1">
        <v>1</v>
      </c>
    </row>
    <row r="704" spans="1:13" x14ac:dyDescent="0.25">
      <c r="A704" s="1">
        <v>7040</v>
      </c>
      <c r="B704" s="1" t="s">
        <v>139</v>
      </c>
      <c r="C704" s="1">
        <v>0</v>
      </c>
      <c r="D704" s="1" t="s">
        <v>104</v>
      </c>
      <c r="E704" s="1" t="s">
        <v>140</v>
      </c>
      <c r="F704" s="1">
        <v>1</v>
      </c>
      <c r="G704" s="1">
        <v>1</v>
      </c>
      <c r="H704" s="1">
        <v>1</v>
      </c>
      <c r="I704" s="1">
        <v>1</v>
      </c>
      <c r="J704" s="1">
        <v>1</v>
      </c>
      <c r="K704" s="1">
        <v>1</v>
      </c>
      <c r="L704" s="1">
        <v>1</v>
      </c>
      <c r="M704" s="1">
        <v>1</v>
      </c>
    </row>
    <row r="705" spans="1:13" x14ac:dyDescent="0.25">
      <c r="A705" s="1">
        <v>7050</v>
      </c>
      <c r="B705" s="1" t="s">
        <v>139</v>
      </c>
      <c r="C705" s="1">
        <v>0</v>
      </c>
      <c r="D705" s="1" t="s">
        <v>104</v>
      </c>
      <c r="E705" s="1" t="s">
        <v>140</v>
      </c>
      <c r="F705" s="1">
        <v>1</v>
      </c>
      <c r="G705" s="1">
        <v>1</v>
      </c>
      <c r="H705" s="1">
        <v>1</v>
      </c>
      <c r="I705" s="1">
        <v>1</v>
      </c>
      <c r="J705" s="1">
        <v>1</v>
      </c>
      <c r="K705" s="1">
        <v>1</v>
      </c>
      <c r="L705" s="1">
        <v>1</v>
      </c>
      <c r="M705" s="1">
        <v>1</v>
      </c>
    </row>
    <row r="706" spans="1:13" x14ac:dyDescent="0.25">
      <c r="A706" s="1">
        <v>7060</v>
      </c>
      <c r="B706" s="1" t="s">
        <v>139</v>
      </c>
      <c r="C706" s="1">
        <v>0</v>
      </c>
      <c r="D706" s="1" t="s">
        <v>104</v>
      </c>
      <c r="E706" s="1" t="s">
        <v>140</v>
      </c>
      <c r="F706" s="1">
        <v>1</v>
      </c>
      <c r="G706" s="1">
        <v>1</v>
      </c>
      <c r="H706" s="1">
        <v>1</v>
      </c>
      <c r="I706" s="1">
        <v>1</v>
      </c>
      <c r="J706" s="1">
        <v>1</v>
      </c>
      <c r="K706" s="1">
        <v>1</v>
      </c>
      <c r="L706" s="1">
        <v>1</v>
      </c>
      <c r="M706" s="1">
        <v>1</v>
      </c>
    </row>
    <row r="707" spans="1:13" x14ac:dyDescent="0.25">
      <c r="A707" s="1">
        <v>7070</v>
      </c>
      <c r="B707" s="1" t="s">
        <v>139</v>
      </c>
      <c r="C707" s="1">
        <v>0</v>
      </c>
      <c r="D707" s="1" t="s">
        <v>104</v>
      </c>
      <c r="E707" s="1" t="s">
        <v>140</v>
      </c>
      <c r="F707" s="1">
        <v>1</v>
      </c>
      <c r="G707" s="1">
        <v>1</v>
      </c>
      <c r="H707" s="1">
        <v>1</v>
      </c>
      <c r="I707" s="1">
        <v>1</v>
      </c>
      <c r="J707" s="1">
        <v>1</v>
      </c>
      <c r="K707" s="1">
        <v>1</v>
      </c>
      <c r="L707" s="1">
        <v>1</v>
      </c>
      <c r="M707" s="1">
        <v>1</v>
      </c>
    </row>
    <row r="708" spans="1:13" x14ac:dyDescent="0.25">
      <c r="A708" s="1">
        <v>7080</v>
      </c>
      <c r="B708" s="1" t="s">
        <v>139</v>
      </c>
      <c r="C708" s="1">
        <v>0</v>
      </c>
      <c r="D708" s="1" t="s">
        <v>104</v>
      </c>
      <c r="E708" s="1" t="s">
        <v>140</v>
      </c>
      <c r="F708" s="1">
        <v>1</v>
      </c>
      <c r="G708" s="1">
        <v>1</v>
      </c>
      <c r="H708" s="1">
        <v>1</v>
      </c>
      <c r="I708" s="1">
        <v>1</v>
      </c>
      <c r="J708" s="1">
        <v>1</v>
      </c>
      <c r="K708" s="1">
        <v>1</v>
      </c>
      <c r="L708" s="1">
        <v>1</v>
      </c>
      <c r="M708" s="1">
        <v>1</v>
      </c>
    </row>
    <row r="709" spans="1:13" x14ac:dyDescent="0.25">
      <c r="A709" s="1">
        <v>7090</v>
      </c>
      <c r="B709" s="1" t="s">
        <v>139</v>
      </c>
      <c r="C709" s="1">
        <v>0</v>
      </c>
      <c r="D709" s="1" t="s">
        <v>104</v>
      </c>
      <c r="E709" s="1" t="s">
        <v>140</v>
      </c>
      <c r="F709" s="1">
        <v>1</v>
      </c>
      <c r="G709" s="1">
        <v>1</v>
      </c>
      <c r="H709" s="1">
        <v>1</v>
      </c>
      <c r="I709" s="1">
        <v>1</v>
      </c>
      <c r="J709" s="1">
        <v>1</v>
      </c>
      <c r="K709" s="1">
        <v>1</v>
      </c>
      <c r="L709" s="1">
        <v>1</v>
      </c>
      <c r="M709" s="1">
        <v>1</v>
      </c>
    </row>
    <row r="710" spans="1:13" x14ac:dyDescent="0.25">
      <c r="A710" s="1">
        <v>7100</v>
      </c>
      <c r="B710" s="1" t="s">
        <v>139</v>
      </c>
      <c r="C710" s="1">
        <v>0</v>
      </c>
      <c r="D710" s="1" t="s">
        <v>104</v>
      </c>
      <c r="E710" s="1" t="s">
        <v>140</v>
      </c>
      <c r="F710" s="1">
        <v>1</v>
      </c>
      <c r="G710" s="1">
        <v>1</v>
      </c>
      <c r="H710" s="1">
        <v>1</v>
      </c>
      <c r="I710" s="1">
        <v>1</v>
      </c>
      <c r="J710" s="1">
        <v>1</v>
      </c>
      <c r="K710" s="1">
        <v>1</v>
      </c>
      <c r="L710" s="1">
        <v>1</v>
      </c>
      <c r="M710" s="1">
        <v>1</v>
      </c>
    </row>
    <row r="711" spans="1:13" x14ac:dyDescent="0.25">
      <c r="A711" s="1">
        <v>7110</v>
      </c>
      <c r="B711" s="1" t="s">
        <v>139</v>
      </c>
      <c r="C711" s="1">
        <v>0</v>
      </c>
      <c r="D711" s="1" t="s">
        <v>104</v>
      </c>
      <c r="E711" s="1" t="s">
        <v>140</v>
      </c>
      <c r="F711" s="1">
        <v>1</v>
      </c>
      <c r="G711" s="1">
        <v>1</v>
      </c>
      <c r="H711" s="1">
        <v>1</v>
      </c>
      <c r="I711" s="1">
        <v>1</v>
      </c>
      <c r="J711" s="1">
        <v>1</v>
      </c>
      <c r="K711" s="1">
        <v>1</v>
      </c>
      <c r="L711" s="1">
        <v>1</v>
      </c>
      <c r="M711" s="1">
        <v>1</v>
      </c>
    </row>
    <row r="712" spans="1:13" x14ac:dyDescent="0.25">
      <c r="A712" s="1">
        <v>7120</v>
      </c>
      <c r="B712" s="1" t="s">
        <v>139</v>
      </c>
      <c r="C712" s="1">
        <v>0</v>
      </c>
      <c r="D712" s="1" t="s">
        <v>104</v>
      </c>
      <c r="E712" s="1" t="s">
        <v>140</v>
      </c>
      <c r="F712" s="1">
        <v>1</v>
      </c>
      <c r="G712" s="1">
        <v>1</v>
      </c>
      <c r="H712" s="1">
        <v>1</v>
      </c>
      <c r="I712" s="1">
        <v>1</v>
      </c>
      <c r="J712" s="1">
        <v>1</v>
      </c>
      <c r="K712" s="1">
        <v>1</v>
      </c>
      <c r="L712" s="1">
        <v>1</v>
      </c>
      <c r="M712" s="1">
        <v>1</v>
      </c>
    </row>
    <row r="713" spans="1:13" x14ac:dyDescent="0.25">
      <c r="A713" s="1">
        <v>7130</v>
      </c>
      <c r="B713" s="1" t="s">
        <v>139</v>
      </c>
      <c r="C713" s="1">
        <v>0</v>
      </c>
      <c r="D713" s="1" t="s">
        <v>104</v>
      </c>
      <c r="E713" s="1" t="s">
        <v>140</v>
      </c>
      <c r="F713" s="1">
        <v>1</v>
      </c>
      <c r="G713" s="1">
        <v>1</v>
      </c>
      <c r="H713" s="1">
        <v>1</v>
      </c>
      <c r="I713" s="1">
        <v>1</v>
      </c>
      <c r="J713" s="1">
        <v>1</v>
      </c>
      <c r="K713" s="1">
        <v>1</v>
      </c>
      <c r="L713" s="1">
        <v>1</v>
      </c>
      <c r="M713" s="1">
        <v>1</v>
      </c>
    </row>
    <row r="714" spans="1:13" x14ac:dyDescent="0.25">
      <c r="A714" s="1">
        <v>7140</v>
      </c>
      <c r="B714" s="1" t="s">
        <v>139</v>
      </c>
      <c r="C714" s="1">
        <v>0</v>
      </c>
      <c r="D714" s="1" t="s">
        <v>104</v>
      </c>
      <c r="E714" s="1" t="s">
        <v>140</v>
      </c>
      <c r="F714" s="1">
        <v>1</v>
      </c>
      <c r="G714" s="1">
        <v>1</v>
      </c>
      <c r="H714" s="1">
        <v>1</v>
      </c>
      <c r="I714" s="1">
        <v>1</v>
      </c>
      <c r="J714" s="1">
        <v>1</v>
      </c>
      <c r="K714" s="1">
        <v>1</v>
      </c>
      <c r="L714" s="1">
        <v>1</v>
      </c>
      <c r="M714" s="1">
        <v>1</v>
      </c>
    </row>
    <row r="715" spans="1:13" x14ac:dyDescent="0.25">
      <c r="A715" s="1">
        <v>7150</v>
      </c>
      <c r="B715" s="1" t="s">
        <v>139</v>
      </c>
      <c r="C715" s="1">
        <v>0</v>
      </c>
      <c r="D715" s="1" t="s">
        <v>104</v>
      </c>
      <c r="E715" s="1" t="s">
        <v>140</v>
      </c>
      <c r="F715" s="1">
        <v>1</v>
      </c>
      <c r="G715" s="1">
        <v>1</v>
      </c>
      <c r="H715" s="1">
        <v>1</v>
      </c>
      <c r="I715" s="1">
        <v>1</v>
      </c>
      <c r="J715" s="1">
        <v>1</v>
      </c>
      <c r="K715" s="1">
        <v>1</v>
      </c>
      <c r="L715" s="1">
        <v>1</v>
      </c>
      <c r="M715" s="1">
        <v>1</v>
      </c>
    </row>
    <row r="716" spans="1:13" x14ac:dyDescent="0.25">
      <c r="A716" s="1">
        <v>7160</v>
      </c>
      <c r="B716" s="1" t="s">
        <v>139</v>
      </c>
      <c r="C716" s="1">
        <v>0</v>
      </c>
      <c r="D716" s="1" t="s">
        <v>104</v>
      </c>
      <c r="E716" s="1" t="s">
        <v>140</v>
      </c>
      <c r="F716" s="1">
        <v>1</v>
      </c>
      <c r="G716" s="1">
        <v>1</v>
      </c>
      <c r="H716" s="1">
        <v>1</v>
      </c>
      <c r="I716" s="1">
        <v>1</v>
      </c>
      <c r="J716" s="1">
        <v>1</v>
      </c>
      <c r="K716" s="1">
        <v>1</v>
      </c>
      <c r="L716" s="1">
        <v>1</v>
      </c>
      <c r="M716" s="1">
        <v>1</v>
      </c>
    </row>
    <row r="717" spans="1:13" x14ac:dyDescent="0.25">
      <c r="A717" s="1">
        <v>7170</v>
      </c>
      <c r="B717" s="1" t="s">
        <v>139</v>
      </c>
      <c r="C717" s="1">
        <v>0</v>
      </c>
      <c r="D717" s="1" t="s">
        <v>104</v>
      </c>
      <c r="E717" s="1" t="s">
        <v>140</v>
      </c>
      <c r="F717" s="1">
        <v>1</v>
      </c>
      <c r="G717" s="1">
        <v>1</v>
      </c>
      <c r="H717" s="1">
        <v>1</v>
      </c>
      <c r="I717" s="1">
        <v>1</v>
      </c>
      <c r="J717" s="1">
        <v>1</v>
      </c>
      <c r="K717" s="1">
        <v>1</v>
      </c>
      <c r="L717" s="1">
        <v>1</v>
      </c>
      <c r="M717" s="1">
        <v>1</v>
      </c>
    </row>
    <row r="718" spans="1:13" x14ac:dyDescent="0.25">
      <c r="A718" s="1">
        <v>7180</v>
      </c>
      <c r="B718" s="1" t="s">
        <v>139</v>
      </c>
      <c r="C718" s="1">
        <v>0</v>
      </c>
      <c r="D718" s="1" t="s">
        <v>104</v>
      </c>
      <c r="E718" s="1" t="s">
        <v>140</v>
      </c>
      <c r="F718" s="1">
        <v>1</v>
      </c>
      <c r="G718" s="1">
        <v>1</v>
      </c>
      <c r="H718" s="1">
        <v>1</v>
      </c>
      <c r="I718" s="1">
        <v>1</v>
      </c>
      <c r="J718" s="1">
        <v>1</v>
      </c>
      <c r="K718" s="1">
        <v>1</v>
      </c>
      <c r="L718" s="1">
        <v>1</v>
      </c>
      <c r="M718" s="1">
        <v>1</v>
      </c>
    </row>
    <row r="719" spans="1:13" x14ac:dyDescent="0.25">
      <c r="A719" s="1">
        <v>7190</v>
      </c>
      <c r="B719" s="1" t="s">
        <v>139</v>
      </c>
      <c r="C719" s="1">
        <v>0</v>
      </c>
      <c r="D719" s="1" t="s">
        <v>104</v>
      </c>
      <c r="E719" s="1" t="s">
        <v>140</v>
      </c>
      <c r="F719" s="1">
        <v>1</v>
      </c>
      <c r="G719" s="1">
        <v>1</v>
      </c>
      <c r="H719" s="1">
        <v>1</v>
      </c>
      <c r="I719" s="1">
        <v>1</v>
      </c>
      <c r="J719" s="1">
        <v>1</v>
      </c>
      <c r="K719" s="1">
        <v>1</v>
      </c>
      <c r="L719" s="1">
        <v>1</v>
      </c>
      <c r="M719" s="1">
        <v>1</v>
      </c>
    </row>
    <row r="720" spans="1:13" x14ac:dyDescent="0.25">
      <c r="A720" s="1">
        <v>7200</v>
      </c>
      <c r="B720" s="1" t="s">
        <v>139</v>
      </c>
      <c r="C720" s="1">
        <v>0</v>
      </c>
      <c r="D720" s="1" t="s">
        <v>104</v>
      </c>
      <c r="E720" s="1" t="s">
        <v>140</v>
      </c>
      <c r="F720" s="1">
        <v>1</v>
      </c>
      <c r="G720" s="1">
        <v>1</v>
      </c>
      <c r="H720" s="1">
        <v>1</v>
      </c>
      <c r="I720" s="1">
        <v>1</v>
      </c>
      <c r="J720" s="1">
        <v>1</v>
      </c>
      <c r="K720" s="1">
        <v>1</v>
      </c>
      <c r="L720" s="1">
        <v>1</v>
      </c>
      <c r="M720" s="1">
        <v>1</v>
      </c>
    </row>
    <row r="721" spans="1:13" x14ac:dyDescent="0.25">
      <c r="A721" s="1">
        <v>7210</v>
      </c>
      <c r="B721" s="1" t="s">
        <v>139</v>
      </c>
      <c r="C721" s="1">
        <v>0</v>
      </c>
      <c r="D721" s="1" t="s">
        <v>104</v>
      </c>
      <c r="E721" s="1" t="s">
        <v>140</v>
      </c>
      <c r="F721" s="1">
        <v>1</v>
      </c>
      <c r="G721" s="1">
        <v>1</v>
      </c>
      <c r="H721" s="1">
        <v>1</v>
      </c>
      <c r="I721" s="1">
        <v>1</v>
      </c>
      <c r="J721" s="1">
        <v>1</v>
      </c>
      <c r="K721" s="1">
        <v>1</v>
      </c>
      <c r="L721" s="1">
        <v>1</v>
      </c>
      <c r="M721" s="1">
        <v>1</v>
      </c>
    </row>
    <row r="722" spans="1:13" x14ac:dyDescent="0.25">
      <c r="A722" s="1">
        <v>7220</v>
      </c>
      <c r="B722" s="1" t="s">
        <v>139</v>
      </c>
      <c r="C722" s="1">
        <v>0</v>
      </c>
      <c r="D722" s="1" t="s">
        <v>104</v>
      </c>
      <c r="E722" s="1" t="s">
        <v>140</v>
      </c>
      <c r="F722" s="1">
        <v>1</v>
      </c>
      <c r="G722" s="1">
        <v>1</v>
      </c>
      <c r="H722" s="1">
        <v>1</v>
      </c>
      <c r="I722" s="1">
        <v>1</v>
      </c>
      <c r="J722" s="1">
        <v>1</v>
      </c>
      <c r="K722" s="1">
        <v>1</v>
      </c>
      <c r="L722" s="1">
        <v>1</v>
      </c>
      <c r="M722" s="1">
        <v>1</v>
      </c>
    </row>
    <row r="723" spans="1:13" x14ac:dyDescent="0.25">
      <c r="A723" s="1">
        <v>7230</v>
      </c>
      <c r="B723" s="1" t="s">
        <v>139</v>
      </c>
      <c r="C723" s="1">
        <v>0</v>
      </c>
      <c r="D723" s="1" t="s">
        <v>104</v>
      </c>
      <c r="E723" s="1" t="s">
        <v>140</v>
      </c>
      <c r="F723" s="1">
        <v>1</v>
      </c>
      <c r="G723" s="1">
        <v>1</v>
      </c>
      <c r="H723" s="1">
        <v>1</v>
      </c>
      <c r="I723" s="1">
        <v>1</v>
      </c>
      <c r="J723" s="1">
        <v>1</v>
      </c>
      <c r="K723" s="1">
        <v>1</v>
      </c>
      <c r="L723" s="1">
        <v>1</v>
      </c>
      <c r="M723" s="1">
        <v>1</v>
      </c>
    </row>
    <row r="724" spans="1:13" x14ac:dyDescent="0.25">
      <c r="A724" s="1">
        <v>7240</v>
      </c>
      <c r="B724" s="1" t="s">
        <v>139</v>
      </c>
      <c r="C724" s="1">
        <v>0</v>
      </c>
      <c r="D724" s="1" t="s">
        <v>104</v>
      </c>
      <c r="E724" s="1" t="s">
        <v>140</v>
      </c>
      <c r="F724" s="1">
        <v>1</v>
      </c>
      <c r="G724" s="1">
        <v>1</v>
      </c>
      <c r="H724" s="1">
        <v>1</v>
      </c>
      <c r="I724" s="1">
        <v>1</v>
      </c>
      <c r="J724" s="1">
        <v>1</v>
      </c>
      <c r="K724" s="1">
        <v>1</v>
      </c>
      <c r="L724" s="1">
        <v>1</v>
      </c>
      <c r="M724" s="1">
        <v>1</v>
      </c>
    </row>
    <row r="725" spans="1:13" x14ac:dyDescent="0.25">
      <c r="A725" s="1">
        <v>7250</v>
      </c>
      <c r="B725" s="1" t="s">
        <v>139</v>
      </c>
      <c r="C725" s="1">
        <v>0</v>
      </c>
      <c r="D725" s="1" t="s">
        <v>104</v>
      </c>
      <c r="E725" s="1" t="s">
        <v>140</v>
      </c>
      <c r="F725" s="1">
        <v>1</v>
      </c>
      <c r="G725" s="1">
        <v>1</v>
      </c>
      <c r="H725" s="1">
        <v>1</v>
      </c>
      <c r="I725" s="1">
        <v>1</v>
      </c>
      <c r="J725" s="1">
        <v>1</v>
      </c>
      <c r="K725" s="1">
        <v>1</v>
      </c>
      <c r="L725" s="1">
        <v>1</v>
      </c>
      <c r="M725" s="1">
        <v>1</v>
      </c>
    </row>
    <row r="726" spans="1:13" x14ac:dyDescent="0.25">
      <c r="A726" s="1">
        <v>7260</v>
      </c>
      <c r="B726" s="1" t="s">
        <v>139</v>
      </c>
      <c r="C726" s="1">
        <v>0</v>
      </c>
      <c r="D726" s="1" t="s">
        <v>104</v>
      </c>
      <c r="E726" s="1" t="s">
        <v>140</v>
      </c>
      <c r="F726" s="1">
        <v>1</v>
      </c>
      <c r="G726" s="1">
        <v>1</v>
      </c>
      <c r="H726" s="1">
        <v>1</v>
      </c>
      <c r="I726" s="1">
        <v>1</v>
      </c>
      <c r="J726" s="1">
        <v>1</v>
      </c>
      <c r="K726" s="1">
        <v>1</v>
      </c>
      <c r="L726" s="1">
        <v>1</v>
      </c>
      <c r="M726" s="1">
        <v>1</v>
      </c>
    </row>
    <row r="727" spans="1:13" x14ac:dyDescent="0.25">
      <c r="A727" s="1">
        <v>7270</v>
      </c>
      <c r="B727" s="1" t="s">
        <v>139</v>
      </c>
      <c r="C727" s="1">
        <v>0</v>
      </c>
      <c r="D727" s="1" t="s">
        <v>104</v>
      </c>
      <c r="E727" s="1" t="s">
        <v>140</v>
      </c>
      <c r="F727" s="1">
        <v>1</v>
      </c>
      <c r="G727" s="1">
        <v>1</v>
      </c>
      <c r="H727" s="1">
        <v>1</v>
      </c>
      <c r="I727" s="1">
        <v>1</v>
      </c>
      <c r="J727" s="1">
        <v>1</v>
      </c>
      <c r="K727" s="1">
        <v>1</v>
      </c>
      <c r="L727" s="1">
        <v>1</v>
      </c>
      <c r="M727" s="1">
        <v>1</v>
      </c>
    </row>
    <row r="728" spans="1:13" x14ac:dyDescent="0.25">
      <c r="A728" s="1">
        <v>7280</v>
      </c>
      <c r="B728" s="1" t="s">
        <v>139</v>
      </c>
      <c r="C728" s="1">
        <v>0</v>
      </c>
      <c r="D728" s="1" t="s">
        <v>104</v>
      </c>
      <c r="E728" s="1" t="s">
        <v>140</v>
      </c>
      <c r="F728" s="1">
        <v>1</v>
      </c>
      <c r="G728" s="1">
        <v>1</v>
      </c>
      <c r="H728" s="1">
        <v>1</v>
      </c>
      <c r="I728" s="1">
        <v>1</v>
      </c>
      <c r="J728" s="1">
        <v>1</v>
      </c>
      <c r="K728" s="1">
        <v>1</v>
      </c>
      <c r="L728" s="1">
        <v>1</v>
      </c>
      <c r="M728" s="1">
        <v>1</v>
      </c>
    </row>
    <row r="729" spans="1:13" x14ac:dyDescent="0.25">
      <c r="A729" s="1">
        <v>7290</v>
      </c>
      <c r="B729" s="1" t="s">
        <v>139</v>
      </c>
      <c r="C729" s="1">
        <v>0</v>
      </c>
      <c r="D729" s="1" t="s">
        <v>104</v>
      </c>
      <c r="E729" s="1" t="s">
        <v>140</v>
      </c>
      <c r="F729" s="1">
        <v>1</v>
      </c>
      <c r="G729" s="1">
        <v>1</v>
      </c>
      <c r="H729" s="1">
        <v>1</v>
      </c>
      <c r="I729" s="1">
        <v>1</v>
      </c>
      <c r="J729" s="1">
        <v>1</v>
      </c>
      <c r="K729" s="1">
        <v>1</v>
      </c>
      <c r="L729" s="1">
        <v>1</v>
      </c>
      <c r="M729" s="1">
        <v>1</v>
      </c>
    </row>
    <row r="730" spans="1:13" x14ac:dyDescent="0.25">
      <c r="A730" s="1">
        <v>7300</v>
      </c>
      <c r="B730" s="1" t="s">
        <v>139</v>
      </c>
      <c r="C730" s="1">
        <v>0</v>
      </c>
      <c r="D730" s="1" t="s">
        <v>104</v>
      </c>
      <c r="E730" s="1" t="s">
        <v>140</v>
      </c>
      <c r="F730" s="1">
        <v>1</v>
      </c>
      <c r="G730" s="1">
        <v>1</v>
      </c>
      <c r="H730" s="1">
        <v>1</v>
      </c>
      <c r="I730" s="1">
        <v>1</v>
      </c>
      <c r="J730" s="1">
        <v>1</v>
      </c>
      <c r="K730" s="1">
        <v>1</v>
      </c>
      <c r="L730" s="1">
        <v>1</v>
      </c>
      <c r="M730" s="1">
        <v>1</v>
      </c>
    </row>
    <row r="731" spans="1:13" x14ac:dyDescent="0.25">
      <c r="A731" s="1">
        <v>7310</v>
      </c>
      <c r="B731" s="1" t="s">
        <v>139</v>
      </c>
      <c r="C731" s="1">
        <v>0</v>
      </c>
      <c r="D731" s="1" t="s">
        <v>104</v>
      </c>
      <c r="E731" s="1" t="s">
        <v>140</v>
      </c>
      <c r="F731" s="1">
        <v>1</v>
      </c>
      <c r="G731" s="1">
        <v>1</v>
      </c>
      <c r="H731" s="1">
        <v>1</v>
      </c>
      <c r="I731" s="1">
        <v>1</v>
      </c>
      <c r="J731" s="1">
        <v>1</v>
      </c>
      <c r="K731" s="1">
        <v>1</v>
      </c>
      <c r="L731" s="1">
        <v>1</v>
      </c>
      <c r="M731" s="1">
        <v>1</v>
      </c>
    </row>
    <row r="732" spans="1:13" x14ac:dyDescent="0.25">
      <c r="A732" s="1">
        <v>7320</v>
      </c>
      <c r="B732" s="1" t="s">
        <v>139</v>
      </c>
      <c r="C732" s="1">
        <v>0</v>
      </c>
      <c r="D732" s="1" t="s">
        <v>104</v>
      </c>
      <c r="E732" s="1" t="s">
        <v>140</v>
      </c>
      <c r="F732" s="1">
        <v>1</v>
      </c>
      <c r="G732" s="1">
        <v>1</v>
      </c>
      <c r="H732" s="1">
        <v>1</v>
      </c>
      <c r="I732" s="1">
        <v>1</v>
      </c>
      <c r="J732" s="1">
        <v>1</v>
      </c>
      <c r="K732" s="1">
        <v>1</v>
      </c>
      <c r="L732" s="1">
        <v>1</v>
      </c>
      <c r="M732" s="1">
        <v>1</v>
      </c>
    </row>
    <row r="733" spans="1:13" x14ac:dyDescent="0.25">
      <c r="A733" s="1">
        <v>7330</v>
      </c>
      <c r="B733" s="1" t="s">
        <v>505</v>
      </c>
      <c r="C733" s="1">
        <v>0</v>
      </c>
      <c r="D733" s="1" t="s">
        <v>104</v>
      </c>
      <c r="E733" s="1" t="s">
        <v>506</v>
      </c>
      <c r="F733" s="1" t="s">
        <v>8</v>
      </c>
      <c r="G733" s="1" t="s">
        <v>8</v>
      </c>
      <c r="H733" s="1" t="s">
        <v>8</v>
      </c>
      <c r="I733" s="1" t="s">
        <v>8</v>
      </c>
      <c r="J733" s="1" t="s">
        <v>8</v>
      </c>
      <c r="K733" s="1" t="s">
        <v>8</v>
      </c>
      <c r="L733" s="1">
        <v>1</v>
      </c>
      <c r="M733" s="1">
        <v>1</v>
      </c>
    </row>
    <row r="734" spans="1:13" x14ac:dyDescent="0.25">
      <c r="A734" s="1">
        <v>7340</v>
      </c>
      <c r="B734" s="1" t="s">
        <v>139</v>
      </c>
      <c r="C734" s="1">
        <v>0</v>
      </c>
      <c r="D734" s="1" t="s">
        <v>104</v>
      </c>
      <c r="E734" s="1" t="s">
        <v>140</v>
      </c>
      <c r="F734" s="1">
        <v>1</v>
      </c>
      <c r="G734" s="1">
        <v>1</v>
      </c>
      <c r="H734" s="1" t="s">
        <v>8</v>
      </c>
      <c r="I734" s="1" t="s">
        <v>8</v>
      </c>
      <c r="J734" s="1" t="s">
        <v>8</v>
      </c>
      <c r="K734" s="1" t="s">
        <v>8</v>
      </c>
      <c r="L734" s="1" t="s">
        <v>8</v>
      </c>
      <c r="M734" s="1" t="s">
        <v>8</v>
      </c>
    </row>
    <row r="735" spans="1:13" x14ac:dyDescent="0.25">
      <c r="A735" s="1">
        <v>7350</v>
      </c>
      <c r="B735" s="1" t="s">
        <v>139</v>
      </c>
      <c r="C735" s="1">
        <v>0</v>
      </c>
      <c r="D735" s="1" t="s">
        <v>104</v>
      </c>
      <c r="E735" s="1" t="s">
        <v>140</v>
      </c>
      <c r="F735" s="1" t="s">
        <v>8</v>
      </c>
      <c r="G735" s="1" t="s">
        <v>8</v>
      </c>
      <c r="H735" s="1" t="s">
        <v>8</v>
      </c>
      <c r="I735" s="1" t="s">
        <v>8</v>
      </c>
      <c r="J735" s="1" t="s">
        <v>8</v>
      </c>
      <c r="K735" s="1" t="s">
        <v>8</v>
      </c>
      <c r="L735" s="1">
        <v>1</v>
      </c>
      <c r="M735" s="1">
        <v>1</v>
      </c>
    </row>
    <row r="736" spans="1:13" x14ac:dyDescent="0.25">
      <c r="A736" s="1">
        <v>7360</v>
      </c>
      <c r="B736" s="1" t="s">
        <v>143</v>
      </c>
      <c r="C736" s="1">
        <v>0</v>
      </c>
      <c r="D736" s="1" t="s">
        <v>104</v>
      </c>
      <c r="E736" s="1" t="s">
        <v>144</v>
      </c>
      <c r="F736" s="1">
        <v>1</v>
      </c>
      <c r="G736" s="1">
        <v>1</v>
      </c>
      <c r="H736" s="1" t="s">
        <v>8</v>
      </c>
      <c r="I736" s="1" t="s">
        <v>8</v>
      </c>
      <c r="J736" s="1" t="s">
        <v>8</v>
      </c>
      <c r="K736" s="1" t="s">
        <v>8</v>
      </c>
      <c r="L736" s="1" t="s">
        <v>8</v>
      </c>
      <c r="M736" s="1" t="s">
        <v>8</v>
      </c>
    </row>
    <row r="737" spans="1:13" x14ac:dyDescent="0.25">
      <c r="A737" s="1">
        <v>7370</v>
      </c>
      <c r="B737" s="1" t="s">
        <v>507</v>
      </c>
      <c r="C737" s="1">
        <v>0</v>
      </c>
      <c r="D737" s="1" t="s">
        <v>104</v>
      </c>
      <c r="E737" s="1" t="s">
        <v>508</v>
      </c>
      <c r="F737" s="1" t="s">
        <v>8</v>
      </c>
      <c r="G737" s="1" t="s">
        <v>8</v>
      </c>
      <c r="H737" s="1" t="s">
        <v>8</v>
      </c>
      <c r="I737" s="1" t="s">
        <v>8</v>
      </c>
      <c r="J737" s="1" t="s">
        <v>8</v>
      </c>
      <c r="K737" s="1" t="s">
        <v>8</v>
      </c>
      <c r="L737" s="1">
        <v>1</v>
      </c>
      <c r="M737" s="1">
        <v>1</v>
      </c>
    </row>
    <row r="738" spans="1:13" x14ac:dyDescent="0.25">
      <c r="A738" s="1">
        <v>7380</v>
      </c>
      <c r="B738" s="1" t="s">
        <v>145</v>
      </c>
      <c r="C738" s="1">
        <v>0</v>
      </c>
      <c r="D738" s="1" t="s">
        <v>104</v>
      </c>
      <c r="E738" s="1" t="s">
        <v>146</v>
      </c>
      <c r="F738" s="1" t="s">
        <v>8</v>
      </c>
      <c r="G738" s="1" t="s">
        <v>8</v>
      </c>
      <c r="H738" s="1" t="s">
        <v>8</v>
      </c>
      <c r="I738" s="1" t="s">
        <v>8</v>
      </c>
      <c r="J738" s="1" t="s">
        <v>8</v>
      </c>
      <c r="K738" s="1" t="s">
        <v>8</v>
      </c>
      <c r="L738" s="1">
        <v>1</v>
      </c>
      <c r="M738" s="1">
        <v>1</v>
      </c>
    </row>
    <row r="739" spans="1:13" x14ac:dyDescent="0.25">
      <c r="A739" s="1">
        <v>7390</v>
      </c>
      <c r="B739" s="1" t="s">
        <v>143</v>
      </c>
      <c r="C739" s="1">
        <v>0</v>
      </c>
      <c r="D739" s="1" t="s">
        <v>104</v>
      </c>
      <c r="E739" s="1" t="s">
        <v>144</v>
      </c>
      <c r="F739" s="1" t="s">
        <v>8</v>
      </c>
      <c r="G739" s="1" t="s">
        <v>8</v>
      </c>
      <c r="H739" s="1" t="s">
        <v>8</v>
      </c>
      <c r="I739" s="1" t="s">
        <v>8</v>
      </c>
      <c r="J739" s="1" t="s">
        <v>8</v>
      </c>
      <c r="K739" s="1" t="s">
        <v>8</v>
      </c>
      <c r="L739" s="1">
        <v>1</v>
      </c>
      <c r="M739" s="1">
        <v>1</v>
      </c>
    </row>
    <row r="740" spans="1:13" x14ac:dyDescent="0.25">
      <c r="A740" s="1">
        <v>7400</v>
      </c>
      <c r="B740" s="1" t="s">
        <v>509</v>
      </c>
      <c r="C740" s="1">
        <v>0</v>
      </c>
      <c r="D740" s="1" t="s">
        <v>104</v>
      </c>
      <c r="E740" s="1" t="s">
        <v>510</v>
      </c>
      <c r="F740" s="1">
        <v>1</v>
      </c>
      <c r="G740" s="1">
        <v>1</v>
      </c>
      <c r="H740" s="1" t="s">
        <v>8</v>
      </c>
      <c r="I740" s="1" t="s">
        <v>8</v>
      </c>
      <c r="J740" s="1" t="s">
        <v>8</v>
      </c>
      <c r="K740" s="1" t="s">
        <v>8</v>
      </c>
      <c r="L740" s="1" t="s">
        <v>8</v>
      </c>
      <c r="M740" s="1" t="s">
        <v>8</v>
      </c>
    </row>
    <row r="741" spans="1:13" x14ac:dyDescent="0.25">
      <c r="A741" s="1">
        <v>7410</v>
      </c>
      <c r="B741" s="1" t="s">
        <v>143</v>
      </c>
      <c r="C741" s="1">
        <v>0</v>
      </c>
      <c r="D741" s="1" t="s">
        <v>104</v>
      </c>
      <c r="E741" s="1" t="s">
        <v>144</v>
      </c>
      <c r="F741" s="1">
        <v>1</v>
      </c>
      <c r="G741" s="1">
        <v>1</v>
      </c>
      <c r="H741" s="1" t="s">
        <v>8</v>
      </c>
      <c r="I741" s="1" t="s">
        <v>8</v>
      </c>
      <c r="J741" s="1" t="s">
        <v>8</v>
      </c>
      <c r="K741" s="1" t="s">
        <v>8</v>
      </c>
      <c r="L741" s="1" t="s">
        <v>8</v>
      </c>
      <c r="M741" s="1" t="s">
        <v>8</v>
      </c>
    </row>
    <row r="742" spans="1:13" x14ac:dyDescent="0.25">
      <c r="A742" s="1">
        <v>7420</v>
      </c>
      <c r="B742" s="1" t="s">
        <v>511</v>
      </c>
      <c r="C742" s="1">
        <v>0</v>
      </c>
      <c r="D742" s="1" t="s">
        <v>104</v>
      </c>
      <c r="E742" s="1" t="s">
        <v>164</v>
      </c>
      <c r="F742" s="1" t="s">
        <v>8</v>
      </c>
      <c r="G742" s="1" t="s">
        <v>8</v>
      </c>
      <c r="H742" s="1" t="s">
        <v>8</v>
      </c>
      <c r="I742" s="1" t="s">
        <v>8</v>
      </c>
      <c r="J742" s="1" t="s">
        <v>8</v>
      </c>
      <c r="K742" s="1" t="s">
        <v>8</v>
      </c>
      <c r="L742" s="1">
        <v>1</v>
      </c>
      <c r="M742" s="1">
        <v>1</v>
      </c>
    </row>
    <row r="743" spans="1:13" x14ac:dyDescent="0.25">
      <c r="A743" s="1">
        <v>7430</v>
      </c>
      <c r="B743" s="1" t="s">
        <v>145</v>
      </c>
      <c r="C743" s="1">
        <v>0</v>
      </c>
      <c r="D743" s="1" t="s">
        <v>104</v>
      </c>
      <c r="E743" s="1" t="s">
        <v>146</v>
      </c>
      <c r="F743" s="1" t="s">
        <v>8</v>
      </c>
      <c r="G743" s="1" t="s">
        <v>8</v>
      </c>
      <c r="H743" s="1" t="s">
        <v>8</v>
      </c>
      <c r="I743" s="1" t="s">
        <v>8</v>
      </c>
      <c r="J743" s="1" t="s">
        <v>8</v>
      </c>
      <c r="K743" s="1" t="s">
        <v>8</v>
      </c>
      <c r="L743" s="1">
        <v>1</v>
      </c>
      <c r="M743" s="1">
        <v>1</v>
      </c>
    </row>
    <row r="744" spans="1:13" x14ac:dyDescent="0.25">
      <c r="A744" s="1">
        <v>7440</v>
      </c>
      <c r="B744" s="1" t="s">
        <v>139</v>
      </c>
      <c r="C744" s="1">
        <v>0</v>
      </c>
      <c r="D744" s="1" t="s">
        <v>104</v>
      </c>
      <c r="E744" s="1" t="s">
        <v>140</v>
      </c>
      <c r="F744" s="1" t="s">
        <v>8</v>
      </c>
      <c r="G744" s="1" t="s">
        <v>8</v>
      </c>
      <c r="H744" s="1" t="s">
        <v>8</v>
      </c>
      <c r="I744" s="1" t="s">
        <v>8</v>
      </c>
      <c r="J744" s="1" t="s">
        <v>8</v>
      </c>
      <c r="K744" s="1" t="s">
        <v>8</v>
      </c>
      <c r="L744" s="1">
        <v>1</v>
      </c>
      <c r="M744" s="1">
        <v>1</v>
      </c>
    </row>
    <row r="745" spans="1:13" x14ac:dyDescent="0.25">
      <c r="A745" s="1">
        <v>7450</v>
      </c>
      <c r="B745" s="1" t="s">
        <v>512</v>
      </c>
      <c r="C745" s="1">
        <v>0</v>
      </c>
      <c r="D745" s="1" t="s">
        <v>104</v>
      </c>
      <c r="E745" s="1" t="s">
        <v>513</v>
      </c>
      <c r="F745" s="1" t="s">
        <v>8</v>
      </c>
      <c r="G745" s="1" t="s">
        <v>8</v>
      </c>
      <c r="H745" s="1" t="s">
        <v>8</v>
      </c>
      <c r="I745" s="1" t="s">
        <v>8</v>
      </c>
      <c r="J745" s="1" t="s">
        <v>8</v>
      </c>
      <c r="K745" s="1" t="s">
        <v>8</v>
      </c>
      <c r="L745" s="1">
        <v>1</v>
      </c>
      <c r="M745" s="1">
        <v>1</v>
      </c>
    </row>
    <row r="746" spans="1:13" x14ac:dyDescent="0.25">
      <c r="A746" s="1">
        <v>7460</v>
      </c>
      <c r="B746" s="1" t="s">
        <v>512</v>
      </c>
      <c r="C746" s="1">
        <v>0</v>
      </c>
      <c r="D746" s="1" t="s">
        <v>104</v>
      </c>
      <c r="E746" s="1" t="s">
        <v>513</v>
      </c>
      <c r="F746" s="1" t="s">
        <v>8</v>
      </c>
      <c r="G746" s="1" t="s">
        <v>8</v>
      </c>
      <c r="H746" s="1" t="s">
        <v>8</v>
      </c>
      <c r="I746" s="1" t="s">
        <v>8</v>
      </c>
      <c r="J746" s="1" t="s">
        <v>8</v>
      </c>
      <c r="K746" s="1" t="s">
        <v>8</v>
      </c>
      <c r="L746" s="1">
        <v>1</v>
      </c>
      <c r="M746" s="1">
        <v>1</v>
      </c>
    </row>
    <row r="747" spans="1:13" x14ac:dyDescent="0.25">
      <c r="A747" s="1">
        <v>7470</v>
      </c>
      <c r="B747" s="1" t="s">
        <v>512</v>
      </c>
      <c r="C747" s="1">
        <v>0</v>
      </c>
      <c r="D747" s="1" t="s">
        <v>104</v>
      </c>
      <c r="E747" s="1" t="s">
        <v>513</v>
      </c>
      <c r="F747" s="1" t="s">
        <v>8</v>
      </c>
      <c r="G747" s="1" t="s">
        <v>8</v>
      </c>
      <c r="H747" s="1" t="s">
        <v>8</v>
      </c>
      <c r="I747" s="1" t="s">
        <v>8</v>
      </c>
      <c r="J747" s="1" t="s">
        <v>8</v>
      </c>
      <c r="K747" s="1" t="s">
        <v>8</v>
      </c>
      <c r="L747" s="1">
        <v>1</v>
      </c>
      <c r="M747" s="1">
        <v>1</v>
      </c>
    </row>
    <row r="748" spans="1:13" x14ac:dyDescent="0.25">
      <c r="A748" s="1">
        <v>7480</v>
      </c>
      <c r="B748" s="1" t="s">
        <v>145</v>
      </c>
      <c r="C748" s="1">
        <v>0</v>
      </c>
      <c r="D748" s="1" t="s">
        <v>104</v>
      </c>
      <c r="E748" s="1" t="s">
        <v>146</v>
      </c>
      <c r="F748" s="1">
        <v>1</v>
      </c>
      <c r="G748" s="1">
        <v>1</v>
      </c>
      <c r="H748" s="1" t="s">
        <v>8</v>
      </c>
      <c r="I748" s="1" t="s">
        <v>8</v>
      </c>
      <c r="J748" s="1" t="s">
        <v>8</v>
      </c>
      <c r="K748" s="1" t="s">
        <v>8</v>
      </c>
      <c r="L748" s="1" t="s">
        <v>8</v>
      </c>
      <c r="M748" s="1" t="s">
        <v>8</v>
      </c>
    </row>
    <row r="749" spans="1:13" x14ac:dyDescent="0.25">
      <c r="A749" s="1">
        <v>7490</v>
      </c>
      <c r="B749" s="1" t="s">
        <v>145</v>
      </c>
      <c r="C749" s="1">
        <v>0</v>
      </c>
      <c r="D749" s="1" t="s">
        <v>104</v>
      </c>
      <c r="E749" s="1" t="s">
        <v>146</v>
      </c>
      <c r="F749" s="1">
        <v>1</v>
      </c>
      <c r="G749" s="1">
        <v>1</v>
      </c>
      <c r="H749" s="1" t="s">
        <v>8</v>
      </c>
      <c r="I749" s="1" t="s">
        <v>8</v>
      </c>
      <c r="J749" s="1" t="s">
        <v>8</v>
      </c>
      <c r="K749" s="1" t="s">
        <v>8</v>
      </c>
      <c r="L749" s="1" t="s">
        <v>8</v>
      </c>
      <c r="M749" s="1" t="s">
        <v>8</v>
      </c>
    </row>
    <row r="750" spans="1:13" x14ac:dyDescent="0.25">
      <c r="A750" s="1">
        <v>7500</v>
      </c>
      <c r="B750" s="1" t="s">
        <v>172</v>
      </c>
      <c r="C750" s="1">
        <v>0</v>
      </c>
      <c r="D750" s="1" t="s">
        <v>104</v>
      </c>
      <c r="E750" s="1" t="s">
        <v>173</v>
      </c>
      <c r="F750" s="1">
        <v>1</v>
      </c>
      <c r="G750" s="1">
        <v>1</v>
      </c>
      <c r="H750" s="1" t="s">
        <v>8</v>
      </c>
      <c r="I750" s="1" t="s">
        <v>8</v>
      </c>
      <c r="J750" s="1" t="s">
        <v>8</v>
      </c>
      <c r="K750" s="1" t="s">
        <v>8</v>
      </c>
      <c r="L750" s="1" t="s">
        <v>8</v>
      </c>
      <c r="M750" s="1" t="s">
        <v>8</v>
      </c>
    </row>
    <row r="751" spans="1:13" x14ac:dyDescent="0.25">
      <c r="A751" s="1">
        <v>7510</v>
      </c>
      <c r="B751" s="1" t="s">
        <v>514</v>
      </c>
      <c r="C751" s="1">
        <v>0</v>
      </c>
      <c r="D751" s="1" t="s">
        <v>104</v>
      </c>
      <c r="E751" s="1" t="s">
        <v>515</v>
      </c>
      <c r="F751" s="1">
        <v>1</v>
      </c>
      <c r="G751" s="1">
        <v>1</v>
      </c>
      <c r="H751" s="1" t="s">
        <v>8</v>
      </c>
      <c r="I751" s="1" t="s">
        <v>8</v>
      </c>
      <c r="J751" s="1" t="s">
        <v>8</v>
      </c>
      <c r="K751" s="1" t="s">
        <v>8</v>
      </c>
      <c r="L751" s="1" t="s">
        <v>8</v>
      </c>
      <c r="M751" s="1" t="s">
        <v>8</v>
      </c>
    </row>
    <row r="752" spans="1:13" x14ac:dyDescent="0.25">
      <c r="A752" s="1">
        <v>7520</v>
      </c>
      <c r="B752" s="1" t="s">
        <v>497</v>
      </c>
      <c r="C752" s="1">
        <v>0</v>
      </c>
      <c r="D752" s="1" t="s">
        <v>104</v>
      </c>
      <c r="E752" s="1" t="s">
        <v>498</v>
      </c>
      <c r="F752" s="1">
        <v>1</v>
      </c>
      <c r="G752" s="1">
        <v>1</v>
      </c>
      <c r="H752" s="1" t="s">
        <v>8</v>
      </c>
      <c r="I752" s="1" t="s">
        <v>8</v>
      </c>
      <c r="J752" s="1" t="s">
        <v>8</v>
      </c>
      <c r="K752" s="1" t="s">
        <v>8</v>
      </c>
      <c r="L752" s="1" t="s">
        <v>8</v>
      </c>
      <c r="M752" s="1" t="s">
        <v>8</v>
      </c>
    </row>
    <row r="753" spans="1:13" x14ac:dyDescent="0.25">
      <c r="A753" s="1">
        <v>7530</v>
      </c>
      <c r="B753" s="1" t="s">
        <v>516</v>
      </c>
      <c r="C753" s="1">
        <v>0</v>
      </c>
      <c r="D753" s="1" t="s">
        <v>104</v>
      </c>
      <c r="E753" s="1" t="s">
        <v>517</v>
      </c>
      <c r="F753" s="1">
        <v>1</v>
      </c>
      <c r="G753" s="1">
        <v>1</v>
      </c>
      <c r="H753" s="1" t="s">
        <v>8</v>
      </c>
      <c r="I753" s="1" t="s">
        <v>8</v>
      </c>
      <c r="J753" s="1" t="s">
        <v>8</v>
      </c>
      <c r="K753" s="1" t="s">
        <v>8</v>
      </c>
      <c r="L753" s="1" t="s">
        <v>8</v>
      </c>
      <c r="M753" s="1" t="s">
        <v>8</v>
      </c>
    </row>
    <row r="754" spans="1:13" x14ac:dyDescent="0.25">
      <c r="A754" s="1">
        <v>7540</v>
      </c>
      <c r="B754" s="1" t="s">
        <v>516</v>
      </c>
      <c r="C754" s="1">
        <v>0</v>
      </c>
      <c r="D754" s="1" t="s">
        <v>104</v>
      </c>
      <c r="E754" s="1" t="s">
        <v>517</v>
      </c>
      <c r="F754" s="1">
        <v>1</v>
      </c>
      <c r="G754" s="1">
        <v>1</v>
      </c>
      <c r="H754" s="1" t="s">
        <v>8</v>
      </c>
      <c r="I754" s="1" t="s">
        <v>8</v>
      </c>
      <c r="J754" s="1" t="s">
        <v>8</v>
      </c>
      <c r="K754" s="1" t="s">
        <v>8</v>
      </c>
      <c r="L754" s="1" t="s">
        <v>8</v>
      </c>
      <c r="M754" s="1" t="s">
        <v>8</v>
      </c>
    </row>
    <row r="755" spans="1:13" x14ac:dyDescent="0.25">
      <c r="A755" s="1">
        <v>7550</v>
      </c>
      <c r="B755" s="1" t="s">
        <v>139</v>
      </c>
      <c r="C755" s="1">
        <v>0</v>
      </c>
      <c r="D755" s="1" t="s">
        <v>104</v>
      </c>
      <c r="E755" s="1" t="s">
        <v>140</v>
      </c>
      <c r="F755" s="1">
        <v>1</v>
      </c>
      <c r="G755" s="1">
        <v>1</v>
      </c>
      <c r="H755" s="1" t="s">
        <v>8</v>
      </c>
      <c r="I755" s="1" t="s">
        <v>8</v>
      </c>
      <c r="J755" s="1" t="s">
        <v>8</v>
      </c>
      <c r="K755" s="1" t="s">
        <v>8</v>
      </c>
      <c r="L755" s="1" t="s">
        <v>8</v>
      </c>
      <c r="M755" s="1" t="s">
        <v>8</v>
      </c>
    </row>
    <row r="756" spans="1:13" x14ac:dyDescent="0.25">
      <c r="A756" s="1">
        <v>7560</v>
      </c>
      <c r="B756" s="1" t="s">
        <v>518</v>
      </c>
      <c r="C756" s="1">
        <v>0</v>
      </c>
      <c r="D756" s="1" t="s">
        <v>104</v>
      </c>
      <c r="E756" s="1" t="s">
        <v>519</v>
      </c>
      <c r="F756" s="1">
        <v>1</v>
      </c>
      <c r="G756" s="1">
        <v>1</v>
      </c>
      <c r="H756" s="1" t="s">
        <v>8</v>
      </c>
      <c r="I756" s="1" t="s">
        <v>8</v>
      </c>
      <c r="J756" s="1" t="s">
        <v>8</v>
      </c>
      <c r="K756" s="1" t="s">
        <v>8</v>
      </c>
      <c r="L756" s="1" t="s">
        <v>8</v>
      </c>
      <c r="M756" s="1" t="s">
        <v>8</v>
      </c>
    </row>
    <row r="757" spans="1:13" x14ac:dyDescent="0.25">
      <c r="A757" s="1">
        <v>7570</v>
      </c>
      <c r="B757" s="1" t="s">
        <v>520</v>
      </c>
      <c r="C757" s="1">
        <v>0</v>
      </c>
      <c r="D757" s="1" t="s">
        <v>104</v>
      </c>
      <c r="E757" s="1" t="s">
        <v>521</v>
      </c>
      <c r="F757" s="1">
        <v>1</v>
      </c>
      <c r="G757" s="1">
        <v>1</v>
      </c>
      <c r="H757" s="1" t="s">
        <v>8</v>
      </c>
      <c r="I757" s="1" t="s">
        <v>8</v>
      </c>
      <c r="J757" s="1" t="s">
        <v>8</v>
      </c>
      <c r="K757" s="1" t="s">
        <v>8</v>
      </c>
      <c r="L757" s="1" t="s">
        <v>8</v>
      </c>
      <c r="M757" s="1" t="s">
        <v>8</v>
      </c>
    </row>
    <row r="758" spans="1:13" x14ac:dyDescent="0.25">
      <c r="A758" s="1">
        <v>7580</v>
      </c>
      <c r="B758" s="1" t="s">
        <v>151</v>
      </c>
      <c r="C758" s="1">
        <v>0</v>
      </c>
      <c r="D758" s="1" t="s">
        <v>104</v>
      </c>
      <c r="E758" s="1" t="s">
        <v>152</v>
      </c>
      <c r="F758" s="1">
        <v>1</v>
      </c>
      <c r="G758" s="1">
        <v>1</v>
      </c>
      <c r="H758" s="1" t="s">
        <v>8</v>
      </c>
      <c r="I758" s="1" t="s">
        <v>8</v>
      </c>
      <c r="J758" s="1" t="s">
        <v>8</v>
      </c>
      <c r="K758" s="1" t="s">
        <v>8</v>
      </c>
      <c r="L758" s="1" t="s">
        <v>8</v>
      </c>
      <c r="M758" s="1" t="s">
        <v>8</v>
      </c>
    </row>
    <row r="759" spans="1:13" x14ac:dyDescent="0.25">
      <c r="A759" s="1">
        <v>7590</v>
      </c>
      <c r="B759" s="1" t="s">
        <v>139</v>
      </c>
      <c r="C759" s="1">
        <v>0</v>
      </c>
      <c r="D759" s="1" t="s">
        <v>104</v>
      </c>
      <c r="E759" s="1" t="s">
        <v>140</v>
      </c>
      <c r="F759" s="1">
        <v>1</v>
      </c>
      <c r="G759" s="1">
        <v>1</v>
      </c>
      <c r="H759" s="1" t="s">
        <v>8</v>
      </c>
      <c r="I759" s="1" t="s">
        <v>8</v>
      </c>
      <c r="J759" s="1" t="s">
        <v>8</v>
      </c>
      <c r="K759" s="1" t="s">
        <v>8</v>
      </c>
      <c r="L759" s="1" t="s">
        <v>8</v>
      </c>
      <c r="M759" s="1" t="s">
        <v>8</v>
      </c>
    </row>
    <row r="760" spans="1:13" x14ac:dyDescent="0.25">
      <c r="A760" s="1">
        <v>7600</v>
      </c>
      <c r="B760" s="1" t="s">
        <v>518</v>
      </c>
      <c r="C760" s="1">
        <v>0</v>
      </c>
      <c r="D760" s="1" t="s">
        <v>104</v>
      </c>
      <c r="E760" s="1" t="s">
        <v>519</v>
      </c>
      <c r="F760" s="1">
        <v>1</v>
      </c>
      <c r="G760" s="1">
        <v>1</v>
      </c>
      <c r="H760" s="1" t="s">
        <v>8</v>
      </c>
      <c r="I760" s="1" t="s">
        <v>8</v>
      </c>
      <c r="J760" s="1" t="s">
        <v>8</v>
      </c>
      <c r="K760" s="1" t="s">
        <v>8</v>
      </c>
      <c r="L760" s="1" t="s">
        <v>8</v>
      </c>
      <c r="M760" s="1" t="s">
        <v>8</v>
      </c>
    </row>
    <row r="761" spans="1:13" x14ac:dyDescent="0.25">
      <c r="A761" s="1">
        <v>7610</v>
      </c>
      <c r="B761" s="1" t="s">
        <v>518</v>
      </c>
      <c r="C761" s="1">
        <v>0</v>
      </c>
      <c r="D761" s="1" t="s">
        <v>104</v>
      </c>
      <c r="E761" s="1" t="s">
        <v>519</v>
      </c>
      <c r="F761" s="1">
        <v>1</v>
      </c>
      <c r="G761" s="1">
        <v>1</v>
      </c>
      <c r="H761" s="1" t="s">
        <v>8</v>
      </c>
      <c r="I761" s="1" t="s">
        <v>8</v>
      </c>
      <c r="J761" s="1" t="s">
        <v>8</v>
      </c>
      <c r="K761" s="1" t="s">
        <v>8</v>
      </c>
      <c r="L761" s="1" t="s">
        <v>8</v>
      </c>
      <c r="M761" s="1" t="s">
        <v>8</v>
      </c>
    </row>
    <row r="762" spans="1:13" x14ac:dyDescent="0.25">
      <c r="A762" s="1">
        <v>7620</v>
      </c>
      <c r="B762" s="1" t="s">
        <v>139</v>
      </c>
      <c r="C762" s="1">
        <v>0</v>
      </c>
      <c r="D762" s="1" t="s">
        <v>104</v>
      </c>
      <c r="E762" s="1" t="s">
        <v>140</v>
      </c>
      <c r="F762" s="1">
        <v>1</v>
      </c>
      <c r="G762" s="1">
        <v>1</v>
      </c>
      <c r="H762" s="1" t="s">
        <v>8</v>
      </c>
      <c r="I762" s="1" t="s">
        <v>8</v>
      </c>
      <c r="J762" s="1" t="s">
        <v>8</v>
      </c>
      <c r="K762" s="1" t="s">
        <v>8</v>
      </c>
      <c r="L762" s="1" t="s">
        <v>8</v>
      </c>
      <c r="M762" s="1" t="s">
        <v>8</v>
      </c>
    </row>
    <row r="763" spans="1:13" x14ac:dyDescent="0.25">
      <c r="A763" s="1">
        <v>7630</v>
      </c>
      <c r="B763" s="1" t="s">
        <v>520</v>
      </c>
      <c r="C763" s="1">
        <v>0</v>
      </c>
      <c r="D763" s="1" t="s">
        <v>104</v>
      </c>
      <c r="E763" s="1" t="s">
        <v>521</v>
      </c>
      <c r="F763" s="1">
        <v>1</v>
      </c>
      <c r="G763" s="1">
        <v>1</v>
      </c>
      <c r="H763" s="1" t="s">
        <v>8</v>
      </c>
      <c r="I763" s="1" t="s">
        <v>8</v>
      </c>
      <c r="J763" s="1" t="s">
        <v>8</v>
      </c>
      <c r="K763" s="1" t="s">
        <v>8</v>
      </c>
      <c r="L763" s="1" t="s">
        <v>8</v>
      </c>
      <c r="M763" s="1" t="s">
        <v>8</v>
      </c>
    </row>
    <row r="764" spans="1:13" x14ac:dyDescent="0.25">
      <c r="A764" s="1">
        <v>7640</v>
      </c>
      <c r="B764" s="1" t="s">
        <v>520</v>
      </c>
      <c r="C764" s="1">
        <v>0</v>
      </c>
      <c r="D764" s="1" t="s">
        <v>104</v>
      </c>
      <c r="E764" s="1" t="s">
        <v>521</v>
      </c>
      <c r="F764" s="1">
        <v>1</v>
      </c>
      <c r="G764" s="1">
        <v>1</v>
      </c>
      <c r="H764" s="1" t="s">
        <v>8</v>
      </c>
      <c r="I764" s="1" t="s">
        <v>8</v>
      </c>
      <c r="J764" s="1" t="s">
        <v>8</v>
      </c>
      <c r="K764" s="1" t="s">
        <v>8</v>
      </c>
      <c r="L764" s="1" t="s">
        <v>8</v>
      </c>
      <c r="M764" s="1" t="s">
        <v>8</v>
      </c>
    </row>
    <row r="765" spans="1:13" x14ac:dyDescent="0.25">
      <c r="A765" s="1">
        <v>7650</v>
      </c>
      <c r="B765" s="1" t="s">
        <v>172</v>
      </c>
      <c r="C765" s="1">
        <v>0</v>
      </c>
      <c r="D765" s="1" t="s">
        <v>104</v>
      </c>
      <c r="E765" s="1" t="s">
        <v>173</v>
      </c>
      <c r="F765" s="1">
        <v>1</v>
      </c>
      <c r="G765" s="1">
        <v>1</v>
      </c>
      <c r="H765" s="1" t="s">
        <v>8</v>
      </c>
      <c r="I765" s="1" t="s">
        <v>8</v>
      </c>
      <c r="J765" s="1" t="s">
        <v>8</v>
      </c>
      <c r="K765" s="1" t="s">
        <v>8</v>
      </c>
      <c r="L765" s="1" t="s">
        <v>8</v>
      </c>
      <c r="M765" s="1" t="s">
        <v>8</v>
      </c>
    </row>
    <row r="766" spans="1:13" x14ac:dyDescent="0.25">
      <c r="A766" s="1">
        <v>7660</v>
      </c>
      <c r="B766" s="1" t="s">
        <v>520</v>
      </c>
      <c r="C766" s="1">
        <v>0</v>
      </c>
      <c r="D766" s="1" t="s">
        <v>104</v>
      </c>
      <c r="E766" s="1" t="s">
        <v>521</v>
      </c>
      <c r="F766" s="1">
        <v>1</v>
      </c>
      <c r="G766" s="1">
        <v>1</v>
      </c>
      <c r="H766" s="1" t="s">
        <v>8</v>
      </c>
      <c r="I766" s="1" t="s">
        <v>8</v>
      </c>
      <c r="J766" s="1" t="s">
        <v>8</v>
      </c>
      <c r="K766" s="1" t="s">
        <v>8</v>
      </c>
      <c r="L766" s="1" t="s">
        <v>8</v>
      </c>
      <c r="M766" s="1" t="s">
        <v>8</v>
      </c>
    </row>
    <row r="767" spans="1:13" x14ac:dyDescent="0.25">
      <c r="A767" s="1">
        <v>7670</v>
      </c>
      <c r="B767" s="1" t="s">
        <v>155</v>
      </c>
      <c r="C767" s="1">
        <v>0</v>
      </c>
      <c r="D767" s="1" t="s">
        <v>104</v>
      </c>
      <c r="E767" s="1" t="s">
        <v>156</v>
      </c>
      <c r="F767" s="1">
        <v>1</v>
      </c>
      <c r="G767" s="1">
        <v>1</v>
      </c>
      <c r="H767" s="1" t="s">
        <v>8</v>
      </c>
      <c r="I767" s="1" t="s">
        <v>8</v>
      </c>
      <c r="J767" s="1" t="s">
        <v>8</v>
      </c>
      <c r="K767" s="1" t="s">
        <v>8</v>
      </c>
      <c r="L767" s="1" t="s">
        <v>8</v>
      </c>
      <c r="M767" s="1" t="s">
        <v>8</v>
      </c>
    </row>
    <row r="768" spans="1:13" x14ac:dyDescent="0.25">
      <c r="A768" s="1">
        <v>7680</v>
      </c>
      <c r="B768" s="1" t="s">
        <v>155</v>
      </c>
      <c r="C768" s="1">
        <v>0</v>
      </c>
      <c r="D768" s="1" t="s">
        <v>104</v>
      </c>
      <c r="E768" s="1" t="s">
        <v>156</v>
      </c>
      <c r="F768" s="1">
        <v>1</v>
      </c>
      <c r="G768" s="1">
        <v>1</v>
      </c>
      <c r="H768" s="1" t="s">
        <v>8</v>
      </c>
      <c r="I768" s="1" t="s">
        <v>8</v>
      </c>
      <c r="J768" s="1" t="s">
        <v>8</v>
      </c>
      <c r="K768" s="1" t="s">
        <v>8</v>
      </c>
      <c r="L768" s="1" t="s">
        <v>8</v>
      </c>
      <c r="M768" s="1" t="s">
        <v>8</v>
      </c>
    </row>
    <row r="769" spans="1:13" x14ac:dyDescent="0.25">
      <c r="A769" s="1">
        <v>7690</v>
      </c>
      <c r="B769" s="1" t="s">
        <v>151</v>
      </c>
      <c r="C769" s="1">
        <v>0</v>
      </c>
      <c r="D769" s="1" t="s">
        <v>104</v>
      </c>
      <c r="E769" s="1" t="s">
        <v>152</v>
      </c>
      <c r="F769" s="1">
        <v>1</v>
      </c>
      <c r="G769" s="1">
        <v>1</v>
      </c>
      <c r="H769" s="1" t="s">
        <v>8</v>
      </c>
      <c r="I769" s="1" t="s">
        <v>8</v>
      </c>
      <c r="J769" s="1" t="s">
        <v>8</v>
      </c>
      <c r="K769" s="1" t="s">
        <v>8</v>
      </c>
      <c r="L769" s="1" t="s">
        <v>8</v>
      </c>
      <c r="M769" s="1" t="s">
        <v>8</v>
      </c>
    </row>
    <row r="770" spans="1:13" x14ac:dyDescent="0.25">
      <c r="A770" s="1">
        <v>7700</v>
      </c>
      <c r="B770" s="1" t="s">
        <v>520</v>
      </c>
      <c r="C770" s="1">
        <v>0</v>
      </c>
      <c r="D770" s="1" t="s">
        <v>104</v>
      </c>
      <c r="E770" s="1" t="s">
        <v>521</v>
      </c>
      <c r="F770" s="1">
        <v>1</v>
      </c>
      <c r="G770" s="1">
        <v>1</v>
      </c>
      <c r="H770" s="1" t="s">
        <v>8</v>
      </c>
      <c r="I770" s="1" t="s">
        <v>8</v>
      </c>
      <c r="J770" s="1" t="s">
        <v>8</v>
      </c>
      <c r="K770" s="1" t="s">
        <v>8</v>
      </c>
      <c r="L770" s="1" t="s">
        <v>8</v>
      </c>
      <c r="M770" s="1" t="s">
        <v>8</v>
      </c>
    </row>
    <row r="771" spans="1:13" x14ac:dyDescent="0.25">
      <c r="A771" s="1">
        <v>7710</v>
      </c>
      <c r="B771" s="1" t="s">
        <v>511</v>
      </c>
      <c r="C771" s="1">
        <v>0</v>
      </c>
      <c r="D771" s="1" t="s">
        <v>104</v>
      </c>
      <c r="E771" s="1" t="s">
        <v>164</v>
      </c>
      <c r="F771" s="1">
        <v>1</v>
      </c>
      <c r="G771" s="1">
        <v>1</v>
      </c>
      <c r="H771" s="1" t="s">
        <v>8</v>
      </c>
      <c r="I771" s="1" t="s">
        <v>8</v>
      </c>
      <c r="J771" s="1" t="s">
        <v>8</v>
      </c>
      <c r="K771" s="1" t="s">
        <v>8</v>
      </c>
      <c r="L771" s="1" t="s">
        <v>8</v>
      </c>
      <c r="M771" s="1" t="s">
        <v>8</v>
      </c>
    </row>
    <row r="772" spans="1:13" x14ac:dyDescent="0.25">
      <c r="A772" s="1">
        <v>7720</v>
      </c>
      <c r="B772" s="1" t="s">
        <v>511</v>
      </c>
      <c r="C772" s="1">
        <v>0</v>
      </c>
      <c r="D772" s="1" t="s">
        <v>104</v>
      </c>
      <c r="E772" s="1" t="s">
        <v>164</v>
      </c>
      <c r="F772" s="1">
        <v>1</v>
      </c>
      <c r="G772" s="1">
        <v>1</v>
      </c>
      <c r="H772" s="1" t="s">
        <v>8</v>
      </c>
      <c r="I772" s="1" t="s">
        <v>8</v>
      </c>
      <c r="J772" s="1" t="s">
        <v>8</v>
      </c>
      <c r="K772" s="1" t="s">
        <v>8</v>
      </c>
      <c r="L772" s="1" t="s">
        <v>8</v>
      </c>
      <c r="M772" s="1" t="s">
        <v>8</v>
      </c>
    </row>
    <row r="773" spans="1:13" x14ac:dyDescent="0.25">
      <c r="A773" s="1">
        <v>7730</v>
      </c>
      <c r="B773" s="1" t="s">
        <v>522</v>
      </c>
      <c r="C773" s="1">
        <v>0</v>
      </c>
      <c r="D773" s="1" t="s">
        <v>104</v>
      </c>
      <c r="E773" s="1" t="s">
        <v>523</v>
      </c>
      <c r="F773" s="1">
        <v>1</v>
      </c>
      <c r="G773" s="1">
        <v>1</v>
      </c>
      <c r="H773" s="1" t="s">
        <v>8</v>
      </c>
      <c r="I773" s="1" t="s">
        <v>8</v>
      </c>
      <c r="J773" s="1" t="s">
        <v>8</v>
      </c>
      <c r="K773" s="1" t="s">
        <v>8</v>
      </c>
      <c r="L773" s="1" t="s">
        <v>8</v>
      </c>
      <c r="M773" s="1" t="s">
        <v>8</v>
      </c>
    </row>
    <row r="774" spans="1:13" x14ac:dyDescent="0.25">
      <c r="A774" s="1">
        <v>7740</v>
      </c>
      <c r="B774" s="1" t="s">
        <v>518</v>
      </c>
      <c r="C774" s="1">
        <v>0</v>
      </c>
      <c r="D774" s="1" t="s">
        <v>104</v>
      </c>
      <c r="E774" s="1" t="s">
        <v>519</v>
      </c>
      <c r="F774" s="1">
        <v>1</v>
      </c>
      <c r="G774" s="1">
        <v>1</v>
      </c>
      <c r="H774" s="1" t="s">
        <v>8</v>
      </c>
      <c r="I774" s="1" t="s">
        <v>8</v>
      </c>
      <c r="J774" s="1" t="s">
        <v>8</v>
      </c>
      <c r="K774" s="1" t="s">
        <v>8</v>
      </c>
      <c r="L774" s="1" t="s">
        <v>8</v>
      </c>
      <c r="M774" s="1" t="s">
        <v>8</v>
      </c>
    </row>
    <row r="775" spans="1:13" x14ac:dyDescent="0.25">
      <c r="A775" s="1">
        <v>7750</v>
      </c>
      <c r="B775" s="1" t="s">
        <v>522</v>
      </c>
      <c r="C775" s="1">
        <v>0</v>
      </c>
      <c r="D775" s="1" t="s">
        <v>104</v>
      </c>
      <c r="E775" s="1" t="s">
        <v>523</v>
      </c>
      <c r="F775" s="1">
        <v>1</v>
      </c>
      <c r="G775" s="1">
        <v>1</v>
      </c>
      <c r="H775" s="1" t="s">
        <v>8</v>
      </c>
      <c r="I775" s="1" t="s">
        <v>8</v>
      </c>
      <c r="J775" s="1" t="s">
        <v>8</v>
      </c>
      <c r="K775" s="1" t="s">
        <v>8</v>
      </c>
      <c r="L775" s="1" t="s">
        <v>8</v>
      </c>
      <c r="M775" s="1" t="s">
        <v>8</v>
      </c>
    </row>
    <row r="776" spans="1:13" x14ac:dyDescent="0.25">
      <c r="A776" s="1">
        <v>7760</v>
      </c>
      <c r="B776" s="1" t="s">
        <v>139</v>
      </c>
      <c r="C776" s="1">
        <v>0</v>
      </c>
      <c r="D776" s="1" t="s">
        <v>104</v>
      </c>
      <c r="E776" s="1" t="s">
        <v>140</v>
      </c>
      <c r="F776" s="1">
        <v>1</v>
      </c>
      <c r="G776" s="1">
        <v>1</v>
      </c>
      <c r="H776" s="1" t="s">
        <v>8</v>
      </c>
      <c r="I776" s="1" t="s">
        <v>8</v>
      </c>
      <c r="J776" s="1" t="s">
        <v>8</v>
      </c>
      <c r="K776" s="1" t="s">
        <v>8</v>
      </c>
      <c r="L776" s="1" t="s">
        <v>8</v>
      </c>
      <c r="M776" s="1" t="s">
        <v>8</v>
      </c>
    </row>
    <row r="777" spans="1:13" x14ac:dyDescent="0.25">
      <c r="A777" s="1">
        <v>7770</v>
      </c>
      <c r="B777" s="1" t="s">
        <v>522</v>
      </c>
      <c r="C777" s="1">
        <v>0</v>
      </c>
      <c r="D777" s="1" t="s">
        <v>104</v>
      </c>
      <c r="E777" s="1" t="s">
        <v>523</v>
      </c>
      <c r="F777" s="1">
        <v>1</v>
      </c>
      <c r="G777" s="1">
        <v>1</v>
      </c>
      <c r="H777" s="1" t="s">
        <v>8</v>
      </c>
      <c r="I777" s="1" t="s">
        <v>8</v>
      </c>
      <c r="J777" s="1" t="s">
        <v>8</v>
      </c>
      <c r="K777" s="1" t="s">
        <v>8</v>
      </c>
      <c r="L777" s="1" t="s">
        <v>8</v>
      </c>
      <c r="M777" s="1" t="s">
        <v>8</v>
      </c>
    </row>
    <row r="778" spans="1:13" x14ac:dyDescent="0.25">
      <c r="A778" s="1">
        <v>7780</v>
      </c>
      <c r="B778" s="1" t="s">
        <v>522</v>
      </c>
      <c r="C778" s="1">
        <v>0</v>
      </c>
      <c r="D778" s="1" t="s">
        <v>104</v>
      </c>
      <c r="E778" s="1" t="s">
        <v>523</v>
      </c>
      <c r="F778" s="1">
        <v>1</v>
      </c>
      <c r="G778" s="1">
        <v>1</v>
      </c>
      <c r="H778" s="1" t="s">
        <v>8</v>
      </c>
      <c r="I778" s="1" t="s">
        <v>8</v>
      </c>
      <c r="J778" s="1" t="s">
        <v>8</v>
      </c>
      <c r="K778" s="1" t="s">
        <v>8</v>
      </c>
      <c r="L778" s="1" t="s">
        <v>8</v>
      </c>
      <c r="M778" s="1" t="s">
        <v>8</v>
      </c>
    </row>
    <row r="779" spans="1:13" x14ac:dyDescent="0.25">
      <c r="A779" s="1">
        <v>7790</v>
      </c>
      <c r="B779" s="1" t="s">
        <v>139</v>
      </c>
      <c r="C779" s="1">
        <v>0</v>
      </c>
      <c r="D779" s="1" t="s">
        <v>104</v>
      </c>
      <c r="E779" s="1" t="s">
        <v>140</v>
      </c>
      <c r="F779" s="1">
        <v>1</v>
      </c>
      <c r="G779" s="1">
        <v>1</v>
      </c>
      <c r="H779" s="1" t="s">
        <v>8</v>
      </c>
      <c r="I779" s="1" t="s">
        <v>8</v>
      </c>
      <c r="J779" s="1" t="s">
        <v>8</v>
      </c>
      <c r="K779" s="1" t="s">
        <v>8</v>
      </c>
      <c r="L779" s="1" t="s">
        <v>8</v>
      </c>
      <c r="M779" s="1" t="s">
        <v>8</v>
      </c>
    </row>
    <row r="780" spans="1:13" x14ac:dyDescent="0.25">
      <c r="A780" s="1">
        <v>7800</v>
      </c>
      <c r="B780" s="1" t="s">
        <v>522</v>
      </c>
      <c r="C780" s="1">
        <v>0</v>
      </c>
      <c r="D780" s="1" t="s">
        <v>104</v>
      </c>
      <c r="E780" s="1" t="s">
        <v>523</v>
      </c>
      <c r="F780" s="1">
        <v>1</v>
      </c>
      <c r="G780" s="1">
        <v>1</v>
      </c>
      <c r="H780" s="1" t="s">
        <v>8</v>
      </c>
      <c r="I780" s="1" t="s">
        <v>8</v>
      </c>
      <c r="J780" s="1" t="s">
        <v>8</v>
      </c>
      <c r="K780" s="1" t="s">
        <v>8</v>
      </c>
      <c r="L780" s="1" t="s">
        <v>8</v>
      </c>
      <c r="M780" s="1" t="s">
        <v>8</v>
      </c>
    </row>
    <row r="781" spans="1:13" x14ac:dyDescent="0.25">
      <c r="A781" s="1">
        <v>7810</v>
      </c>
      <c r="B781" s="1" t="s">
        <v>522</v>
      </c>
      <c r="C781" s="1">
        <v>0</v>
      </c>
      <c r="D781" s="1" t="s">
        <v>104</v>
      </c>
      <c r="E781" s="1" t="s">
        <v>523</v>
      </c>
      <c r="F781" s="1">
        <v>1</v>
      </c>
      <c r="G781" s="1">
        <v>1</v>
      </c>
      <c r="H781" s="1" t="s">
        <v>8</v>
      </c>
      <c r="I781" s="1" t="s">
        <v>8</v>
      </c>
      <c r="J781" s="1" t="s">
        <v>8</v>
      </c>
      <c r="K781" s="1" t="s">
        <v>8</v>
      </c>
      <c r="L781" s="1" t="s">
        <v>8</v>
      </c>
      <c r="M781" s="1" t="s">
        <v>8</v>
      </c>
    </row>
    <row r="782" spans="1:13" x14ac:dyDescent="0.25">
      <c r="A782" s="1">
        <v>7820</v>
      </c>
      <c r="B782" s="1" t="s">
        <v>518</v>
      </c>
      <c r="C782" s="1">
        <v>0</v>
      </c>
      <c r="D782" s="1" t="s">
        <v>104</v>
      </c>
      <c r="E782" s="1" t="s">
        <v>519</v>
      </c>
      <c r="F782" s="1">
        <v>1</v>
      </c>
      <c r="G782" s="1">
        <v>1</v>
      </c>
      <c r="H782" s="1" t="s">
        <v>8</v>
      </c>
      <c r="I782" s="1" t="s">
        <v>8</v>
      </c>
      <c r="J782" s="1" t="s">
        <v>8</v>
      </c>
      <c r="K782" s="1" t="s">
        <v>8</v>
      </c>
      <c r="L782" s="1" t="s">
        <v>8</v>
      </c>
      <c r="M782" s="1" t="s">
        <v>8</v>
      </c>
    </row>
    <row r="783" spans="1:13" x14ac:dyDescent="0.25">
      <c r="A783" s="1">
        <v>7830</v>
      </c>
      <c r="B783" s="1" t="s">
        <v>518</v>
      </c>
      <c r="C783" s="1">
        <v>0</v>
      </c>
      <c r="D783" s="1" t="s">
        <v>104</v>
      </c>
      <c r="E783" s="1" t="s">
        <v>519</v>
      </c>
      <c r="F783" s="1">
        <v>1</v>
      </c>
      <c r="G783" s="1">
        <v>1</v>
      </c>
      <c r="H783" s="1" t="s">
        <v>8</v>
      </c>
      <c r="I783" s="1" t="s">
        <v>8</v>
      </c>
      <c r="J783" s="1" t="s">
        <v>8</v>
      </c>
      <c r="K783" s="1" t="s">
        <v>8</v>
      </c>
      <c r="L783" s="1" t="s">
        <v>8</v>
      </c>
      <c r="M783" s="1" t="s">
        <v>8</v>
      </c>
    </row>
    <row r="784" spans="1:13" x14ac:dyDescent="0.25">
      <c r="A784" s="1">
        <v>7840</v>
      </c>
      <c r="B784" s="1" t="s">
        <v>524</v>
      </c>
      <c r="C784" s="1">
        <v>0</v>
      </c>
      <c r="D784" s="1" t="s">
        <v>104</v>
      </c>
      <c r="E784" s="1" t="s">
        <v>525</v>
      </c>
      <c r="F784" s="1">
        <v>1</v>
      </c>
      <c r="G784" s="1">
        <v>1</v>
      </c>
      <c r="H784" s="1" t="s">
        <v>8</v>
      </c>
      <c r="I784" s="1" t="s">
        <v>8</v>
      </c>
      <c r="J784" s="1" t="s">
        <v>8</v>
      </c>
      <c r="K784" s="1" t="s">
        <v>8</v>
      </c>
      <c r="L784" s="1" t="s">
        <v>8</v>
      </c>
      <c r="M784" s="1" t="s">
        <v>8</v>
      </c>
    </row>
    <row r="785" spans="1:13" x14ac:dyDescent="0.25">
      <c r="A785" s="1">
        <v>7850</v>
      </c>
      <c r="B785" s="1" t="s">
        <v>526</v>
      </c>
      <c r="C785" s="1">
        <v>0</v>
      </c>
      <c r="D785" s="1" t="s">
        <v>104</v>
      </c>
      <c r="E785" s="1" t="s">
        <v>527</v>
      </c>
      <c r="F785" s="1">
        <v>1</v>
      </c>
      <c r="G785" s="1">
        <v>1</v>
      </c>
      <c r="H785" s="1" t="s">
        <v>8</v>
      </c>
      <c r="I785" s="1" t="s">
        <v>8</v>
      </c>
      <c r="J785" s="1" t="s">
        <v>8</v>
      </c>
      <c r="K785" s="1" t="s">
        <v>8</v>
      </c>
      <c r="L785" s="1" t="s">
        <v>8</v>
      </c>
      <c r="M785" s="1" t="s">
        <v>8</v>
      </c>
    </row>
    <row r="786" spans="1:13" x14ac:dyDescent="0.25">
      <c r="A786" s="1">
        <v>7860</v>
      </c>
      <c r="B786" s="1" t="s">
        <v>524</v>
      </c>
      <c r="C786" s="1">
        <v>0</v>
      </c>
      <c r="D786" s="1" t="s">
        <v>104</v>
      </c>
      <c r="E786" s="1" t="s">
        <v>525</v>
      </c>
      <c r="F786" s="1">
        <v>1</v>
      </c>
      <c r="G786" s="1">
        <v>1</v>
      </c>
      <c r="H786" s="1" t="s">
        <v>8</v>
      </c>
      <c r="I786" s="1" t="s">
        <v>8</v>
      </c>
      <c r="J786" s="1" t="s">
        <v>8</v>
      </c>
      <c r="K786" s="1" t="s">
        <v>8</v>
      </c>
      <c r="L786" s="1" t="s">
        <v>8</v>
      </c>
      <c r="M786" s="1" t="s">
        <v>8</v>
      </c>
    </row>
    <row r="787" spans="1:13" x14ac:dyDescent="0.25">
      <c r="A787" s="1">
        <v>7870</v>
      </c>
      <c r="B787" s="1" t="s">
        <v>526</v>
      </c>
      <c r="C787" s="1">
        <v>0</v>
      </c>
      <c r="D787" s="1" t="s">
        <v>104</v>
      </c>
      <c r="E787" s="1" t="s">
        <v>527</v>
      </c>
      <c r="F787" s="1">
        <v>1</v>
      </c>
      <c r="G787" s="1">
        <v>1</v>
      </c>
      <c r="H787" s="1" t="s">
        <v>8</v>
      </c>
      <c r="I787" s="1" t="s">
        <v>8</v>
      </c>
      <c r="J787" s="1" t="s">
        <v>8</v>
      </c>
      <c r="K787" s="1" t="s">
        <v>8</v>
      </c>
      <c r="L787" s="1" t="s">
        <v>8</v>
      </c>
      <c r="M787" s="1" t="s">
        <v>8</v>
      </c>
    </row>
    <row r="788" spans="1:13" x14ac:dyDescent="0.25">
      <c r="A788" s="1">
        <v>7880</v>
      </c>
      <c r="B788" s="1" t="s">
        <v>528</v>
      </c>
      <c r="C788" s="1">
        <v>0</v>
      </c>
      <c r="D788" s="1" t="s">
        <v>104</v>
      </c>
      <c r="E788" s="1" t="s">
        <v>519</v>
      </c>
      <c r="F788" s="1">
        <v>1</v>
      </c>
      <c r="G788" s="1">
        <v>1</v>
      </c>
      <c r="H788" s="1" t="s">
        <v>8</v>
      </c>
      <c r="I788" s="1" t="s">
        <v>8</v>
      </c>
      <c r="J788" s="1" t="s">
        <v>8</v>
      </c>
      <c r="K788" s="1" t="s">
        <v>8</v>
      </c>
      <c r="L788" s="1" t="s">
        <v>8</v>
      </c>
      <c r="M788" s="1" t="s">
        <v>8</v>
      </c>
    </row>
    <row r="789" spans="1:13" x14ac:dyDescent="0.25">
      <c r="A789" s="1">
        <v>7890</v>
      </c>
      <c r="B789" s="1" t="s">
        <v>528</v>
      </c>
      <c r="C789" s="1">
        <v>0</v>
      </c>
      <c r="D789" s="1" t="s">
        <v>104</v>
      </c>
      <c r="E789" s="1" t="s">
        <v>519</v>
      </c>
      <c r="F789" s="1">
        <v>1</v>
      </c>
      <c r="G789" s="1">
        <v>1</v>
      </c>
      <c r="H789" s="1" t="s">
        <v>8</v>
      </c>
      <c r="I789" s="1" t="s">
        <v>8</v>
      </c>
      <c r="J789" s="1" t="s">
        <v>8</v>
      </c>
      <c r="K789" s="1" t="s">
        <v>8</v>
      </c>
      <c r="L789" s="1" t="s">
        <v>8</v>
      </c>
      <c r="M789" s="1" t="s">
        <v>8</v>
      </c>
    </row>
    <row r="790" spans="1:13" x14ac:dyDescent="0.25">
      <c r="A790" s="1">
        <v>7900</v>
      </c>
      <c r="B790" s="1" t="s">
        <v>139</v>
      </c>
      <c r="C790" s="1">
        <v>0</v>
      </c>
      <c r="D790" s="1" t="s">
        <v>104</v>
      </c>
      <c r="E790" s="1" t="s">
        <v>140</v>
      </c>
      <c r="F790" s="1">
        <v>1</v>
      </c>
      <c r="G790" s="1">
        <v>1</v>
      </c>
      <c r="H790" s="1">
        <v>1</v>
      </c>
      <c r="I790" s="1">
        <v>1</v>
      </c>
      <c r="J790" s="1">
        <v>1</v>
      </c>
      <c r="K790" s="1">
        <v>1</v>
      </c>
      <c r="L790" s="1">
        <v>1</v>
      </c>
      <c r="M790" s="1">
        <v>1</v>
      </c>
    </row>
    <row r="791" spans="1:13" x14ac:dyDescent="0.25">
      <c r="A791" s="1">
        <v>7910</v>
      </c>
      <c r="B791" s="1" t="s">
        <v>139</v>
      </c>
      <c r="C791" s="1">
        <v>0</v>
      </c>
      <c r="D791" s="1" t="s">
        <v>104</v>
      </c>
      <c r="E791" s="1" t="s">
        <v>140</v>
      </c>
      <c r="F791" s="1">
        <v>1</v>
      </c>
      <c r="G791" s="1">
        <v>1</v>
      </c>
      <c r="H791" s="1">
        <v>1</v>
      </c>
      <c r="I791" s="1">
        <v>1</v>
      </c>
      <c r="J791" s="1">
        <v>1</v>
      </c>
      <c r="K791" s="1">
        <v>1</v>
      </c>
      <c r="L791" s="1">
        <v>1</v>
      </c>
      <c r="M791" s="1">
        <v>1</v>
      </c>
    </row>
    <row r="792" spans="1:13" x14ac:dyDescent="0.25">
      <c r="A792" s="1">
        <v>7920</v>
      </c>
      <c r="B792" s="1" t="s">
        <v>139</v>
      </c>
      <c r="C792" s="1">
        <v>0</v>
      </c>
      <c r="D792" s="1" t="s">
        <v>104</v>
      </c>
      <c r="E792" s="1" t="s">
        <v>140</v>
      </c>
      <c r="F792" s="1">
        <v>1</v>
      </c>
      <c r="G792" s="1">
        <v>1</v>
      </c>
      <c r="H792" s="1">
        <v>1</v>
      </c>
      <c r="I792" s="1">
        <v>1</v>
      </c>
      <c r="J792" s="1">
        <v>1</v>
      </c>
      <c r="K792" s="1">
        <v>1</v>
      </c>
      <c r="L792" s="1">
        <v>1</v>
      </c>
      <c r="M792" s="1">
        <v>1</v>
      </c>
    </row>
    <row r="793" spans="1:13" x14ac:dyDescent="0.25">
      <c r="A793" s="1">
        <v>7930</v>
      </c>
      <c r="B793" s="1" t="s">
        <v>139</v>
      </c>
      <c r="C793" s="1">
        <v>0</v>
      </c>
      <c r="D793" s="1" t="s">
        <v>104</v>
      </c>
      <c r="E793" s="1" t="s">
        <v>140</v>
      </c>
      <c r="F793" s="1">
        <v>1</v>
      </c>
      <c r="G793" s="1">
        <v>1</v>
      </c>
      <c r="H793" s="1">
        <v>1</v>
      </c>
      <c r="I793" s="1">
        <v>1</v>
      </c>
      <c r="J793" s="1">
        <v>1</v>
      </c>
      <c r="K793" s="1">
        <v>1</v>
      </c>
      <c r="L793" s="1">
        <v>1</v>
      </c>
      <c r="M793" s="1">
        <v>1</v>
      </c>
    </row>
    <row r="794" spans="1:13" x14ac:dyDescent="0.25">
      <c r="A794" s="1">
        <v>7940</v>
      </c>
      <c r="B794" s="1" t="s">
        <v>163</v>
      </c>
      <c r="C794" s="1">
        <v>0</v>
      </c>
      <c r="D794" s="1" t="s">
        <v>104</v>
      </c>
      <c r="E794" s="1" t="s">
        <v>164</v>
      </c>
      <c r="F794" s="1" t="s">
        <v>8</v>
      </c>
      <c r="G794" s="1" t="s">
        <v>8</v>
      </c>
      <c r="H794" s="1">
        <v>1</v>
      </c>
      <c r="I794" s="1">
        <v>1</v>
      </c>
      <c r="J794" s="1">
        <v>1</v>
      </c>
      <c r="K794" s="1">
        <v>1</v>
      </c>
      <c r="L794" s="1">
        <v>1</v>
      </c>
      <c r="M794" s="1">
        <v>1</v>
      </c>
    </row>
    <row r="795" spans="1:13" x14ac:dyDescent="0.25">
      <c r="A795" s="1">
        <v>7950</v>
      </c>
      <c r="B795" s="1" t="s">
        <v>145</v>
      </c>
      <c r="C795" s="1">
        <v>0</v>
      </c>
      <c r="D795" s="1" t="s">
        <v>104</v>
      </c>
      <c r="E795" s="1" t="s">
        <v>146</v>
      </c>
      <c r="F795" s="1">
        <v>1</v>
      </c>
      <c r="G795" s="1">
        <v>1</v>
      </c>
      <c r="H795" s="1" t="s">
        <v>8</v>
      </c>
      <c r="I795" s="1" t="s">
        <v>8</v>
      </c>
      <c r="J795" s="1" t="s">
        <v>8</v>
      </c>
      <c r="K795" s="1" t="s">
        <v>8</v>
      </c>
      <c r="L795" s="1" t="s">
        <v>8</v>
      </c>
      <c r="M795" s="1" t="s">
        <v>8</v>
      </c>
    </row>
    <row r="796" spans="1:13" x14ac:dyDescent="0.25">
      <c r="A796" s="1">
        <v>7960</v>
      </c>
      <c r="B796" s="1" t="s">
        <v>184</v>
      </c>
      <c r="C796" s="1">
        <v>0</v>
      </c>
      <c r="D796" s="1" t="s">
        <v>104</v>
      </c>
      <c r="E796" s="1" t="s">
        <v>185</v>
      </c>
      <c r="F796" s="1">
        <v>1</v>
      </c>
      <c r="G796" s="1">
        <v>1</v>
      </c>
      <c r="H796" s="1" t="s">
        <v>8</v>
      </c>
      <c r="I796" s="1" t="s">
        <v>8</v>
      </c>
      <c r="J796" s="1" t="s">
        <v>8</v>
      </c>
      <c r="K796" s="1" t="s">
        <v>8</v>
      </c>
      <c r="L796" s="1" t="s">
        <v>8</v>
      </c>
      <c r="M796" s="1" t="s">
        <v>8</v>
      </c>
    </row>
    <row r="797" spans="1:13" x14ac:dyDescent="0.25">
      <c r="A797" s="1">
        <v>7970</v>
      </c>
      <c r="B797" s="1" t="s">
        <v>184</v>
      </c>
      <c r="C797" s="1">
        <v>0</v>
      </c>
      <c r="D797" s="1" t="s">
        <v>104</v>
      </c>
      <c r="E797" s="1" t="s">
        <v>185</v>
      </c>
      <c r="F797" s="1">
        <v>1</v>
      </c>
      <c r="G797" s="1">
        <v>1</v>
      </c>
      <c r="H797" s="1" t="s">
        <v>8</v>
      </c>
      <c r="I797" s="1" t="s">
        <v>8</v>
      </c>
      <c r="J797" s="1" t="s">
        <v>8</v>
      </c>
      <c r="K797" s="1" t="s">
        <v>8</v>
      </c>
      <c r="L797" s="1" t="s">
        <v>8</v>
      </c>
      <c r="M797" s="1" t="s">
        <v>8</v>
      </c>
    </row>
    <row r="798" spans="1:13" x14ac:dyDescent="0.25">
      <c r="A798" s="1">
        <v>7980</v>
      </c>
      <c r="B798" s="1" t="s">
        <v>163</v>
      </c>
      <c r="C798" s="1">
        <v>0</v>
      </c>
      <c r="D798" s="1" t="s">
        <v>104</v>
      </c>
      <c r="E798" s="1" t="s">
        <v>164</v>
      </c>
      <c r="F798" s="1" t="s">
        <v>8</v>
      </c>
      <c r="G798" s="1" t="s">
        <v>8</v>
      </c>
      <c r="H798" s="1">
        <v>1</v>
      </c>
      <c r="I798" s="1">
        <v>1</v>
      </c>
      <c r="J798" s="1">
        <v>1</v>
      </c>
      <c r="K798" s="1">
        <v>1</v>
      </c>
      <c r="L798" s="1">
        <v>1</v>
      </c>
      <c r="M798" s="1">
        <v>1</v>
      </c>
    </row>
    <row r="799" spans="1:13" x14ac:dyDescent="0.25">
      <c r="A799" s="1">
        <v>7990</v>
      </c>
      <c r="B799" s="1" t="s">
        <v>529</v>
      </c>
      <c r="C799" s="1">
        <v>0</v>
      </c>
      <c r="D799" s="1" t="s">
        <v>104</v>
      </c>
      <c r="E799" s="1" t="s">
        <v>530</v>
      </c>
      <c r="F799" s="1">
        <v>1</v>
      </c>
      <c r="G799" s="1">
        <v>1</v>
      </c>
      <c r="H799" s="1" t="s">
        <v>8</v>
      </c>
      <c r="I799" s="1" t="s">
        <v>8</v>
      </c>
      <c r="J799" s="1" t="s">
        <v>8</v>
      </c>
      <c r="K799" s="1" t="s">
        <v>8</v>
      </c>
      <c r="L799" s="1" t="s">
        <v>8</v>
      </c>
      <c r="M799" s="1" t="s">
        <v>8</v>
      </c>
    </row>
    <row r="800" spans="1:13" x14ac:dyDescent="0.25">
      <c r="A800" s="1">
        <v>8000</v>
      </c>
      <c r="B800" s="1" t="s">
        <v>531</v>
      </c>
      <c r="C800" s="1">
        <v>0</v>
      </c>
      <c r="D800" s="1" t="s">
        <v>104</v>
      </c>
      <c r="E800" s="1" t="s">
        <v>532</v>
      </c>
      <c r="F800" s="1">
        <v>1</v>
      </c>
      <c r="G800" s="1">
        <v>1</v>
      </c>
      <c r="H800" s="1" t="s">
        <v>8</v>
      </c>
      <c r="I800" s="1" t="s">
        <v>8</v>
      </c>
      <c r="J800" s="1" t="s">
        <v>8</v>
      </c>
      <c r="K800" s="1" t="s">
        <v>8</v>
      </c>
      <c r="L800" s="1" t="s">
        <v>8</v>
      </c>
      <c r="M800" s="1" t="s">
        <v>8</v>
      </c>
    </row>
    <row r="801" spans="1:13" x14ac:dyDescent="0.25">
      <c r="A801" s="1">
        <v>8010</v>
      </c>
      <c r="B801" s="1" t="s">
        <v>184</v>
      </c>
      <c r="C801" s="1">
        <v>0</v>
      </c>
      <c r="D801" s="1" t="s">
        <v>104</v>
      </c>
      <c r="E801" s="1" t="s">
        <v>185</v>
      </c>
      <c r="F801" s="1">
        <v>1</v>
      </c>
      <c r="G801" s="1">
        <v>1</v>
      </c>
      <c r="H801" s="1" t="s">
        <v>8</v>
      </c>
      <c r="I801" s="1" t="s">
        <v>8</v>
      </c>
      <c r="J801" s="1" t="s">
        <v>8</v>
      </c>
      <c r="K801" s="1" t="s">
        <v>8</v>
      </c>
      <c r="L801" s="1" t="s">
        <v>8</v>
      </c>
      <c r="M801" s="1" t="s">
        <v>8</v>
      </c>
    </row>
    <row r="802" spans="1:13" x14ac:dyDescent="0.25">
      <c r="A802" s="1">
        <v>8020</v>
      </c>
      <c r="B802" s="1" t="s">
        <v>184</v>
      </c>
      <c r="C802" s="1">
        <v>0</v>
      </c>
      <c r="D802" s="1" t="s">
        <v>104</v>
      </c>
      <c r="E802" s="1" t="s">
        <v>185</v>
      </c>
      <c r="F802" s="1">
        <v>1</v>
      </c>
      <c r="G802" s="1">
        <v>1</v>
      </c>
      <c r="H802" s="1" t="s">
        <v>8</v>
      </c>
      <c r="I802" s="1" t="s">
        <v>8</v>
      </c>
      <c r="J802" s="1" t="s">
        <v>8</v>
      </c>
      <c r="K802" s="1" t="s">
        <v>8</v>
      </c>
      <c r="L802" s="1" t="s">
        <v>8</v>
      </c>
      <c r="M802" s="1" t="s">
        <v>8</v>
      </c>
    </row>
    <row r="803" spans="1:13" x14ac:dyDescent="0.25">
      <c r="A803" s="1">
        <v>8030</v>
      </c>
      <c r="B803" s="1" t="s">
        <v>238</v>
      </c>
      <c r="C803" s="1">
        <v>0</v>
      </c>
      <c r="D803" s="1" t="s">
        <v>104</v>
      </c>
      <c r="E803" s="1" t="s">
        <v>239</v>
      </c>
      <c r="F803" s="1">
        <v>1</v>
      </c>
      <c r="G803" s="1">
        <v>1</v>
      </c>
      <c r="H803" s="1" t="s">
        <v>8</v>
      </c>
      <c r="I803" s="1" t="s">
        <v>8</v>
      </c>
      <c r="J803" s="1" t="s">
        <v>8</v>
      </c>
      <c r="K803" s="1" t="s">
        <v>8</v>
      </c>
      <c r="L803" s="1" t="s">
        <v>8</v>
      </c>
      <c r="M803" s="1" t="s">
        <v>8</v>
      </c>
    </row>
    <row r="804" spans="1:13" x14ac:dyDescent="0.25">
      <c r="A804" s="1">
        <v>8040</v>
      </c>
      <c r="B804" s="1" t="s">
        <v>184</v>
      </c>
      <c r="C804" s="1">
        <v>0</v>
      </c>
      <c r="D804" s="1" t="s">
        <v>104</v>
      </c>
      <c r="E804" s="1" t="s">
        <v>185</v>
      </c>
      <c r="F804" s="1">
        <v>1</v>
      </c>
      <c r="G804" s="1">
        <v>1</v>
      </c>
      <c r="H804" s="1" t="s">
        <v>8</v>
      </c>
      <c r="I804" s="1" t="s">
        <v>8</v>
      </c>
      <c r="J804" s="1" t="s">
        <v>8</v>
      </c>
      <c r="K804" s="1" t="s">
        <v>8</v>
      </c>
      <c r="L804" s="1" t="s">
        <v>8</v>
      </c>
      <c r="M804" s="1" t="s">
        <v>8</v>
      </c>
    </row>
    <row r="805" spans="1:13" x14ac:dyDescent="0.25">
      <c r="A805" s="1">
        <v>8050</v>
      </c>
      <c r="B805" s="1" t="s">
        <v>169</v>
      </c>
      <c r="C805" s="1">
        <v>0</v>
      </c>
      <c r="D805" s="1" t="s">
        <v>104</v>
      </c>
      <c r="E805" s="1" t="s">
        <v>140</v>
      </c>
      <c r="F805" s="1">
        <v>1</v>
      </c>
      <c r="G805" s="1">
        <v>1</v>
      </c>
      <c r="H805" s="1" t="s">
        <v>8</v>
      </c>
      <c r="I805" s="1" t="s">
        <v>8</v>
      </c>
      <c r="J805" s="1" t="s">
        <v>8</v>
      </c>
      <c r="K805" s="1" t="s">
        <v>8</v>
      </c>
      <c r="L805" s="1" t="s">
        <v>8</v>
      </c>
      <c r="M805" s="1" t="s">
        <v>8</v>
      </c>
    </row>
    <row r="806" spans="1:13" x14ac:dyDescent="0.25">
      <c r="A806" s="1">
        <v>8060</v>
      </c>
      <c r="B806" s="1" t="s">
        <v>533</v>
      </c>
      <c r="C806" s="1">
        <v>0</v>
      </c>
      <c r="D806" s="1" t="s">
        <v>104</v>
      </c>
      <c r="E806" s="1" t="s">
        <v>534</v>
      </c>
      <c r="F806" s="1">
        <v>1</v>
      </c>
      <c r="G806" s="1">
        <v>1</v>
      </c>
      <c r="H806" s="1">
        <v>1</v>
      </c>
      <c r="I806" s="1">
        <v>1</v>
      </c>
      <c r="J806" s="1">
        <v>1</v>
      </c>
      <c r="K806" s="1">
        <v>1</v>
      </c>
      <c r="L806" s="1">
        <v>1</v>
      </c>
      <c r="M806" s="1">
        <v>1</v>
      </c>
    </row>
    <row r="807" spans="1:13" x14ac:dyDescent="0.25">
      <c r="A807" s="1">
        <v>8070</v>
      </c>
      <c r="B807" s="1" t="s">
        <v>143</v>
      </c>
      <c r="C807" s="1">
        <v>0</v>
      </c>
      <c r="D807" s="1" t="s">
        <v>104</v>
      </c>
      <c r="E807" s="1" t="s">
        <v>144</v>
      </c>
      <c r="F807" s="1">
        <v>1</v>
      </c>
      <c r="G807" s="1">
        <v>1</v>
      </c>
      <c r="H807" s="1" t="s">
        <v>8</v>
      </c>
      <c r="I807" s="1" t="s">
        <v>8</v>
      </c>
      <c r="J807" s="1" t="s">
        <v>8</v>
      </c>
      <c r="K807" s="1" t="s">
        <v>8</v>
      </c>
      <c r="L807" s="1" t="s">
        <v>8</v>
      </c>
      <c r="M807" s="1" t="s">
        <v>8</v>
      </c>
    </row>
    <row r="808" spans="1:13" x14ac:dyDescent="0.25">
      <c r="A808" s="1">
        <v>8080</v>
      </c>
      <c r="B808" s="1" t="s">
        <v>143</v>
      </c>
      <c r="C808" s="1">
        <v>0</v>
      </c>
      <c r="D808" s="1" t="s">
        <v>104</v>
      </c>
      <c r="E808" s="1" t="s">
        <v>144</v>
      </c>
      <c r="F808" s="1" t="s">
        <v>8</v>
      </c>
      <c r="G808" s="1" t="s">
        <v>8</v>
      </c>
      <c r="H808" s="1">
        <v>1</v>
      </c>
      <c r="I808" s="1">
        <v>1</v>
      </c>
      <c r="J808" s="1">
        <v>1</v>
      </c>
      <c r="K808" s="1">
        <v>1</v>
      </c>
      <c r="L808" s="1">
        <v>1</v>
      </c>
      <c r="M808" s="1">
        <v>1</v>
      </c>
    </row>
    <row r="809" spans="1:13" x14ac:dyDescent="0.25">
      <c r="A809" s="1">
        <v>8090</v>
      </c>
      <c r="B809" s="1" t="s">
        <v>143</v>
      </c>
      <c r="C809" s="1">
        <v>0</v>
      </c>
      <c r="D809" s="1" t="s">
        <v>104</v>
      </c>
      <c r="E809" s="1" t="s">
        <v>144</v>
      </c>
      <c r="F809" s="1">
        <v>1</v>
      </c>
      <c r="G809" s="1">
        <v>1</v>
      </c>
      <c r="H809" s="1" t="s">
        <v>8</v>
      </c>
      <c r="I809" s="1" t="s">
        <v>8</v>
      </c>
      <c r="J809" s="1" t="s">
        <v>8</v>
      </c>
      <c r="K809" s="1" t="s">
        <v>8</v>
      </c>
      <c r="L809" s="1" t="s">
        <v>8</v>
      </c>
      <c r="M809" s="1" t="s">
        <v>8</v>
      </c>
    </row>
    <row r="810" spans="1:13" x14ac:dyDescent="0.25">
      <c r="A810" s="1">
        <v>8100</v>
      </c>
      <c r="B810" s="1" t="s">
        <v>143</v>
      </c>
      <c r="C810" s="1">
        <v>0</v>
      </c>
      <c r="D810" s="1" t="s">
        <v>104</v>
      </c>
      <c r="E810" s="1" t="s">
        <v>144</v>
      </c>
      <c r="F810" s="1" t="s">
        <v>8</v>
      </c>
      <c r="G810" s="1" t="s">
        <v>8</v>
      </c>
      <c r="H810" s="1">
        <v>1</v>
      </c>
      <c r="I810" s="1">
        <v>1</v>
      </c>
      <c r="J810" s="1">
        <v>1</v>
      </c>
      <c r="K810" s="1">
        <v>1</v>
      </c>
      <c r="L810" s="1">
        <v>1</v>
      </c>
      <c r="M810" s="1">
        <v>1</v>
      </c>
    </row>
    <row r="811" spans="1:13" x14ac:dyDescent="0.25">
      <c r="A811" s="1">
        <v>8110</v>
      </c>
      <c r="B811" s="1" t="s">
        <v>143</v>
      </c>
      <c r="C811" s="1">
        <v>0</v>
      </c>
      <c r="D811" s="1" t="s">
        <v>104</v>
      </c>
      <c r="E811" s="1" t="s">
        <v>144</v>
      </c>
      <c r="F811" s="1">
        <v>1</v>
      </c>
      <c r="G811" s="1">
        <v>1</v>
      </c>
      <c r="H811" s="1" t="s">
        <v>8</v>
      </c>
      <c r="I811" s="1" t="s">
        <v>8</v>
      </c>
      <c r="J811" s="1" t="s">
        <v>8</v>
      </c>
      <c r="K811" s="1" t="s">
        <v>8</v>
      </c>
      <c r="L811" s="1" t="s">
        <v>8</v>
      </c>
      <c r="M811" s="1" t="s">
        <v>8</v>
      </c>
    </row>
    <row r="812" spans="1:13" x14ac:dyDescent="0.25">
      <c r="A812" s="1">
        <v>8120</v>
      </c>
      <c r="B812" s="1" t="s">
        <v>143</v>
      </c>
      <c r="C812" s="1">
        <v>0</v>
      </c>
      <c r="D812" s="1" t="s">
        <v>104</v>
      </c>
      <c r="E812" s="1" t="s">
        <v>144</v>
      </c>
      <c r="F812" s="1" t="s">
        <v>8</v>
      </c>
      <c r="G812" s="1" t="s">
        <v>8</v>
      </c>
      <c r="H812" s="1">
        <v>1</v>
      </c>
      <c r="I812" s="1">
        <v>1</v>
      </c>
      <c r="J812" s="1">
        <v>1</v>
      </c>
      <c r="K812" s="1">
        <v>1</v>
      </c>
      <c r="L812" s="1">
        <v>1</v>
      </c>
      <c r="M812" s="1">
        <v>1</v>
      </c>
    </row>
    <row r="813" spans="1:13" x14ac:dyDescent="0.25">
      <c r="A813" s="1">
        <v>8130</v>
      </c>
      <c r="B813" s="1" t="s">
        <v>143</v>
      </c>
      <c r="C813" s="1">
        <v>0</v>
      </c>
      <c r="D813" s="1" t="s">
        <v>104</v>
      </c>
      <c r="E813" s="1" t="s">
        <v>144</v>
      </c>
      <c r="F813" s="1">
        <v>1</v>
      </c>
      <c r="G813" s="1">
        <v>1</v>
      </c>
      <c r="H813" s="1" t="s">
        <v>8</v>
      </c>
      <c r="I813" s="1" t="s">
        <v>8</v>
      </c>
      <c r="J813" s="1" t="s">
        <v>8</v>
      </c>
      <c r="K813" s="1" t="s">
        <v>8</v>
      </c>
      <c r="L813" s="1" t="s">
        <v>8</v>
      </c>
      <c r="M813" s="1" t="s">
        <v>8</v>
      </c>
    </row>
    <row r="814" spans="1:13" x14ac:dyDescent="0.25">
      <c r="A814" s="1">
        <v>8140</v>
      </c>
      <c r="B814" s="1" t="s">
        <v>143</v>
      </c>
      <c r="C814" s="1">
        <v>0</v>
      </c>
      <c r="D814" s="1" t="s">
        <v>104</v>
      </c>
      <c r="E814" s="1" t="s">
        <v>144</v>
      </c>
      <c r="F814" s="1" t="s">
        <v>8</v>
      </c>
      <c r="G814" s="1" t="s">
        <v>8</v>
      </c>
      <c r="H814" s="1">
        <v>1</v>
      </c>
      <c r="I814" s="1">
        <v>1</v>
      </c>
      <c r="J814" s="1">
        <v>1</v>
      </c>
      <c r="K814" s="1">
        <v>1</v>
      </c>
      <c r="L814" s="1">
        <v>1</v>
      </c>
      <c r="M814" s="1">
        <v>1</v>
      </c>
    </row>
    <row r="815" spans="1:13" x14ac:dyDescent="0.25">
      <c r="A815" s="1">
        <v>8150</v>
      </c>
      <c r="B815" s="1" t="s">
        <v>143</v>
      </c>
      <c r="C815" s="1">
        <v>0</v>
      </c>
      <c r="D815" s="1" t="s">
        <v>104</v>
      </c>
      <c r="E815" s="1" t="s">
        <v>144</v>
      </c>
      <c r="F815" s="1">
        <v>1</v>
      </c>
      <c r="G815" s="1">
        <v>1</v>
      </c>
      <c r="H815" s="1" t="s">
        <v>8</v>
      </c>
      <c r="I815" s="1" t="s">
        <v>8</v>
      </c>
      <c r="J815" s="1" t="s">
        <v>8</v>
      </c>
      <c r="K815" s="1" t="s">
        <v>8</v>
      </c>
      <c r="L815" s="1" t="s">
        <v>8</v>
      </c>
      <c r="M815" s="1" t="s">
        <v>8</v>
      </c>
    </row>
    <row r="816" spans="1:13" x14ac:dyDescent="0.25">
      <c r="A816" s="1">
        <v>8160</v>
      </c>
      <c r="B816" s="1" t="s">
        <v>143</v>
      </c>
      <c r="C816" s="1">
        <v>0</v>
      </c>
      <c r="D816" s="1" t="s">
        <v>104</v>
      </c>
      <c r="E816" s="1" t="s">
        <v>144</v>
      </c>
      <c r="F816" s="1" t="s">
        <v>8</v>
      </c>
      <c r="G816" s="1" t="s">
        <v>8</v>
      </c>
      <c r="H816" s="1">
        <v>1</v>
      </c>
      <c r="I816" s="1">
        <v>1</v>
      </c>
      <c r="J816" s="1">
        <v>1</v>
      </c>
      <c r="K816" s="1">
        <v>1</v>
      </c>
      <c r="L816" s="1">
        <v>1</v>
      </c>
      <c r="M816" s="1">
        <v>1</v>
      </c>
    </row>
    <row r="817" spans="1:13" x14ac:dyDescent="0.25">
      <c r="A817" s="1">
        <v>8170</v>
      </c>
      <c r="B817" s="1" t="s">
        <v>143</v>
      </c>
      <c r="C817" s="1">
        <v>0</v>
      </c>
      <c r="D817" s="1" t="s">
        <v>104</v>
      </c>
      <c r="E817" s="1" t="s">
        <v>144</v>
      </c>
      <c r="F817" s="1">
        <v>1</v>
      </c>
      <c r="G817" s="1">
        <v>1</v>
      </c>
      <c r="H817" s="1" t="s">
        <v>8</v>
      </c>
      <c r="I817" s="1" t="s">
        <v>8</v>
      </c>
      <c r="J817" s="1" t="s">
        <v>8</v>
      </c>
      <c r="K817" s="1" t="s">
        <v>8</v>
      </c>
      <c r="L817" s="1" t="s">
        <v>8</v>
      </c>
      <c r="M817" s="1" t="s">
        <v>8</v>
      </c>
    </row>
    <row r="818" spans="1:13" x14ac:dyDescent="0.25">
      <c r="A818" s="1">
        <v>8180</v>
      </c>
      <c r="B818" s="1" t="s">
        <v>143</v>
      </c>
      <c r="C818" s="1">
        <v>0</v>
      </c>
      <c r="D818" s="1" t="s">
        <v>104</v>
      </c>
      <c r="E818" s="1" t="s">
        <v>144</v>
      </c>
      <c r="F818" s="1" t="s">
        <v>8</v>
      </c>
      <c r="G818" s="1" t="s">
        <v>8</v>
      </c>
      <c r="H818" s="1">
        <v>1</v>
      </c>
      <c r="I818" s="1">
        <v>1</v>
      </c>
      <c r="J818" s="1">
        <v>1</v>
      </c>
      <c r="K818" s="1">
        <v>1</v>
      </c>
      <c r="L818" s="1">
        <v>1</v>
      </c>
      <c r="M818" s="1">
        <v>1</v>
      </c>
    </row>
    <row r="819" spans="1:13" x14ac:dyDescent="0.25">
      <c r="A819" s="1">
        <v>8190</v>
      </c>
      <c r="B819" s="1" t="s">
        <v>143</v>
      </c>
      <c r="C819" s="1">
        <v>0</v>
      </c>
      <c r="D819" s="1" t="s">
        <v>104</v>
      </c>
      <c r="E819" s="1" t="s">
        <v>144</v>
      </c>
      <c r="F819" s="1">
        <v>1</v>
      </c>
      <c r="G819" s="1">
        <v>1</v>
      </c>
      <c r="H819" s="1" t="s">
        <v>8</v>
      </c>
      <c r="I819" s="1" t="s">
        <v>8</v>
      </c>
      <c r="J819" s="1" t="s">
        <v>8</v>
      </c>
      <c r="K819" s="1" t="s">
        <v>8</v>
      </c>
      <c r="L819" s="1" t="s">
        <v>8</v>
      </c>
      <c r="M819" s="1" t="s">
        <v>8</v>
      </c>
    </row>
    <row r="820" spans="1:13" x14ac:dyDescent="0.25">
      <c r="A820" s="1">
        <v>8200</v>
      </c>
      <c r="B820" s="1" t="s">
        <v>143</v>
      </c>
      <c r="C820" s="1">
        <v>0</v>
      </c>
      <c r="D820" s="1" t="s">
        <v>104</v>
      </c>
      <c r="E820" s="1" t="s">
        <v>144</v>
      </c>
      <c r="F820" s="1" t="s">
        <v>8</v>
      </c>
      <c r="G820" s="1" t="s">
        <v>8</v>
      </c>
      <c r="H820" s="1">
        <v>1</v>
      </c>
      <c r="I820" s="1">
        <v>1</v>
      </c>
      <c r="J820" s="1">
        <v>1</v>
      </c>
      <c r="K820" s="1">
        <v>1</v>
      </c>
      <c r="L820" s="1">
        <v>1</v>
      </c>
      <c r="M820" s="1">
        <v>1</v>
      </c>
    </row>
    <row r="821" spans="1:13" x14ac:dyDescent="0.25">
      <c r="A821" s="1">
        <v>8210</v>
      </c>
      <c r="B821" s="1" t="s">
        <v>143</v>
      </c>
      <c r="C821" s="1">
        <v>0</v>
      </c>
      <c r="D821" s="1" t="s">
        <v>104</v>
      </c>
      <c r="E821" s="1" t="s">
        <v>144</v>
      </c>
      <c r="F821" s="1">
        <v>1</v>
      </c>
      <c r="G821" s="1">
        <v>1</v>
      </c>
      <c r="H821" s="1" t="s">
        <v>8</v>
      </c>
      <c r="I821" s="1" t="s">
        <v>8</v>
      </c>
      <c r="J821" s="1" t="s">
        <v>8</v>
      </c>
      <c r="K821" s="1" t="s">
        <v>8</v>
      </c>
      <c r="L821" s="1" t="s">
        <v>8</v>
      </c>
      <c r="M821" s="1" t="s">
        <v>8</v>
      </c>
    </row>
    <row r="822" spans="1:13" x14ac:dyDescent="0.25">
      <c r="A822" s="1">
        <v>8220</v>
      </c>
      <c r="B822" s="1" t="s">
        <v>143</v>
      </c>
      <c r="C822" s="1">
        <v>0</v>
      </c>
      <c r="D822" s="1" t="s">
        <v>104</v>
      </c>
      <c r="E822" s="1" t="s">
        <v>144</v>
      </c>
      <c r="F822" s="1" t="s">
        <v>8</v>
      </c>
      <c r="G822" s="1" t="s">
        <v>8</v>
      </c>
      <c r="H822" s="1">
        <v>1</v>
      </c>
      <c r="I822" s="1">
        <v>1</v>
      </c>
      <c r="J822" s="1">
        <v>1</v>
      </c>
      <c r="K822" s="1">
        <v>1</v>
      </c>
      <c r="L822" s="1">
        <v>1</v>
      </c>
      <c r="M822" s="1">
        <v>1</v>
      </c>
    </row>
    <row r="823" spans="1:13" x14ac:dyDescent="0.25">
      <c r="A823" s="1">
        <v>8230</v>
      </c>
      <c r="B823" s="1" t="s">
        <v>155</v>
      </c>
      <c r="C823" s="1">
        <v>0</v>
      </c>
      <c r="D823" s="1" t="s">
        <v>104</v>
      </c>
      <c r="E823" s="1" t="s">
        <v>156</v>
      </c>
      <c r="F823" s="1">
        <v>1</v>
      </c>
      <c r="G823" s="1">
        <v>1</v>
      </c>
      <c r="H823" s="1" t="s">
        <v>8</v>
      </c>
      <c r="I823" s="1" t="s">
        <v>8</v>
      </c>
      <c r="J823" s="1" t="s">
        <v>8</v>
      </c>
      <c r="K823" s="1" t="s">
        <v>8</v>
      </c>
      <c r="L823" s="1" t="s">
        <v>8</v>
      </c>
      <c r="M823" s="1" t="s">
        <v>8</v>
      </c>
    </row>
    <row r="824" spans="1:13" x14ac:dyDescent="0.25">
      <c r="A824" s="1">
        <v>8240</v>
      </c>
      <c r="B824" s="1" t="s">
        <v>155</v>
      </c>
      <c r="C824" s="1">
        <v>0</v>
      </c>
      <c r="D824" s="1" t="s">
        <v>104</v>
      </c>
      <c r="E824" s="1" t="s">
        <v>156</v>
      </c>
      <c r="F824" s="1" t="s">
        <v>8</v>
      </c>
      <c r="G824" s="1" t="s">
        <v>8</v>
      </c>
      <c r="H824" s="1">
        <v>1</v>
      </c>
      <c r="I824" s="1">
        <v>1</v>
      </c>
      <c r="J824" s="1">
        <v>1</v>
      </c>
      <c r="K824" s="1">
        <v>1</v>
      </c>
      <c r="L824" s="1">
        <v>1</v>
      </c>
      <c r="M824" s="1">
        <v>1</v>
      </c>
    </row>
    <row r="825" spans="1:13" x14ac:dyDescent="0.25">
      <c r="A825" s="1">
        <v>8250</v>
      </c>
      <c r="B825" s="1" t="s">
        <v>188</v>
      </c>
      <c r="C825" s="1">
        <v>0</v>
      </c>
      <c r="D825" s="1" t="s">
        <v>104</v>
      </c>
      <c r="E825" s="1" t="s">
        <v>189</v>
      </c>
      <c r="F825" s="1">
        <v>1</v>
      </c>
      <c r="G825" s="1">
        <v>1</v>
      </c>
      <c r="H825" s="1" t="s">
        <v>8</v>
      </c>
      <c r="I825" s="1" t="s">
        <v>8</v>
      </c>
      <c r="J825" s="1" t="s">
        <v>8</v>
      </c>
      <c r="K825" s="1" t="s">
        <v>8</v>
      </c>
      <c r="L825" s="1" t="s">
        <v>8</v>
      </c>
      <c r="M825" s="1" t="s">
        <v>8</v>
      </c>
    </row>
    <row r="826" spans="1:13" x14ac:dyDescent="0.25">
      <c r="A826" s="1">
        <v>8260</v>
      </c>
      <c r="B826" s="1" t="s">
        <v>155</v>
      </c>
      <c r="C826" s="1">
        <v>0</v>
      </c>
      <c r="D826" s="1" t="s">
        <v>104</v>
      </c>
      <c r="E826" s="1" t="s">
        <v>156</v>
      </c>
      <c r="F826" s="1">
        <v>1</v>
      </c>
      <c r="G826" s="1">
        <v>1</v>
      </c>
      <c r="H826" s="1" t="s">
        <v>8</v>
      </c>
      <c r="I826" s="1" t="s">
        <v>8</v>
      </c>
      <c r="J826" s="1" t="s">
        <v>8</v>
      </c>
      <c r="K826" s="1" t="s">
        <v>8</v>
      </c>
      <c r="L826" s="1" t="s">
        <v>8</v>
      </c>
      <c r="M826" s="1" t="s">
        <v>8</v>
      </c>
    </row>
    <row r="827" spans="1:13" x14ac:dyDescent="0.25">
      <c r="A827" s="1">
        <v>8270</v>
      </c>
      <c r="B827" s="1" t="s">
        <v>155</v>
      </c>
      <c r="C827" s="1">
        <v>0</v>
      </c>
      <c r="D827" s="1" t="s">
        <v>104</v>
      </c>
      <c r="E827" s="1" t="s">
        <v>156</v>
      </c>
      <c r="F827" s="1" t="s">
        <v>8</v>
      </c>
      <c r="G827" s="1" t="s">
        <v>8</v>
      </c>
      <c r="H827" s="1">
        <v>1</v>
      </c>
      <c r="I827" s="1">
        <v>1</v>
      </c>
      <c r="J827" s="1">
        <v>1</v>
      </c>
      <c r="K827" s="1">
        <v>1</v>
      </c>
      <c r="L827" s="1">
        <v>1</v>
      </c>
      <c r="M827" s="1">
        <v>1</v>
      </c>
    </row>
    <row r="828" spans="1:13" x14ac:dyDescent="0.25">
      <c r="A828" s="1">
        <v>8280</v>
      </c>
      <c r="B828" s="1" t="s">
        <v>155</v>
      </c>
      <c r="C828" s="1">
        <v>0</v>
      </c>
      <c r="D828" s="1" t="s">
        <v>104</v>
      </c>
      <c r="E828" s="1" t="s">
        <v>156</v>
      </c>
      <c r="F828" s="1">
        <v>1</v>
      </c>
      <c r="G828" s="1">
        <v>1</v>
      </c>
      <c r="H828" s="1" t="s">
        <v>8</v>
      </c>
      <c r="I828" s="1" t="s">
        <v>8</v>
      </c>
      <c r="J828" s="1" t="s">
        <v>8</v>
      </c>
      <c r="K828" s="1" t="s">
        <v>8</v>
      </c>
      <c r="L828" s="1" t="s">
        <v>8</v>
      </c>
      <c r="M828" s="1" t="s">
        <v>8</v>
      </c>
    </row>
    <row r="829" spans="1:13" x14ac:dyDescent="0.25">
      <c r="A829" s="1">
        <v>8290</v>
      </c>
      <c r="B829" s="1" t="s">
        <v>155</v>
      </c>
      <c r="C829" s="1">
        <v>0</v>
      </c>
      <c r="D829" s="1" t="s">
        <v>104</v>
      </c>
      <c r="E829" s="1" t="s">
        <v>156</v>
      </c>
      <c r="F829" s="1" t="s">
        <v>8</v>
      </c>
      <c r="G829" s="1" t="s">
        <v>8</v>
      </c>
      <c r="H829" s="1">
        <v>1</v>
      </c>
      <c r="I829" s="1">
        <v>1</v>
      </c>
      <c r="J829" s="1">
        <v>1</v>
      </c>
      <c r="K829" s="1">
        <v>1</v>
      </c>
      <c r="L829" s="1">
        <v>1</v>
      </c>
      <c r="M829" s="1">
        <v>1</v>
      </c>
    </row>
    <row r="830" spans="1:13" x14ac:dyDescent="0.25">
      <c r="A830" s="1">
        <v>8300</v>
      </c>
      <c r="B830" s="1" t="s">
        <v>155</v>
      </c>
      <c r="C830" s="1">
        <v>0</v>
      </c>
      <c r="D830" s="1" t="s">
        <v>104</v>
      </c>
      <c r="E830" s="1" t="s">
        <v>156</v>
      </c>
      <c r="F830" s="1">
        <v>1</v>
      </c>
      <c r="G830" s="1">
        <v>1</v>
      </c>
      <c r="H830" s="1" t="s">
        <v>8</v>
      </c>
      <c r="I830" s="1" t="s">
        <v>8</v>
      </c>
      <c r="J830" s="1" t="s">
        <v>8</v>
      </c>
      <c r="K830" s="1" t="s">
        <v>8</v>
      </c>
      <c r="L830" s="1" t="s">
        <v>8</v>
      </c>
      <c r="M830" s="1" t="s">
        <v>8</v>
      </c>
    </row>
    <row r="831" spans="1:13" x14ac:dyDescent="0.25">
      <c r="A831" s="1">
        <v>8310</v>
      </c>
      <c r="B831" s="1" t="s">
        <v>155</v>
      </c>
      <c r="C831" s="1">
        <v>0</v>
      </c>
      <c r="D831" s="1" t="s">
        <v>104</v>
      </c>
      <c r="E831" s="1" t="s">
        <v>156</v>
      </c>
      <c r="F831" s="1" t="s">
        <v>8</v>
      </c>
      <c r="G831" s="1" t="s">
        <v>8</v>
      </c>
      <c r="H831" s="1">
        <v>1</v>
      </c>
      <c r="I831" s="1">
        <v>1</v>
      </c>
      <c r="J831" s="1">
        <v>1</v>
      </c>
      <c r="K831" s="1">
        <v>1</v>
      </c>
      <c r="L831" s="1">
        <v>1</v>
      </c>
      <c r="M831" s="1">
        <v>1</v>
      </c>
    </row>
    <row r="832" spans="1:13" x14ac:dyDescent="0.25">
      <c r="A832" s="1">
        <v>8320</v>
      </c>
      <c r="B832" s="1" t="s">
        <v>155</v>
      </c>
      <c r="C832" s="1">
        <v>0</v>
      </c>
      <c r="D832" s="1" t="s">
        <v>104</v>
      </c>
      <c r="E832" s="1" t="s">
        <v>156</v>
      </c>
      <c r="F832" s="1">
        <v>1</v>
      </c>
      <c r="G832" s="1">
        <v>1</v>
      </c>
      <c r="H832" s="1" t="s">
        <v>8</v>
      </c>
      <c r="I832" s="1" t="s">
        <v>8</v>
      </c>
      <c r="J832" s="1" t="s">
        <v>8</v>
      </c>
      <c r="K832" s="1" t="s">
        <v>8</v>
      </c>
      <c r="L832" s="1" t="s">
        <v>8</v>
      </c>
      <c r="M832" s="1" t="s">
        <v>8</v>
      </c>
    </row>
    <row r="833" spans="1:13" x14ac:dyDescent="0.25">
      <c r="A833" s="1">
        <v>8330</v>
      </c>
      <c r="B833" s="1" t="s">
        <v>155</v>
      </c>
      <c r="C833" s="1">
        <v>0</v>
      </c>
      <c r="D833" s="1" t="s">
        <v>104</v>
      </c>
      <c r="E833" s="1" t="s">
        <v>156</v>
      </c>
      <c r="F833" s="1" t="s">
        <v>8</v>
      </c>
      <c r="G833" s="1" t="s">
        <v>8</v>
      </c>
      <c r="H833" s="1">
        <v>1</v>
      </c>
      <c r="I833" s="1">
        <v>1</v>
      </c>
      <c r="J833" s="1">
        <v>1</v>
      </c>
      <c r="K833" s="1">
        <v>1</v>
      </c>
      <c r="L833" s="1">
        <v>1</v>
      </c>
      <c r="M833" s="1">
        <v>1</v>
      </c>
    </row>
    <row r="834" spans="1:13" x14ac:dyDescent="0.25">
      <c r="A834" s="1">
        <v>8340</v>
      </c>
      <c r="B834" s="1" t="s">
        <v>155</v>
      </c>
      <c r="C834" s="1">
        <v>0</v>
      </c>
      <c r="D834" s="1" t="s">
        <v>104</v>
      </c>
      <c r="E834" s="1" t="s">
        <v>156</v>
      </c>
      <c r="F834" s="1">
        <v>1</v>
      </c>
      <c r="G834" s="1">
        <v>1</v>
      </c>
      <c r="H834" s="1" t="s">
        <v>8</v>
      </c>
      <c r="I834" s="1" t="s">
        <v>8</v>
      </c>
      <c r="J834" s="1" t="s">
        <v>8</v>
      </c>
      <c r="K834" s="1" t="s">
        <v>8</v>
      </c>
      <c r="L834" s="1" t="s">
        <v>8</v>
      </c>
      <c r="M834" s="1" t="s">
        <v>8</v>
      </c>
    </row>
    <row r="835" spans="1:13" x14ac:dyDescent="0.25">
      <c r="A835" s="1">
        <v>8350</v>
      </c>
      <c r="B835" s="1" t="s">
        <v>155</v>
      </c>
      <c r="C835" s="1">
        <v>0</v>
      </c>
      <c r="D835" s="1" t="s">
        <v>104</v>
      </c>
      <c r="E835" s="1" t="s">
        <v>156</v>
      </c>
      <c r="F835" s="1" t="s">
        <v>8</v>
      </c>
      <c r="G835" s="1" t="s">
        <v>8</v>
      </c>
      <c r="H835" s="1">
        <v>1</v>
      </c>
      <c r="I835" s="1">
        <v>1</v>
      </c>
      <c r="J835" s="1">
        <v>1</v>
      </c>
      <c r="K835" s="1">
        <v>1</v>
      </c>
      <c r="L835" s="1">
        <v>1</v>
      </c>
      <c r="M835" s="1">
        <v>1</v>
      </c>
    </row>
    <row r="836" spans="1:13" x14ac:dyDescent="0.25">
      <c r="A836" s="1">
        <v>8360</v>
      </c>
      <c r="B836" s="1" t="s">
        <v>155</v>
      </c>
      <c r="C836" s="1">
        <v>0</v>
      </c>
      <c r="D836" s="1" t="s">
        <v>104</v>
      </c>
      <c r="E836" s="1" t="s">
        <v>156</v>
      </c>
      <c r="F836" s="1">
        <v>1</v>
      </c>
      <c r="G836" s="1">
        <v>1</v>
      </c>
      <c r="H836" s="1" t="s">
        <v>8</v>
      </c>
      <c r="I836" s="1" t="s">
        <v>8</v>
      </c>
      <c r="J836" s="1" t="s">
        <v>8</v>
      </c>
      <c r="K836" s="1" t="s">
        <v>8</v>
      </c>
      <c r="L836" s="1" t="s">
        <v>8</v>
      </c>
      <c r="M836" s="1" t="s">
        <v>8</v>
      </c>
    </row>
    <row r="837" spans="1:13" x14ac:dyDescent="0.25">
      <c r="A837" s="1">
        <v>8370</v>
      </c>
      <c r="B837" s="1" t="s">
        <v>155</v>
      </c>
      <c r="C837" s="1">
        <v>0</v>
      </c>
      <c r="D837" s="1" t="s">
        <v>104</v>
      </c>
      <c r="E837" s="1" t="s">
        <v>156</v>
      </c>
      <c r="F837" s="1" t="s">
        <v>8</v>
      </c>
      <c r="G837" s="1" t="s">
        <v>8</v>
      </c>
      <c r="H837" s="1">
        <v>1</v>
      </c>
      <c r="I837" s="1">
        <v>1</v>
      </c>
      <c r="J837" s="1">
        <v>1</v>
      </c>
      <c r="K837" s="1">
        <v>1</v>
      </c>
      <c r="L837" s="1">
        <v>1</v>
      </c>
      <c r="M837" s="1">
        <v>1</v>
      </c>
    </row>
    <row r="838" spans="1:13" x14ac:dyDescent="0.25">
      <c r="A838" s="1">
        <v>8380</v>
      </c>
      <c r="B838" s="1" t="s">
        <v>535</v>
      </c>
      <c r="C838" s="1">
        <v>0</v>
      </c>
      <c r="D838" s="1" t="s">
        <v>104</v>
      </c>
      <c r="E838" s="1" t="s">
        <v>536</v>
      </c>
      <c r="F838" s="1">
        <v>1</v>
      </c>
      <c r="G838" s="1">
        <v>1</v>
      </c>
      <c r="H838" s="1">
        <v>1</v>
      </c>
      <c r="I838" s="1">
        <v>1</v>
      </c>
      <c r="J838" s="1">
        <v>1</v>
      </c>
      <c r="K838" s="1">
        <v>1</v>
      </c>
      <c r="L838" s="1">
        <v>1</v>
      </c>
      <c r="M838" s="1">
        <v>1</v>
      </c>
    </row>
    <row r="839" spans="1:13" x14ac:dyDescent="0.25">
      <c r="A839" s="1">
        <v>8390</v>
      </c>
      <c r="B839" s="1" t="s">
        <v>499</v>
      </c>
      <c r="C839" s="1">
        <v>0</v>
      </c>
      <c r="D839" s="1" t="s">
        <v>104</v>
      </c>
      <c r="E839" s="1" t="s">
        <v>500</v>
      </c>
      <c r="F839" s="1">
        <v>1</v>
      </c>
      <c r="G839" s="1">
        <v>1</v>
      </c>
      <c r="H839" s="1">
        <v>1</v>
      </c>
      <c r="I839" s="1">
        <v>1</v>
      </c>
      <c r="J839" s="1">
        <v>1</v>
      </c>
      <c r="K839" s="1">
        <v>1</v>
      </c>
      <c r="L839" s="1">
        <v>1</v>
      </c>
      <c r="M839" s="1">
        <v>1</v>
      </c>
    </row>
    <row r="840" spans="1:13" x14ac:dyDescent="0.25">
      <c r="A840" s="1">
        <v>8400</v>
      </c>
      <c r="B840" s="1" t="s">
        <v>198</v>
      </c>
      <c r="C840" s="1">
        <v>0</v>
      </c>
      <c r="D840" s="1" t="s">
        <v>104</v>
      </c>
      <c r="E840" s="1" t="s">
        <v>199</v>
      </c>
      <c r="F840" s="1">
        <v>1</v>
      </c>
      <c r="G840" s="1">
        <v>1</v>
      </c>
      <c r="H840" s="1" t="s">
        <v>8</v>
      </c>
      <c r="I840" s="1" t="s">
        <v>8</v>
      </c>
      <c r="J840" s="1" t="s">
        <v>8</v>
      </c>
      <c r="K840" s="1" t="s">
        <v>8</v>
      </c>
      <c r="L840" s="1" t="s">
        <v>8</v>
      </c>
      <c r="M840" s="1" t="s">
        <v>8</v>
      </c>
    </row>
    <row r="841" spans="1:13" x14ac:dyDescent="0.25">
      <c r="A841" s="1">
        <v>8410</v>
      </c>
      <c r="B841" s="1" t="s">
        <v>198</v>
      </c>
      <c r="C841" s="1">
        <v>0</v>
      </c>
      <c r="D841" s="1" t="s">
        <v>104</v>
      </c>
      <c r="E841" s="1" t="s">
        <v>199</v>
      </c>
      <c r="F841" s="1" t="s">
        <v>8</v>
      </c>
      <c r="G841" s="1" t="s">
        <v>8</v>
      </c>
      <c r="H841" s="1">
        <v>1</v>
      </c>
      <c r="I841" s="1">
        <v>1</v>
      </c>
      <c r="J841" s="1">
        <v>1</v>
      </c>
      <c r="K841" s="1">
        <v>1</v>
      </c>
      <c r="L841" s="1">
        <v>1</v>
      </c>
      <c r="M841" s="1">
        <v>1</v>
      </c>
    </row>
    <row r="842" spans="1:13" x14ac:dyDescent="0.25">
      <c r="A842" s="1">
        <v>8420</v>
      </c>
      <c r="B842" s="1" t="s">
        <v>198</v>
      </c>
      <c r="C842" s="1">
        <v>0</v>
      </c>
      <c r="D842" s="1" t="s">
        <v>104</v>
      </c>
      <c r="E842" s="1" t="s">
        <v>199</v>
      </c>
      <c r="F842" s="1">
        <v>1</v>
      </c>
      <c r="G842" s="1">
        <v>1</v>
      </c>
      <c r="H842" s="1" t="s">
        <v>8</v>
      </c>
      <c r="I842" s="1" t="s">
        <v>8</v>
      </c>
      <c r="J842" s="1" t="s">
        <v>8</v>
      </c>
      <c r="K842" s="1" t="s">
        <v>8</v>
      </c>
      <c r="L842" s="1" t="s">
        <v>8</v>
      </c>
      <c r="M842" s="1" t="s">
        <v>8</v>
      </c>
    </row>
    <row r="843" spans="1:13" x14ac:dyDescent="0.25">
      <c r="A843" s="1">
        <v>8430</v>
      </c>
      <c r="B843" s="1" t="s">
        <v>198</v>
      </c>
      <c r="C843" s="1">
        <v>0</v>
      </c>
      <c r="D843" s="1" t="s">
        <v>104</v>
      </c>
      <c r="E843" s="1" t="s">
        <v>199</v>
      </c>
      <c r="F843" s="1" t="s">
        <v>8</v>
      </c>
      <c r="G843" s="1" t="s">
        <v>8</v>
      </c>
      <c r="H843" s="1">
        <v>1</v>
      </c>
      <c r="I843" s="1">
        <v>1</v>
      </c>
      <c r="J843" s="1">
        <v>1</v>
      </c>
      <c r="K843" s="1">
        <v>1</v>
      </c>
      <c r="L843" s="1">
        <v>1</v>
      </c>
      <c r="M843" s="1">
        <v>1</v>
      </c>
    </row>
    <row r="844" spans="1:13" x14ac:dyDescent="0.25">
      <c r="A844" s="1">
        <v>8440</v>
      </c>
      <c r="B844" s="1" t="s">
        <v>198</v>
      </c>
      <c r="C844" s="1">
        <v>0</v>
      </c>
      <c r="D844" s="1" t="s">
        <v>104</v>
      </c>
      <c r="E844" s="1" t="s">
        <v>199</v>
      </c>
      <c r="F844" s="1">
        <v>1</v>
      </c>
      <c r="G844" s="1">
        <v>1</v>
      </c>
      <c r="H844" s="1" t="s">
        <v>8</v>
      </c>
      <c r="I844" s="1" t="s">
        <v>8</v>
      </c>
      <c r="J844" s="1" t="s">
        <v>8</v>
      </c>
      <c r="K844" s="1" t="s">
        <v>8</v>
      </c>
      <c r="L844" s="1" t="s">
        <v>8</v>
      </c>
      <c r="M844" s="1" t="s">
        <v>8</v>
      </c>
    </row>
    <row r="845" spans="1:13" x14ac:dyDescent="0.25">
      <c r="A845" s="1">
        <v>8450</v>
      </c>
      <c r="B845" s="1" t="s">
        <v>198</v>
      </c>
      <c r="C845" s="1">
        <v>0</v>
      </c>
      <c r="D845" s="1" t="s">
        <v>104</v>
      </c>
      <c r="E845" s="1" t="s">
        <v>199</v>
      </c>
      <c r="F845" s="1" t="s">
        <v>8</v>
      </c>
      <c r="G845" s="1" t="s">
        <v>8</v>
      </c>
      <c r="H845" s="1">
        <v>1</v>
      </c>
      <c r="I845" s="1">
        <v>1</v>
      </c>
      <c r="J845" s="1">
        <v>1</v>
      </c>
      <c r="K845" s="1">
        <v>1</v>
      </c>
      <c r="L845" s="1">
        <v>1</v>
      </c>
      <c r="M845" s="1">
        <v>1</v>
      </c>
    </row>
    <row r="846" spans="1:13" x14ac:dyDescent="0.25">
      <c r="A846" s="1">
        <v>8460</v>
      </c>
      <c r="B846" s="1" t="s">
        <v>198</v>
      </c>
      <c r="C846" s="1">
        <v>0</v>
      </c>
      <c r="D846" s="1" t="s">
        <v>104</v>
      </c>
      <c r="E846" s="1" t="s">
        <v>199</v>
      </c>
      <c r="F846" s="1">
        <v>1</v>
      </c>
      <c r="G846" s="1">
        <v>1</v>
      </c>
      <c r="H846" s="1" t="s">
        <v>8</v>
      </c>
      <c r="I846" s="1" t="s">
        <v>8</v>
      </c>
      <c r="J846" s="1" t="s">
        <v>8</v>
      </c>
      <c r="K846" s="1" t="s">
        <v>8</v>
      </c>
      <c r="L846" s="1" t="s">
        <v>8</v>
      </c>
      <c r="M846" s="1" t="s">
        <v>8</v>
      </c>
    </row>
    <row r="847" spans="1:13" x14ac:dyDescent="0.25">
      <c r="A847" s="1">
        <v>8470</v>
      </c>
      <c r="B847" s="1" t="s">
        <v>198</v>
      </c>
      <c r="C847" s="1">
        <v>0</v>
      </c>
      <c r="D847" s="1" t="s">
        <v>104</v>
      </c>
      <c r="E847" s="1" t="s">
        <v>199</v>
      </c>
      <c r="F847" s="1" t="s">
        <v>8</v>
      </c>
      <c r="G847" s="1" t="s">
        <v>8</v>
      </c>
      <c r="H847" s="1">
        <v>1</v>
      </c>
      <c r="I847" s="1">
        <v>1</v>
      </c>
      <c r="J847" s="1">
        <v>1</v>
      </c>
      <c r="K847" s="1">
        <v>1</v>
      </c>
      <c r="L847" s="1">
        <v>1</v>
      </c>
      <c r="M847" s="1">
        <v>1</v>
      </c>
    </row>
    <row r="848" spans="1:13" x14ac:dyDescent="0.25">
      <c r="A848" s="1">
        <v>8480</v>
      </c>
      <c r="B848" s="1" t="s">
        <v>198</v>
      </c>
      <c r="C848" s="1">
        <v>0</v>
      </c>
      <c r="D848" s="1" t="s">
        <v>104</v>
      </c>
      <c r="E848" s="1" t="s">
        <v>199</v>
      </c>
      <c r="F848" s="1">
        <v>1</v>
      </c>
      <c r="G848" s="1">
        <v>1</v>
      </c>
      <c r="H848" s="1" t="s">
        <v>8</v>
      </c>
      <c r="I848" s="1" t="s">
        <v>8</v>
      </c>
      <c r="J848" s="1" t="s">
        <v>8</v>
      </c>
      <c r="K848" s="1" t="s">
        <v>8</v>
      </c>
      <c r="L848" s="1" t="s">
        <v>8</v>
      </c>
      <c r="M848" s="1" t="s">
        <v>8</v>
      </c>
    </row>
    <row r="849" spans="1:13" x14ac:dyDescent="0.25">
      <c r="A849" s="1">
        <v>8490</v>
      </c>
      <c r="B849" s="1" t="s">
        <v>198</v>
      </c>
      <c r="C849" s="1">
        <v>0</v>
      </c>
      <c r="D849" s="1" t="s">
        <v>104</v>
      </c>
      <c r="E849" s="1" t="s">
        <v>199</v>
      </c>
      <c r="F849" s="1" t="s">
        <v>8</v>
      </c>
      <c r="G849" s="1" t="s">
        <v>8</v>
      </c>
      <c r="H849" s="1">
        <v>1</v>
      </c>
      <c r="I849" s="1">
        <v>1</v>
      </c>
      <c r="J849" s="1">
        <v>1</v>
      </c>
      <c r="K849" s="1">
        <v>1</v>
      </c>
      <c r="L849" s="1">
        <v>1</v>
      </c>
      <c r="M849" s="1">
        <v>1</v>
      </c>
    </row>
    <row r="850" spans="1:13" x14ac:dyDescent="0.25">
      <c r="A850" s="1">
        <v>8500</v>
      </c>
      <c r="B850" s="1" t="s">
        <v>198</v>
      </c>
      <c r="C850" s="1">
        <v>0</v>
      </c>
      <c r="D850" s="1" t="s">
        <v>104</v>
      </c>
      <c r="E850" s="1" t="s">
        <v>199</v>
      </c>
      <c r="F850" s="1">
        <v>1</v>
      </c>
      <c r="G850" s="1">
        <v>1</v>
      </c>
      <c r="H850" s="1" t="s">
        <v>8</v>
      </c>
      <c r="I850" s="1" t="s">
        <v>8</v>
      </c>
      <c r="J850" s="1" t="s">
        <v>8</v>
      </c>
      <c r="K850" s="1" t="s">
        <v>8</v>
      </c>
      <c r="L850" s="1" t="s">
        <v>8</v>
      </c>
      <c r="M850" s="1" t="s">
        <v>8</v>
      </c>
    </row>
    <row r="851" spans="1:13" x14ac:dyDescent="0.25">
      <c r="A851" s="1">
        <v>8510</v>
      </c>
      <c r="B851" s="1" t="s">
        <v>198</v>
      </c>
      <c r="C851" s="1">
        <v>0</v>
      </c>
      <c r="D851" s="1" t="s">
        <v>104</v>
      </c>
      <c r="E851" s="1" t="s">
        <v>199</v>
      </c>
      <c r="F851" s="1" t="s">
        <v>8</v>
      </c>
      <c r="G851" s="1" t="s">
        <v>8</v>
      </c>
      <c r="H851" s="1">
        <v>1</v>
      </c>
      <c r="I851" s="1">
        <v>1</v>
      </c>
      <c r="J851" s="1">
        <v>1</v>
      </c>
      <c r="K851" s="1">
        <v>1</v>
      </c>
      <c r="L851" s="1">
        <v>1</v>
      </c>
      <c r="M851" s="1">
        <v>1</v>
      </c>
    </row>
    <row r="852" spans="1:13" x14ac:dyDescent="0.25">
      <c r="A852" s="1">
        <v>8520</v>
      </c>
      <c r="B852" s="1" t="s">
        <v>198</v>
      </c>
      <c r="C852" s="1">
        <v>0</v>
      </c>
      <c r="D852" s="1" t="s">
        <v>104</v>
      </c>
      <c r="E852" s="1" t="s">
        <v>199</v>
      </c>
      <c r="F852" s="1">
        <v>1</v>
      </c>
      <c r="G852" s="1">
        <v>1</v>
      </c>
      <c r="H852" s="1" t="s">
        <v>8</v>
      </c>
      <c r="I852" s="1" t="s">
        <v>8</v>
      </c>
      <c r="J852" s="1" t="s">
        <v>8</v>
      </c>
      <c r="K852" s="1" t="s">
        <v>8</v>
      </c>
      <c r="L852" s="1" t="s">
        <v>8</v>
      </c>
      <c r="M852" s="1" t="s">
        <v>8</v>
      </c>
    </row>
    <row r="853" spans="1:13" x14ac:dyDescent="0.25">
      <c r="A853" s="1">
        <v>8530</v>
      </c>
      <c r="B853" s="1" t="s">
        <v>198</v>
      </c>
      <c r="C853" s="1">
        <v>0</v>
      </c>
      <c r="D853" s="1" t="s">
        <v>104</v>
      </c>
      <c r="E853" s="1" t="s">
        <v>199</v>
      </c>
      <c r="F853" s="1" t="s">
        <v>8</v>
      </c>
      <c r="G853" s="1" t="s">
        <v>8</v>
      </c>
      <c r="H853" s="1">
        <v>1</v>
      </c>
      <c r="I853" s="1">
        <v>1</v>
      </c>
      <c r="J853" s="1">
        <v>1</v>
      </c>
      <c r="K853" s="1">
        <v>1</v>
      </c>
      <c r="L853" s="1">
        <v>1</v>
      </c>
      <c r="M853" s="1">
        <v>1</v>
      </c>
    </row>
    <row r="854" spans="1:13" x14ac:dyDescent="0.25">
      <c r="A854" s="1">
        <v>8540</v>
      </c>
      <c r="B854" s="1" t="s">
        <v>198</v>
      </c>
      <c r="C854" s="1">
        <v>0</v>
      </c>
      <c r="D854" s="1" t="s">
        <v>104</v>
      </c>
      <c r="E854" s="1" t="s">
        <v>199</v>
      </c>
      <c r="F854" s="1">
        <v>1</v>
      </c>
      <c r="G854" s="1">
        <v>1</v>
      </c>
      <c r="H854" s="1" t="s">
        <v>8</v>
      </c>
      <c r="I854" s="1" t="s">
        <v>8</v>
      </c>
      <c r="J854" s="1" t="s">
        <v>8</v>
      </c>
      <c r="K854" s="1" t="s">
        <v>8</v>
      </c>
      <c r="L854" s="1" t="s">
        <v>8</v>
      </c>
      <c r="M854" s="1" t="s">
        <v>8</v>
      </c>
    </row>
    <row r="855" spans="1:13" x14ac:dyDescent="0.25">
      <c r="A855" s="1">
        <v>8550</v>
      </c>
      <c r="B855" s="1" t="s">
        <v>198</v>
      </c>
      <c r="C855" s="1">
        <v>0</v>
      </c>
      <c r="D855" s="1" t="s">
        <v>104</v>
      </c>
      <c r="E855" s="1" t="s">
        <v>199</v>
      </c>
      <c r="F855" s="1" t="s">
        <v>8</v>
      </c>
      <c r="G855" s="1" t="s">
        <v>8</v>
      </c>
      <c r="H855" s="1">
        <v>1</v>
      </c>
      <c r="I855" s="1">
        <v>1</v>
      </c>
      <c r="J855" s="1">
        <v>1</v>
      </c>
      <c r="K855" s="1">
        <v>1</v>
      </c>
      <c r="L855" s="1">
        <v>1</v>
      </c>
      <c r="M855" s="1">
        <v>1</v>
      </c>
    </row>
    <row r="856" spans="1:13" x14ac:dyDescent="0.25">
      <c r="A856" s="1">
        <v>8560</v>
      </c>
      <c r="B856" s="1" t="s">
        <v>198</v>
      </c>
      <c r="C856" s="1">
        <v>0</v>
      </c>
      <c r="D856" s="1" t="s">
        <v>104</v>
      </c>
      <c r="E856" s="1" t="s">
        <v>199</v>
      </c>
      <c r="F856" s="1">
        <v>1</v>
      </c>
      <c r="G856" s="1">
        <v>1</v>
      </c>
      <c r="H856" s="1" t="s">
        <v>8</v>
      </c>
      <c r="I856" s="1" t="s">
        <v>8</v>
      </c>
      <c r="J856" s="1" t="s">
        <v>8</v>
      </c>
      <c r="K856" s="1" t="s">
        <v>8</v>
      </c>
      <c r="L856" s="1" t="s">
        <v>8</v>
      </c>
      <c r="M856" s="1" t="s">
        <v>8</v>
      </c>
    </row>
    <row r="857" spans="1:13" x14ac:dyDescent="0.25">
      <c r="A857" s="1">
        <v>8570</v>
      </c>
      <c r="B857" s="1" t="s">
        <v>198</v>
      </c>
      <c r="C857" s="1">
        <v>0</v>
      </c>
      <c r="D857" s="1" t="s">
        <v>104</v>
      </c>
      <c r="E857" s="1" t="s">
        <v>199</v>
      </c>
      <c r="F857" s="1" t="s">
        <v>8</v>
      </c>
      <c r="G857" s="1" t="s">
        <v>8</v>
      </c>
      <c r="H857" s="1">
        <v>1</v>
      </c>
      <c r="I857" s="1">
        <v>1</v>
      </c>
      <c r="J857" s="1">
        <v>1</v>
      </c>
      <c r="K857" s="1">
        <v>1</v>
      </c>
      <c r="L857" s="1">
        <v>1</v>
      </c>
      <c r="M857" s="1">
        <v>1</v>
      </c>
    </row>
    <row r="858" spans="1:13" x14ac:dyDescent="0.25">
      <c r="A858" s="1">
        <v>8580</v>
      </c>
      <c r="B858" s="1" t="s">
        <v>198</v>
      </c>
      <c r="C858" s="1">
        <v>0</v>
      </c>
      <c r="D858" s="1" t="s">
        <v>104</v>
      </c>
      <c r="E858" s="1" t="s">
        <v>199</v>
      </c>
      <c r="F858" s="1">
        <v>1</v>
      </c>
      <c r="G858" s="1">
        <v>1</v>
      </c>
      <c r="H858" s="1" t="s">
        <v>8</v>
      </c>
      <c r="I858" s="1" t="s">
        <v>8</v>
      </c>
      <c r="J858" s="1" t="s">
        <v>8</v>
      </c>
      <c r="K858" s="1" t="s">
        <v>8</v>
      </c>
      <c r="L858" s="1" t="s">
        <v>8</v>
      </c>
      <c r="M858" s="1" t="s">
        <v>8</v>
      </c>
    </row>
    <row r="859" spans="1:13" x14ac:dyDescent="0.25">
      <c r="A859" s="1">
        <v>8590</v>
      </c>
      <c r="B859" s="1" t="s">
        <v>198</v>
      </c>
      <c r="C859" s="1">
        <v>0</v>
      </c>
      <c r="D859" s="1" t="s">
        <v>104</v>
      </c>
      <c r="E859" s="1" t="s">
        <v>199</v>
      </c>
      <c r="F859" s="1" t="s">
        <v>8</v>
      </c>
      <c r="G859" s="1" t="s">
        <v>8</v>
      </c>
      <c r="H859" s="1">
        <v>1</v>
      </c>
      <c r="I859" s="1">
        <v>1</v>
      </c>
      <c r="J859" s="1">
        <v>1</v>
      </c>
      <c r="K859" s="1">
        <v>1</v>
      </c>
      <c r="L859" s="1">
        <v>1</v>
      </c>
      <c r="M859" s="1">
        <v>1</v>
      </c>
    </row>
    <row r="860" spans="1:13" x14ac:dyDescent="0.25">
      <c r="A860" s="1">
        <v>8600</v>
      </c>
      <c r="B860" s="1" t="s">
        <v>198</v>
      </c>
      <c r="C860" s="1">
        <v>0</v>
      </c>
      <c r="D860" s="1" t="s">
        <v>104</v>
      </c>
      <c r="E860" s="1" t="s">
        <v>199</v>
      </c>
      <c r="F860" s="1">
        <v>1</v>
      </c>
      <c r="G860" s="1">
        <v>1</v>
      </c>
      <c r="H860" s="1" t="s">
        <v>8</v>
      </c>
      <c r="I860" s="1" t="s">
        <v>8</v>
      </c>
      <c r="J860" s="1" t="s">
        <v>8</v>
      </c>
      <c r="K860" s="1" t="s">
        <v>8</v>
      </c>
      <c r="L860" s="1" t="s">
        <v>8</v>
      </c>
      <c r="M860" s="1" t="s">
        <v>8</v>
      </c>
    </row>
    <row r="861" spans="1:13" x14ac:dyDescent="0.25">
      <c r="A861" s="1">
        <v>8610</v>
      </c>
      <c r="B861" s="1" t="s">
        <v>198</v>
      </c>
      <c r="C861" s="1">
        <v>0</v>
      </c>
      <c r="D861" s="1" t="s">
        <v>104</v>
      </c>
      <c r="E861" s="1" t="s">
        <v>199</v>
      </c>
      <c r="F861" s="1" t="s">
        <v>8</v>
      </c>
      <c r="G861" s="1" t="s">
        <v>8</v>
      </c>
      <c r="H861" s="1">
        <v>1</v>
      </c>
      <c r="I861" s="1">
        <v>1</v>
      </c>
      <c r="J861" s="1">
        <v>1</v>
      </c>
      <c r="K861" s="1">
        <v>1</v>
      </c>
      <c r="L861" s="1">
        <v>1</v>
      </c>
      <c r="M861" s="1">
        <v>1</v>
      </c>
    </row>
    <row r="862" spans="1:13" x14ac:dyDescent="0.25">
      <c r="A862" s="1">
        <v>8620</v>
      </c>
      <c r="B862" s="1" t="s">
        <v>198</v>
      </c>
      <c r="C862" s="1">
        <v>0</v>
      </c>
      <c r="D862" s="1" t="s">
        <v>104</v>
      </c>
      <c r="E862" s="1" t="s">
        <v>199</v>
      </c>
      <c r="F862" s="1">
        <v>1</v>
      </c>
      <c r="G862" s="1">
        <v>1</v>
      </c>
      <c r="H862" s="1" t="s">
        <v>8</v>
      </c>
      <c r="I862" s="1" t="s">
        <v>8</v>
      </c>
      <c r="J862" s="1" t="s">
        <v>8</v>
      </c>
      <c r="K862" s="1" t="s">
        <v>8</v>
      </c>
      <c r="L862" s="1" t="s">
        <v>8</v>
      </c>
      <c r="M862" s="1" t="s">
        <v>8</v>
      </c>
    </row>
    <row r="863" spans="1:13" x14ac:dyDescent="0.25">
      <c r="A863" s="1">
        <v>8630</v>
      </c>
      <c r="B863" s="1" t="s">
        <v>198</v>
      </c>
      <c r="C863" s="1">
        <v>0</v>
      </c>
      <c r="D863" s="1" t="s">
        <v>104</v>
      </c>
      <c r="E863" s="1" t="s">
        <v>199</v>
      </c>
      <c r="F863" s="1" t="s">
        <v>8</v>
      </c>
      <c r="G863" s="1" t="s">
        <v>8</v>
      </c>
      <c r="H863" s="1">
        <v>1</v>
      </c>
      <c r="I863" s="1">
        <v>1</v>
      </c>
      <c r="J863" s="1">
        <v>1</v>
      </c>
      <c r="K863" s="1">
        <v>1</v>
      </c>
      <c r="L863" s="1">
        <v>1</v>
      </c>
      <c r="M863" s="1">
        <v>1</v>
      </c>
    </row>
    <row r="864" spans="1:13" x14ac:dyDescent="0.25">
      <c r="A864" s="1">
        <v>8640</v>
      </c>
      <c r="B864" s="1" t="s">
        <v>198</v>
      </c>
      <c r="C864" s="1">
        <v>0</v>
      </c>
      <c r="D864" s="1" t="s">
        <v>104</v>
      </c>
      <c r="E864" s="1" t="s">
        <v>199</v>
      </c>
      <c r="F864" s="1">
        <v>1</v>
      </c>
      <c r="G864" s="1">
        <v>1</v>
      </c>
      <c r="H864" s="1" t="s">
        <v>8</v>
      </c>
      <c r="I864" s="1" t="s">
        <v>8</v>
      </c>
      <c r="J864" s="1" t="s">
        <v>8</v>
      </c>
      <c r="K864" s="1" t="s">
        <v>8</v>
      </c>
      <c r="L864" s="1" t="s">
        <v>8</v>
      </c>
      <c r="M864" s="1" t="s">
        <v>8</v>
      </c>
    </row>
    <row r="865" spans="1:13" x14ac:dyDescent="0.25">
      <c r="A865" s="1">
        <v>8650</v>
      </c>
      <c r="B865" s="1" t="s">
        <v>198</v>
      </c>
      <c r="C865" s="1">
        <v>0</v>
      </c>
      <c r="D865" s="1" t="s">
        <v>104</v>
      </c>
      <c r="E865" s="1" t="s">
        <v>199</v>
      </c>
      <c r="F865" s="1" t="s">
        <v>8</v>
      </c>
      <c r="G865" s="1" t="s">
        <v>8</v>
      </c>
      <c r="H865" s="1">
        <v>1</v>
      </c>
      <c r="I865" s="1">
        <v>1</v>
      </c>
      <c r="J865" s="1">
        <v>1</v>
      </c>
      <c r="K865" s="1">
        <v>1</v>
      </c>
      <c r="L865" s="1">
        <v>1</v>
      </c>
      <c r="M865" s="1">
        <v>1</v>
      </c>
    </row>
    <row r="866" spans="1:13" x14ac:dyDescent="0.25">
      <c r="A866" s="1">
        <v>8660</v>
      </c>
      <c r="B866" s="1" t="s">
        <v>198</v>
      </c>
      <c r="C866" s="1">
        <v>0</v>
      </c>
      <c r="D866" s="1" t="s">
        <v>104</v>
      </c>
      <c r="E866" s="1" t="s">
        <v>199</v>
      </c>
      <c r="F866" s="1">
        <v>1</v>
      </c>
      <c r="G866" s="1">
        <v>1</v>
      </c>
      <c r="H866" s="1" t="s">
        <v>8</v>
      </c>
      <c r="I866" s="1" t="s">
        <v>8</v>
      </c>
      <c r="J866" s="1" t="s">
        <v>8</v>
      </c>
      <c r="K866" s="1" t="s">
        <v>8</v>
      </c>
      <c r="L866" s="1" t="s">
        <v>8</v>
      </c>
      <c r="M866" s="1" t="s">
        <v>8</v>
      </c>
    </row>
    <row r="867" spans="1:13" x14ac:dyDescent="0.25">
      <c r="A867" s="1">
        <v>8670</v>
      </c>
      <c r="B867" s="1" t="s">
        <v>198</v>
      </c>
      <c r="C867" s="1">
        <v>0</v>
      </c>
      <c r="D867" s="1" t="s">
        <v>104</v>
      </c>
      <c r="E867" s="1" t="s">
        <v>199</v>
      </c>
      <c r="F867" s="1" t="s">
        <v>8</v>
      </c>
      <c r="G867" s="1" t="s">
        <v>8</v>
      </c>
      <c r="H867" s="1">
        <v>1</v>
      </c>
      <c r="I867" s="1">
        <v>1</v>
      </c>
      <c r="J867" s="1">
        <v>1</v>
      </c>
      <c r="K867" s="1">
        <v>1</v>
      </c>
      <c r="L867" s="1">
        <v>1</v>
      </c>
      <c r="M867" s="1">
        <v>1</v>
      </c>
    </row>
    <row r="868" spans="1:13" x14ac:dyDescent="0.25">
      <c r="A868" s="1">
        <v>8680</v>
      </c>
      <c r="B868" s="1" t="s">
        <v>198</v>
      </c>
      <c r="C868" s="1">
        <v>0</v>
      </c>
      <c r="D868" s="1" t="s">
        <v>104</v>
      </c>
      <c r="E868" s="1" t="s">
        <v>199</v>
      </c>
      <c r="F868" s="1">
        <v>1</v>
      </c>
      <c r="G868" s="1">
        <v>1</v>
      </c>
      <c r="H868" s="1" t="s">
        <v>8</v>
      </c>
      <c r="I868" s="1" t="s">
        <v>8</v>
      </c>
      <c r="J868" s="1" t="s">
        <v>8</v>
      </c>
      <c r="K868" s="1" t="s">
        <v>8</v>
      </c>
      <c r="L868" s="1" t="s">
        <v>8</v>
      </c>
      <c r="M868" s="1" t="s">
        <v>8</v>
      </c>
    </row>
    <row r="869" spans="1:13" x14ac:dyDescent="0.25">
      <c r="A869" s="1">
        <v>8690</v>
      </c>
      <c r="B869" s="1" t="s">
        <v>198</v>
      </c>
      <c r="C869" s="1">
        <v>0</v>
      </c>
      <c r="D869" s="1" t="s">
        <v>104</v>
      </c>
      <c r="E869" s="1" t="s">
        <v>199</v>
      </c>
      <c r="F869" s="1" t="s">
        <v>8</v>
      </c>
      <c r="G869" s="1" t="s">
        <v>8</v>
      </c>
      <c r="H869" s="1">
        <v>1</v>
      </c>
      <c r="I869" s="1">
        <v>1</v>
      </c>
      <c r="J869" s="1">
        <v>1</v>
      </c>
      <c r="K869" s="1">
        <v>1</v>
      </c>
      <c r="L869" s="1">
        <v>1</v>
      </c>
      <c r="M869" s="1">
        <v>1</v>
      </c>
    </row>
    <row r="870" spans="1:13" x14ac:dyDescent="0.25">
      <c r="A870" s="1">
        <v>8700</v>
      </c>
      <c r="B870" s="1" t="s">
        <v>198</v>
      </c>
      <c r="C870" s="1">
        <v>0</v>
      </c>
      <c r="D870" s="1" t="s">
        <v>104</v>
      </c>
      <c r="E870" s="1" t="s">
        <v>199</v>
      </c>
      <c r="F870" s="1">
        <v>1</v>
      </c>
      <c r="G870" s="1">
        <v>1</v>
      </c>
      <c r="H870" s="1" t="s">
        <v>8</v>
      </c>
      <c r="I870" s="1" t="s">
        <v>8</v>
      </c>
      <c r="J870" s="1" t="s">
        <v>8</v>
      </c>
      <c r="K870" s="1" t="s">
        <v>8</v>
      </c>
      <c r="L870" s="1" t="s">
        <v>8</v>
      </c>
      <c r="M870" s="1" t="s">
        <v>8</v>
      </c>
    </row>
    <row r="871" spans="1:13" x14ac:dyDescent="0.25">
      <c r="A871" s="1">
        <v>8710</v>
      </c>
      <c r="B871" s="1" t="s">
        <v>198</v>
      </c>
      <c r="C871" s="1">
        <v>0</v>
      </c>
      <c r="D871" s="1" t="s">
        <v>104</v>
      </c>
      <c r="E871" s="1" t="s">
        <v>199</v>
      </c>
      <c r="F871" s="1" t="s">
        <v>8</v>
      </c>
      <c r="G871" s="1" t="s">
        <v>8</v>
      </c>
      <c r="H871" s="1">
        <v>1</v>
      </c>
      <c r="I871" s="1">
        <v>1</v>
      </c>
      <c r="J871" s="1">
        <v>1</v>
      </c>
      <c r="K871" s="1">
        <v>1</v>
      </c>
      <c r="L871" s="1">
        <v>1</v>
      </c>
      <c r="M871" s="1">
        <v>1</v>
      </c>
    </row>
    <row r="872" spans="1:13" x14ac:dyDescent="0.25">
      <c r="A872" s="1">
        <v>8720</v>
      </c>
      <c r="B872" s="1" t="s">
        <v>198</v>
      </c>
      <c r="C872" s="1">
        <v>0</v>
      </c>
      <c r="D872" s="1" t="s">
        <v>104</v>
      </c>
      <c r="E872" s="1" t="s">
        <v>199</v>
      </c>
      <c r="F872" s="1">
        <v>1</v>
      </c>
      <c r="G872" s="1">
        <v>1</v>
      </c>
      <c r="H872" s="1" t="s">
        <v>8</v>
      </c>
      <c r="I872" s="1" t="s">
        <v>8</v>
      </c>
      <c r="J872" s="1" t="s">
        <v>8</v>
      </c>
      <c r="K872" s="1" t="s">
        <v>8</v>
      </c>
      <c r="L872" s="1" t="s">
        <v>8</v>
      </c>
      <c r="M872" s="1" t="s">
        <v>8</v>
      </c>
    </row>
    <row r="873" spans="1:13" x14ac:dyDescent="0.25">
      <c r="A873" s="1">
        <v>8730</v>
      </c>
      <c r="B873" s="1" t="s">
        <v>198</v>
      </c>
      <c r="C873" s="1">
        <v>0</v>
      </c>
      <c r="D873" s="1" t="s">
        <v>104</v>
      </c>
      <c r="E873" s="1" t="s">
        <v>199</v>
      </c>
      <c r="F873" s="1" t="s">
        <v>8</v>
      </c>
      <c r="G873" s="1" t="s">
        <v>8</v>
      </c>
      <c r="H873" s="1">
        <v>1</v>
      </c>
      <c r="I873" s="1">
        <v>1</v>
      </c>
      <c r="J873" s="1">
        <v>1</v>
      </c>
      <c r="K873" s="1">
        <v>1</v>
      </c>
      <c r="L873" s="1">
        <v>1</v>
      </c>
      <c r="M873" s="1">
        <v>1</v>
      </c>
    </row>
    <row r="874" spans="1:13" x14ac:dyDescent="0.25">
      <c r="A874" s="1">
        <v>8740</v>
      </c>
      <c r="B874" s="1" t="s">
        <v>198</v>
      </c>
      <c r="C874" s="1">
        <v>0</v>
      </c>
      <c r="D874" s="1" t="s">
        <v>104</v>
      </c>
      <c r="E874" s="1" t="s">
        <v>199</v>
      </c>
      <c r="F874" s="1">
        <v>1</v>
      </c>
      <c r="G874" s="1">
        <v>1</v>
      </c>
      <c r="H874" s="1" t="s">
        <v>8</v>
      </c>
      <c r="I874" s="1" t="s">
        <v>8</v>
      </c>
      <c r="J874" s="1" t="s">
        <v>8</v>
      </c>
      <c r="K874" s="1" t="s">
        <v>8</v>
      </c>
      <c r="L874" s="1" t="s">
        <v>8</v>
      </c>
      <c r="M874" s="1" t="s">
        <v>8</v>
      </c>
    </row>
    <row r="875" spans="1:13" x14ac:dyDescent="0.25">
      <c r="A875" s="1">
        <v>8750</v>
      </c>
      <c r="B875" s="1" t="s">
        <v>198</v>
      </c>
      <c r="C875" s="1">
        <v>0</v>
      </c>
      <c r="D875" s="1" t="s">
        <v>104</v>
      </c>
      <c r="E875" s="1" t="s">
        <v>199</v>
      </c>
      <c r="F875" s="1" t="s">
        <v>8</v>
      </c>
      <c r="G875" s="1" t="s">
        <v>8</v>
      </c>
      <c r="H875" s="1">
        <v>1</v>
      </c>
      <c r="I875" s="1">
        <v>1</v>
      </c>
      <c r="J875" s="1">
        <v>1</v>
      </c>
      <c r="K875" s="1">
        <v>1</v>
      </c>
      <c r="L875" s="1">
        <v>1</v>
      </c>
      <c r="M875" s="1">
        <v>1</v>
      </c>
    </row>
    <row r="876" spans="1:13" x14ac:dyDescent="0.25">
      <c r="A876" s="1">
        <v>8760</v>
      </c>
      <c r="B876" s="1" t="s">
        <v>198</v>
      </c>
      <c r="C876" s="1">
        <v>0</v>
      </c>
      <c r="D876" s="1" t="s">
        <v>104</v>
      </c>
      <c r="E876" s="1" t="s">
        <v>199</v>
      </c>
      <c r="F876" s="1">
        <v>1</v>
      </c>
      <c r="G876" s="1">
        <v>1</v>
      </c>
      <c r="H876" s="1" t="s">
        <v>8</v>
      </c>
      <c r="I876" s="1" t="s">
        <v>8</v>
      </c>
      <c r="J876" s="1" t="s">
        <v>8</v>
      </c>
      <c r="K876" s="1" t="s">
        <v>8</v>
      </c>
      <c r="L876" s="1" t="s">
        <v>8</v>
      </c>
      <c r="M876" s="1" t="s">
        <v>8</v>
      </c>
    </row>
    <row r="877" spans="1:13" x14ac:dyDescent="0.25">
      <c r="A877" s="1">
        <v>8770</v>
      </c>
      <c r="B877" s="1" t="s">
        <v>198</v>
      </c>
      <c r="C877" s="1">
        <v>0</v>
      </c>
      <c r="D877" s="1" t="s">
        <v>104</v>
      </c>
      <c r="E877" s="1" t="s">
        <v>199</v>
      </c>
      <c r="F877" s="1" t="s">
        <v>8</v>
      </c>
      <c r="G877" s="1" t="s">
        <v>8</v>
      </c>
      <c r="H877" s="1">
        <v>1</v>
      </c>
      <c r="I877" s="1">
        <v>1</v>
      </c>
      <c r="J877" s="1">
        <v>1</v>
      </c>
      <c r="K877" s="1">
        <v>1</v>
      </c>
      <c r="L877" s="1">
        <v>1</v>
      </c>
      <c r="M877" s="1">
        <v>1</v>
      </c>
    </row>
    <row r="878" spans="1:13" x14ac:dyDescent="0.25">
      <c r="A878" s="1">
        <v>8780</v>
      </c>
      <c r="B878" s="1" t="s">
        <v>198</v>
      </c>
      <c r="C878" s="1">
        <v>0</v>
      </c>
      <c r="D878" s="1" t="s">
        <v>104</v>
      </c>
      <c r="E878" s="1" t="s">
        <v>199</v>
      </c>
      <c r="F878" s="1">
        <v>1</v>
      </c>
      <c r="G878" s="1">
        <v>1</v>
      </c>
      <c r="H878" s="1" t="s">
        <v>8</v>
      </c>
      <c r="I878" s="1" t="s">
        <v>8</v>
      </c>
      <c r="J878" s="1" t="s">
        <v>8</v>
      </c>
      <c r="K878" s="1" t="s">
        <v>8</v>
      </c>
      <c r="L878" s="1" t="s">
        <v>8</v>
      </c>
      <c r="M878" s="1" t="s">
        <v>8</v>
      </c>
    </row>
    <row r="879" spans="1:13" x14ac:dyDescent="0.25">
      <c r="A879" s="1">
        <v>8790</v>
      </c>
      <c r="B879" s="1" t="s">
        <v>198</v>
      </c>
      <c r="C879" s="1">
        <v>0</v>
      </c>
      <c r="D879" s="1" t="s">
        <v>104</v>
      </c>
      <c r="E879" s="1" t="s">
        <v>199</v>
      </c>
      <c r="F879" s="1" t="s">
        <v>8</v>
      </c>
      <c r="G879" s="1" t="s">
        <v>8</v>
      </c>
      <c r="H879" s="1">
        <v>1</v>
      </c>
      <c r="I879" s="1">
        <v>1</v>
      </c>
      <c r="J879" s="1">
        <v>1</v>
      </c>
      <c r="K879" s="1">
        <v>1</v>
      </c>
      <c r="L879" s="1">
        <v>1</v>
      </c>
      <c r="M879" s="1">
        <v>1</v>
      </c>
    </row>
    <row r="880" spans="1:13" x14ac:dyDescent="0.25">
      <c r="A880" s="1">
        <v>8800</v>
      </c>
      <c r="B880" s="1" t="s">
        <v>198</v>
      </c>
      <c r="C880" s="1">
        <v>0</v>
      </c>
      <c r="D880" s="1" t="s">
        <v>104</v>
      </c>
      <c r="E880" s="1" t="s">
        <v>199</v>
      </c>
      <c r="F880" s="1">
        <v>1</v>
      </c>
      <c r="G880" s="1">
        <v>1</v>
      </c>
      <c r="H880" s="1" t="s">
        <v>8</v>
      </c>
      <c r="I880" s="1" t="s">
        <v>8</v>
      </c>
      <c r="J880" s="1" t="s">
        <v>8</v>
      </c>
      <c r="K880" s="1" t="s">
        <v>8</v>
      </c>
      <c r="L880" s="1" t="s">
        <v>8</v>
      </c>
      <c r="M880" s="1" t="s">
        <v>8</v>
      </c>
    </row>
    <row r="881" spans="1:13" x14ac:dyDescent="0.25">
      <c r="A881" s="1">
        <v>8810</v>
      </c>
      <c r="B881" s="1" t="s">
        <v>198</v>
      </c>
      <c r="C881" s="1">
        <v>0</v>
      </c>
      <c r="D881" s="1" t="s">
        <v>104</v>
      </c>
      <c r="E881" s="1" t="s">
        <v>199</v>
      </c>
      <c r="F881" s="1" t="s">
        <v>8</v>
      </c>
      <c r="G881" s="1" t="s">
        <v>8</v>
      </c>
      <c r="H881" s="1">
        <v>1</v>
      </c>
      <c r="I881" s="1">
        <v>1</v>
      </c>
      <c r="J881" s="1">
        <v>1</v>
      </c>
      <c r="K881" s="1">
        <v>1</v>
      </c>
      <c r="L881" s="1">
        <v>1</v>
      </c>
      <c r="M881" s="1">
        <v>1</v>
      </c>
    </row>
    <row r="882" spans="1:13" x14ac:dyDescent="0.25">
      <c r="A882" s="1">
        <v>8820</v>
      </c>
      <c r="B882" s="1" t="s">
        <v>537</v>
      </c>
      <c r="C882" s="1">
        <v>0</v>
      </c>
      <c r="D882" s="1" t="s">
        <v>104</v>
      </c>
      <c r="E882" s="1" t="s">
        <v>538</v>
      </c>
      <c r="F882" s="1">
        <v>1</v>
      </c>
      <c r="G882" s="1">
        <v>1</v>
      </c>
      <c r="H882" s="1">
        <v>1</v>
      </c>
      <c r="I882" s="1">
        <v>1</v>
      </c>
      <c r="J882" s="1">
        <v>1</v>
      </c>
      <c r="K882" s="1">
        <v>1</v>
      </c>
      <c r="L882" s="1">
        <v>1</v>
      </c>
      <c r="M882" s="1">
        <v>1</v>
      </c>
    </row>
    <row r="883" spans="1:13" x14ac:dyDescent="0.25">
      <c r="A883" s="1">
        <v>8830</v>
      </c>
      <c r="B883" s="1" t="s">
        <v>537</v>
      </c>
      <c r="C883" s="1">
        <v>0</v>
      </c>
      <c r="D883" s="1" t="s">
        <v>104</v>
      </c>
      <c r="E883" s="1" t="s">
        <v>538</v>
      </c>
      <c r="F883" s="1">
        <v>1</v>
      </c>
      <c r="G883" s="1">
        <v>1</v>
      </c>
      <c r="H883" s="1">
        <v>1</v>
      </c>
      <c r="I883" s="1">
        <v>1</v>
      </c>
      <c r="J883" s="1">
        <v>1</v>
      </c>
      <c r="K883" s="1">
        <v>1</v>
      </c>
      <c r="L883" s="1">
        <v>1</v>
      </c>
      <c r="M883" s="1">
        <v>1</v>
      </c>
    </row>
    <row r="884" spans="1:13" x14ac:dyDescent="0.25">
      <c r="A884" s="1">
        <v>8840</v>
      </c>
      <c r="B884" s="1" t="s">
        <v>537</v>
      </c>
      <c r="C884" s="1">
        <v>0</v>
      </c>
      <c r="D884" s="1" t="s">
        <v>104</v>
      </c>
      <c r="E884" s="1" t="s">
        <v>538</v>
      </c>
      <c r="F884" s="1">
        <v>1</v>
      </c>
      <c r="G884" s="1">
        <v>1</v>
      </c>
      <c r="H884" s="1">
        <v>1</v>
      </c>
      <c r="I884" s="1">
        <v>1</v>
      </c>
      <c r="J884" s="1">
        <v>1</v>
      </c>
      <c r="K884" s="1">
        <v>1</v>
      </c>
      <c r="L884" s="1">
        <v>1</v>
      </c>
      <c r="M884" s="1">
        <v>1</v>
      </c>
    </row>
    <row r="885" spans="1:13" x14ac:dyDescent="0.25">
      <c r="A885" s="1">
        <v>8850</v>
      </c>
      <c r="B885" s="1" t="s">
        <v>537</v>
      </c>
      <c r="C885" s="1">
        <v>0</v>
      </c>
      <c r="D885" s="1" t="s">
        <v>104</v>
      </c>
      <c r="E885" s="1" t="s">
        <v>538</v>
      </c>
      <c r="F885" s="1">
        <v>1</v>
      </c>
      <c r="G885" s="1">
        <v>1</v>
      </c>
      <c r="H885" s="1">
        <v>1</v>
      </c>
      <c r="I885" s="1">
        <v>1</v>
      </c>
      <c r="J885" s="1">
        <v>1</v>
      </c>
      <c r="K885" s="1">
        <v>1</v>
      </c>
      <c r="L885" s="1">
        <v>1</v>
      </c>
      <c r="M885" s="1">
        <v>1</v>
      </c>
    </row>
    <row r="886" spans="1:13" x14ac:dyDescent="0.25">
      <c r="A886" s="1">
        <v>8860</v>
      </c>
      <c r="B886" s="1" t="s">
        <v>537</v>
      </c>
      <c r="C886" s="1">
        <v>0</v>
      </c>
      <c r="D886" s="1" t="s">
        <v>104</v>
      </c>
      <c r="E886" s="1" t="s">
        <v>538</v>
      </c>
      <c r="F886" s="1">
        <v>1</v>
      </c>
      <c r="G886" s="1">
        <v>1</v>
      </c>
      <c r="H886" s="1">
        <v>1</v>
      </c>
      <c r="I886" s="1">
        <v>1</v>
      </c>
      <c r="J886" s="1">
        <v>1</v>
      </c>
      <c r="K886" s="1">
        <v>1</v>
      </c>
      <c r="L886" s="1">
        <v>1</v>
      </c>
      <c r="M886" s="1">
        <v>1</v>
      </c>
    </row>
    <row r="887" spans="1:13" x14ac:dyDescent="0.25">
      <c r="A887" s="1">
        <v>8870</v>
      </c>
      <c r="B887" s="1" t="s">
        <v>537</v>
      </c>
      <c r="C887" s="1">
        <v>0</v>
      </c>
      <c r="D887" s="1" t="s">
        <v>104</v>
      </c>
      <c r="E887" s="1" t="s">
        <v>538</v>
      </c>
      <c r="F887" s="1">
        <v>1</v>
      </c>
      <c r="G887" s="1">
        <v>1</v>
      </c>
      <c r="H887" s="1">
        <v>1</v>
      </c>
      <c r="I887" s="1">
        <v>1</v>
      </c>
      <c r="J887" s="1">
        <v>1</v>
      </c>
      <c r="K887" s="1">
        <v>1</v>
      </c>
      <c r="L887" s="1">
        <v>1</v>
      </c>
      <c r="M887" s="1">
        <v>1</v>
      </c>
    </row>
    <row r="888" spans="1:13" x14ac:dyDescent="0.25">
      <c r="A888" s="1">
        <v>8880</v>
      </c>
      <c r="B888" s="1" t="s">
        <v>537</v>
      </c>
      <c r="C888" s="1">
        <v>0</v>
      </c>
      <c r="D888" s="1" t="s">
        <v>104</v>
      </c>
      <c r="E888" s="1" t="s">
        <v>538</v>
      </c>
      <c r="F888" s="1">
        <v>1</v>
      </c>
      <c r="G888" s="1">
        <v>1</v>
      </c>
      <c r="H888" s="1">
        <v>1</v>
      </c>
      <c r="I888" s="1">
        <v>1</v>
      </c>
      <c r="J888" s="1">
        <v>1</v>
      </c>
      <c r="K888" s="1">
        <v>1</v>
      </c>
      <c r="L888" s="1">
        <v>1</v>
      </c>
      <c r="M888" s="1">
        <v>1</v>
      </c>
    </row>
    <row r="889" spans="1:13" x14ac:dyDescent="0.25">
      <c r="A889" s="1">
        <v>8890</v>
      </c>
      <c r="B889" s="1" t="s">
        <v>537</v>
      </c>
      <c r="C889" s="1">
        <v>0</v>
      </c>
      <c r="D889" s="1" t="s">
        <v>104</v>
      </c>
      <c r="E889" s="1" t="s">
        <v>538</v>
      </c>
      <c r="F889" s="1">
        <v>1</v>
      </c>
      <c r="G889" s="1">
        <v>1</v>
      </c>
      <c r="H889" s="1">
        <v>1</v>
      </c>
      <c r="I889" s="1">
        <v>1</v>
      </c>
      <c r="J889" s="1">
        <v>1</v>
      </c>
      <c r="K889" s="1">
        <v>1</v>
      </c>
      <c r="L889" s="1">
        <v>1</v>
      </c>
      <c r="M889" s="1">
        <v>1</v>
      </c>
    </row>
    <row r="890" spans="1:13" x14ac:dyDescent="0.25">
      <c r="A890" s="1">
        <v>8900</v>
      </c>
      <c r="B890" s="1" t="s">
        <v>537</v>
      </c>
      <c r="C890" s="1">
        <v>0</v>
      </c>
      <c r="D890" s="1" t="s">
        <v>104</v>
      </c>
      <c r="E890" s="1" t="s">
        <v>538</v>
      </c>
      <c r="F890" s="1">
        <v>1</v>
      </c>
      <c r="G890" s="1">
        <v>1</v>
      </c>
      <c r="H890" s="1">
        <v>1</v>
      </c>
      <c r="I890" s="1">
        <v>1</v>
      </c>
      <c r="J890" s="1">
        <v>1</v>
      </c>
      <c r="K890" s="1">
        <v>1</v>
      </c>
      <c r="L890" s="1">
        <v>1</v>
      </c>
      <c r="M890" s="1">
        <v>1</v>
      </c>
    </row>
    <row r="891" spans="1:13" x14ac:dyDescent="0.25">
      <c r="A891" s="1">
        <v>8910</v>
      </c>
      <c r="B891" s="1" t="s">
        <v>537</v>
      </c>
      <c r="C891" s="1">
        <v>0</v>
      </c>
      <c r="D891" s="1" t="s">
        <v>104</v>
      </c>
      <c r="E891" s="1" t="s">
        <v>538</v>
      </c>
      <c r="F891" s="1">
        <v>1</v>
      </c>
      <c r="G891" s="1">
        <v>1</v>
      </c>
      <c r="H891" s="1">
        <v>1</v>
      </c>
      <c r="I891" s="1">
        <v>1</v>
      </c>
      <c r="J891" s="1">
        <v>1</v>
      </c>
      <c r="K891" s="1">
        <v>1</v>
      </c>
      <c r="L891" s="1">
        <v>1</v>
      </c>
      <c r="M891" s="1">
        <v>1</v>
      </c>
    </row>
    <row r="892" spans="1:13" x14ac:dyDescent="0.25">
      <c r="A892" s="1">
        <v>8920</v>
      </c>
      <c r="B892" s="1" t="s">
        <v>153</v>
      </c>
      <c r="C892" s="1">
        <v>0</v>
      </c>
      <c r="D892" s="1" t="s">
        <v>104</v>
      </c>
      <c r="E892" s="1" t="s">
        <v>154</v>
      </c>
      <c r="F892" s="1">
        <v>1</v>
      </c>
      <c r="G892" s="1">
        <v>1</v>
      </c>
      <c r="H892" s="1">
        <v>1</v>
      </c>
      <c r="I892" s="1">
        <v>1</v>
      </c>
      <c r="J892" s="1">
        <v>1</v>
      </c>
      <c r="K892" s="1">
        <v>1</v>
      </c>
      <c r="L892" s="1">
        <v>1</v>
      </c>
      <c r="M892" s="1">
        <v>1</v>
      </c>
    </row>
    <row r="893" spans="1:13" x14ac:dyDescent="0.25">
      <c r="A893" s="1">
        <v>8930</v>
      </c>
      <c r="B893" s="1" t="s">
        <v>153</v>
      </c>
      <c r="C893" s="1">
        <v>0</v>
      </c>
      <c r="D893" s="1" t="s">
        <v>104</v>
      </c>
      <c r="E893" s="1" t="s">
        <v>154</v>
      </c>
      <c r="F893" s="1">
        <v>1</v>
      </c>
      <c r="G893" s="1">
        <v>1</v>
      </c>
      <c r="H893" s="1">
        <v>1</v>
      </c>
      <c r="I893" s="1">
        <v>1</v>
      </c>
      <c r="J893" s="1">
        <v>1</v>
      </c>
      <c r="K893" s="1">
        <v>1</v>
      </c>
      <c r="L893" s="1">
        <v>1</v>
      </c>
      <c r="M893" s="1">
        <v>1</v>
      </c>
    </row>
    <row r="894" spans="1:13" x14ac:dyDescent="0.25">
      <c r="A894" s="1">
        <v>8940</v>
      </c>
      <c r="B894" s="1" t="s">
        <v>153</v>
      </c>
      <c r="C894" s="1">
        <v>0</v>
      </c>
      <c r="D894" s="1" t="s">
        <v>104</v>
      </c>
      <c r="E894" s="1" t="s">
        <v>154</v>
      </c>
      <c r="F894" s="1">
        <v>1</v>
      </c>
      <c r="G894" s="1">
        <v>1</v>
      </c>
      <c r="H894" s="1">
        <v>1</v>
      </c>
      <c r="I894" s="1">
        <v>1</v>
      </c>
      <c r="J894" s="1">
        <v>1</v>
      </c>
      <c r="K894" s="1">
        <v>1</v>
      </c>
      <c r="L894" s="1">
        <v>1</v>
      </c>
      <c r="M894" s="1">
        <v>1</v>
      </c>
    </row>
    <row r="895" spans="1:13" x14ac:dyDescent="0.25">
      <c r="A895" s="1">
        <v>8950</v>
      </c>
      <c r="B895" s="1" t="s">
        <v>153</v>
      </c>
      <c r="C895" s="1">
        <v>0</v>
      </c>
      <c r="D895" s="1" t="s">
        <v>104</v>
      </c>
      <c r="E895" s="1" t="s">
        <v>154</v>
      </c>
      <c r="F895" s="1">
        <v>1</v>
      </c>
      <c r="G895" s="1">
        <v>1</v>
      </c>
      <c r="H895" s="1">
        <v>1</v>
      </c>
      <c r="I895" s="1">
        <v>1</v>
      </c>
      <c r="J895" s="1">
        <v>1</v>
      </c>
      <c r="K895" s="1">
        <v>1</v>
      </c>
      <c r="L895" s="1">
        <v>1</v>
      </c>
      <c r="M895" s="1">
        <v>1</v>
      </c>
    </row>
    <row r="896" spans="1:13" x14ac:dyDescent="0.25">
      <c r="A896" s="1">
        <v>8960</v>
      </c>
      <c r="B896" s="1" t="s">
        <v>153</v>
      </c>
      <c r="C896" s="1">
        <v>0</v>
      </c>
      <c r="D896" s="1" t="s">
        <v>104</v>
      </c>
      <c r="E896" s="1" t="s">
        <v>154</v>
      </c>
      <c r="F896" s="1">
        <v>1</v>
      </c>
      <c r="G896" s="1">
        <v>1</v>
      </c>
      <c r="H896" s="1">
        <v>1</v>
      </c>
      <c r="I896" s="1">
        <v>1</v>
      </c>
      <c r="J896" s="1">
        <v>1</v>
      </c>
      <c r="K896" s="1">
        <v>1</v>
      </c>
      <c r="L896" s="1">
        <v>1</v>
      </c>
      <c r="M896" s="1">
        <v>1</v>
      </c>
    </row>
    <row r="897" spans="1:13" x14ac:dyDescent="0.25">
      <c r="A897" s="1">
        <v>8970</v>
      </c>
      <c r="B897" s="1" t="s">
        <v>153</v>
      </c>
      <c r="C897" s="1">
        <v>0</v>
      </c>
      <c r="D897" s="1" t="s">
        <v>104</v>
      </c>
      <c r="E897" s="1" t="s">
        <v>154</v>
      </c>
      <c r="F897" s="1">
        <v>1</v>
      </c>
      <c r="G897" s="1">
        <v>1</v>
      </c>
      <c r="H897" s="1">
        <v>1</v>
      </c>
      <c r="I897" s="1">
        <v>1</v>
      </c>
      <c r="J897" s="1">
        <v>1</v>
      </c>
      <c r="K897" s="1">
        <v>1</v>
      </c>
      <c r="L897" s="1">
        <v>1</v>
      </c>
      <c r="M897" s="1">
        <v>1</v>
      </c>
    </row>
    <row r="898" spans="1:13" x14ac:dyDescent="0.25">
      <c r="A898" s="1">
        <v>8980</v>
      </c>
      <c r="B898" s="1" t="s">
        <v>153</v>
      </c>
      <c r="C898" s="1">
        <v>0</v>
      </c>
      <c r="D898" s="1" t="s">
        <v>104</v>
      </c>
      <c r="E898" s="1" t="s">
        <v>154</v>
      </c>
      <c r="F898" s="1">
        <v>1</v>
      </c>
      <c r="G898" s="1">
        <v>1</v>
      </c>
      <c r="H898" s="1">
        <v>1</v>
      </c>
      <c r="I898" s="1">
        <v>1</v>
      </c>
      <c r="J898" s="1">
        <v>1</v>
      </c>
      <c r="K898" s="1">
        <v>1</v>
      </c>
      <c r="L898" s="1">
        <v>1</v>
      </c>
      <c r="M898" s="1">
        <v>1</v>
      </c>
    </row>
    <row r="899" spans="1:13" x14ac:dyDescent="0.25">
      <c r="A899" s="1">
        <v>8990</v>
      </c>
      <c r="B899" s="1" t="s">
        <v>200</v>
      </c>
      <c r="C899" s="1">
        <v>0</v>
      </c>
      <c r="D899" s="1" t="s">
        <v>104</v>
      </c>
      <c r="E899" s="1" t="s">
        <v>201</v>
      </c>
      <c r="F899" s="1">
        <v>1</v>
      </c>
      <c r="G899" s="1">
        <v>1</v>
      </c>
      <c r="H899" s="1">
        <v>1</v>
      </c>
      <c r="I899" s="1">
        <v>1</v>
      </c>
      <c r="J899" s="1">
        <v>1</v>
      </c>
      <c r="K899" s="1">
        <v>1</v>
      </c>
      <c r="L899" s="1">
        <v>1</v>
      </c>
      <c r="M899" s="1">
        <v>1</v>
      </c>
    </row>
    <row r="900" spans="1:13" x14ac:dyDescent="0.25">
      <c r="A900" s="1">
        <v>9000</v>
      </c>
      <c r="B900" s="1" t="s">
        <v>200</v>
      </c>
      <c r="C900" s="1">
        <v>0</v>
      </c>
      <c r="D900" s="1" t="s">
        <v>104</v>
      </c>
      <c r="E900" s="1" t="s">
        <v>201</v>
      </c>
      <c r="F900" s="1">
        <v>1</v>
      </c>
      <c r="G900" s="1">
        <v>1</v>
      </c>
      <c r="H900" s="1">
        <v>1</v>
      </c>
      <c r="I900" s="1">
        <v>1</v>
      </c>
      <c r="J900" s="1">
        <v>1</v>
      </c>
      <c r="K900" s="1">
        <v>1</v>
      </c>
      <c r="L900" s="1">
        <v>1</v>
      </c>
      <c r="M900" s="1">
        <v>1</v>
      </c>
    </row>
    <row r="901" spans="1:13" x14ac:dyDescent="0.25">
      <c r="A901" s="1">
        <v>9010</v>
      </c>
      <c r="B901" s="1" t="s">
        <v>202</v>
      </c>
      <c r="C901" s="1">
        <v>0</v>
      </c>
      <c r="D901" s="1" t="s">
        <v>104</v>
      </c>
      <c r="E901" s="1" t="s">
        <v>203</v>
      </c>
      <c r="F901" s="1">
        <v>1</v>
      </c>
      <c r="G901" s="1">
        <v>1</v>
      </c>
      <c r="H901" s="1">
        <v>1</v>
      </c>
      <c r="I901" s="1">
        <v>1</v>
      </c>
      <c r="J901" s="1">
        <v>1</v>
      </c>
      <c r="K901" s="1">
        <v>1</v>
      </c>
      <c r="L901" s="1">
        <v>1</v>
      </c>
      <c r="M901" s="1">
        <v>1</v>
      </c>
    </row>
    <row r="902" spans="1:13" x14ac:dyDescent="0.25">
      <c r="A902" s="1">
        <v>9020</v>
      </c>
      <c r="B902" s="1" t="s">
        <v>202</v>
      </c>
      <c r="C902" s="1">
        <v>0</v>
      </c>
      <c r="D902" s="1" t="s">
        <v>104</v>
      </c>
      <c r="E902" s="1" t="s">
        <v>203</v>
      </c>
      <c r="F902" s="1">
        <v>1</v>
      </c>
      <c r="G902" s="1">
        <v>1</v>
      </c>
      <c r="H902" s="1">
        <v>1</v>
      </c>
      <c r="I902" s="1">
        <v>1</v>
      </c>
      <c r="J902" s="1">
        <v>1</v>
      </c>
      <c r="K902" s="1">
        <v>1</v>
      </c>
      <c r="L902" s="1">
        <v>1</v>
      </c>
      <c r="M902" s="1">
        <v>1</v>
      </c>
    </row>
    <row r="903" spans="1:13" x14ac:dyDescent="0.25">
      <c r="A903" s="1">
        <v>9030</v>
      </c>
      <c r="B903" s="1" t="s">
        <v>169</v>
      </c>
      <c r="C903" s="1">
        <v>0</v>
      </c>
      <c r="D903" s="1" t="s">
        <v>104</v>
      </c>
      <c r="E903" s="1" t="s">
        <v>140</v>
      </c>
      <c r="F903" s="1">
        <v>1</v>
      </c>
      <c r="G903" s="1">
        <v>1</v>
      </c>
      <c r="H903" s="1">
        <v>1</v>
      </c>
      <c r="I903" s="1">
        <v>1</v>
      </c>
      <c r="J903" s="1">
        <v>1</v>
      </c>
      <c r="K903" s="1">
        <v>1</v>
      </c>
      <c r="L903" s="1">
        <v>1</v>
      </c>
      <c r="M903" s="1">
        <v>1</v>
      </c>
    </row>
    <row r="904" spans="1:13" x14ac:dyDescent="0.25">
      <c r="A904" s="1">
        <v>9040</v>
      </c>
      <c r="B904" s="1" t="s">
        <v>169</v>
      </c>
      <c r="C904" s="1">
        <v>0</v>
      </c>
      <c r="D904" s="1" t="s">
        <v>104</v>
      </c>
      <c r="E904" s="1" t="s">
        <v>140</v>
      </c>
      <c r="F904" s="1">
        <v>1</v>
      </c>
      <c r="G904" s="1">
        <v>1</v>
      </c>
      <c r="H904" s="1">
        <v>1</v>
      </c>
      <c r="I904" s="1">
        <v>1</v>
      </c>
      <c r="J904" s="1">
        <v>1</v>
      </c>
      <c r="K904" s="1">
        <v>1</v>
      </c>
      <c r="L904" s="1">
        <v>1</v>
      </c>
      <c r="M904" s="1">
        <v>1</v>
      </c>
    </row>
    <row r="905" spans="1:13" x14ac:dyDescent="0.25">
      <c r="A905" s="1">
        <v>9050</v>
      </c>
      <c r="B905" s="1" t="s">
        <v>169</v>
      </c>
      <c r="C905" s="1">
        <v>0</v>
      </c>
      <c r="D905" s="1" t="s">
        <v>104</v>
      </c>
      <c r="E905" s="1" t="s">
        <v>140</v>
      </c>
      <c r="F905" s="1">
        <v>1</v>
      </c>
      <c r="G905" s="1">
        <v>1</v>
      </c>
      <c r="H905" s="1">
        <v>1</v>
      </c>
      <c r="I905" s="1">
        <v>1</v>
      </c>
      <c r="J905" s="1">
        <v>1</v>
      </c>
      <c r="K905" s="1">
        <v>1</v>
      </c>
      <c r="L905" s="1">
        <v>1</v>
      </c>
      <c r="M905" s="1">
        <v>1</v>
      </c>
    </row>
    <row r="906" spans="1:13" x14ac:dyDescent="0.25">
      <c r="A906" s="1">
        <v>9060</v>
      </c>
      <c r="B906" s="1" t="s">
        <v>169</v>
      </c>
      <c r="C906" s="1">
        <v>0</v>
      </c>
      <c r="D906" s="1" t="s">
        <v>104</v>
      </c>
      <c r="E906" s="1" t="s">
        <v>140</v>
      </c>
      <c r="F906" s="1">
        <v>1</v>
      </c>
      <c r="G906" s="1">
        <v>1</v>
      </c>
      <c r="H906" s="1">
        <v>1</v>
      </c>
      <c r="I906" s="1">
        <v>1</v>
      </c>
      <c r="J906" s="1">
        <v>1</v>
      </c>
      <c r="K906" s="1">
        <v>1</v>
      </c>
      <c r="L906" s="1">
        <v>1</v>
      </c>
      <c r="M906" s="1">
        <v>1</v>
      </c>
    </row>
    <row r="907" spans="1:13" x14ac:dyDescent="0.25">
      <c r="A907" s="1">
        <v>9070</v>
      </c>
      <c r="B907" s="1" t="s">
        <v>169</v>
      </c>
      <c r="C907" s="1">
        <v>0</v>
      </c>
      <c r="D907" s="1" t="s">
        <v>104</v>
      </c>
      <c r="E907" s="1" t="s">
        <v>140</v>
      </c>
      <c r="F907" s="1">
        <v>1</v>
      </c>
      <c r="G907" s="1">
        <v>1</v>
      </c>
      <c r="H907" s="1">
        <v>1</v>
      </c>
      <c r="I907" s="1">
        <v>1</v>
      </c>
      <c r="J907" s="1">
        <v>1</v>
      </c>
      <c r="K907" s="1">
        <v>1</v>
      </c>
      <c r="L907" s="1">
        <v>1</v>
      </c>
      <c r="M907" s="1">
        <v>1</v>
      </c>
    </row>
    <row r="908" spans="1:13" x14ac:dyDescent="0.25">
      <c r="A908" s="1">
        <v>9080</v>
      </c>
      <c r="B908" s="1" t="s">
        <v>169</v>
      </c>
      <c r="C908" s="1">
        <v>0</v>
      </c>
      <c r="D908" s="1" t="s">
        <v>104</v>
      </c>
      <c r="E908" s="1" t="s">
        <v>140</v>
      </c>
      <c r="F908" s="1">
        <v>1</v>
      </c>
      <c r="G908" s="1">
        <v>1</v>
      </c>
      <c r="H908" s="1">
        <v>1</v>
      </c>
      <c r="I908" s="1">
        <v>1</v>
      </c>
      <c r="J908" s="1">
        <v>1</v>
      </c>
      <c r="K908" s="1">
        <v>1</v>
      </c>
      <c r="L908" s="1">
        <v>1</v>
      </c>
      <c r="M908" s="1">
        <v>1</v>
      </c>
    </row>
    <row r="909" spans="1:13" x14ac:dyDescent="0.25">
      <c r="A909" s="1">
        <v>9090</v>
      </c>
      <c r="B909" s="1" t="s">
        <v>169</v>
      </c>
      <c r="C909" s="1">
        <v>0</v>
      </c>
      <c r="D909" s="1" t="s">
        <v>104</v>
      </c>
      <c r="E909" s="1" t="s">
        <v>140</v>
      </c>
      <c r="F909" s="1">
        <v>1</v>
      </c>
      <c r="G909" s="1">
        <v>1</v>
      </c>
      <c r="H909" s="1">
        <v>1</v>
      </c>
      <c r="I909" s="1">
        <v>1</v>
      </c>
      <c r="J909" s="1">
        <v>1</v>
      </c>
      <c r="K909" s="1">
        <v>1</v>
      </c>
      <c r="L909" s="1">
        <v>1</v>
      </c>
      <c r="M909" s="1">
        <v>1</v>
      </c>
    </row>
    <row r="910" spans="1:13" x14ac:dyDescent="0.25">
      <c r="A910" s="1">
        <v>9100</v>
      </c>
      <c r="B910" s="1" t="s">
        <v>169</v>
      </c>
      <c r="C910" s="1">
        <v>0</v>
      </c>
      <c r="D910" s="1" t="s">
        <v>104</v>
      </c>
      <c r="E910" s="1" t="s">
        <v>140</v>
      </c>
      <c r="F910" s="1">
        <v>1</v>
      </c>
      <c r="G910" s="1">
        <v>1</v>
      </c>
      <c r="H910" s="1">
        <v>1</v>
      </c>
      <c r="I910" s="1">
        <v>1</v>
      </c>
      <c r="J910" s="1">
        <v>1</v>
      </c>
      <c r="K910" s="1">
        <v>1</v>
      </c>
      <c r="L910" s="1">
        <v>1</v>
      </c>
      <c r="M910" s="1">
        <v>1</v>
      </c>
    </row>
    <row r="911" spans="1:13" x14ac:dyDescent="0.25">
      <c r="A911" s="1">
        <v>9110</v>
      </c>
      <c r="B911" s="1" t="s">
        <v>169</v>
      </c>
      <c r="C911" s="1">
        <v>0</v>
      </c>
      <c r="D911" s="1" t="s">
        <v>104</v>
      </c>
      <c r="E911" s="1" t="s">
        <v>140</v>
      </c>
      <c r="F911" s="1">
        <v>1</v>
      </c>
      <c r="G911" s="1">
        <v>1</v>
      </c>
      <c r="H911" s="1">
        <v>1</v>
      </c>
      <c r="I911" s="1">
        <v>1</v>
      </c>
      <c r="J911" s="1">
        <v>1</v>
      </c>
      <c r="K911" s="1">
        <v>1</v>
      </c>
      <c r="L911" s="1">
        <v>1</v>
      </c>
      <c r="M911" s="1">
        <v>1</v>
      </c>
    </row>
    <row r="912" spans="1:13" x14ac:dyDescent="0.25">
      <c r="A912" s="1">
        <v>9120</v>
      </c>
      <c r="B912" s="1" t="s">
        <v>169</v>
      </c>
      <c r="C912" s="1">
        <v>0</v>
      </c>
      <c r="D912" s="1" t="s">
        <v>104</v>
      </c>
      <c r="E912" s="1" t="s">
        <v>140</v>
      </c>
      <c r="F912" s="1">
        <v>1</v>
      </c>
      <c r="G912" s="1">
        <v>1</v>
      </c>
      <c r="H912" s="1">
        <v>1</v>
      </c>
      <c r="I912" s="1">
        <v>1</v>
      </c>
      <c r="J912" s="1">
        <v>1</v>
      </c>
      <c r="K912" s="1">
        <v>1</v>
      </c>
      <c r="L912" s="1">
        <v>1</v>
      </c>
      <c r="M912" s="1">
        <v>1</v>
      </c>
    </row>
    <row r="913" spans="1:13" x14ac:dyDescent="0.25">
      <c r="A913" s="1">
        <v>9130</v>
      </c>
      <c r="B913" s="1" t="s">
        <v>169</v>
      </c>
      <c r="C913" s="1">
        <v>0</v>
      </c>
      <c r="D913" s="1" t="s">
        <v>104</v>
      </c>
      <c r="E913" s="1" t="s">
        <v>140</v>
      </c>
      <c r="F913" s="1">
        <v>1</v>
      </c>
      <c r="G913" s="1">
        <v>1</v>
      </c>
      <c r="H913" s="1">
        <v>1</v>
      </c>
      <c r="I913" s="1">
        <v>1</v>
      </c>
      <c r="J913" s="1">
        <v>1</v>
      </c>
      <c r="K913" s="1">
        <v>1</v>
      </c>
      <c r="L913" s="1">
        <v>1</v>
      </c>
      <c r="M913" s="1">
        <v>1</v>
      </c>
    </row>
    <row r="914" spans="1:13" x14ac:dyDescent="0.25">
      <c r="A914" s="1">
        <v>9140</v>
      </c>
      <c r="B914" s="1" t="s">
        <v>169</v>
      </c>
      <c r="C914" s="1">
        <v>0</v>
      </c>
      <c r="D914" s="1" t="s">
        <v>104</v>
      </c>
      <c r="E914" s="1" t="s">
        <v>140</v>
      </c>
      <c r="F914" s="1">
        <v>1</v>
      </c>
      <c r="G914" s="1">
        <v>1</v>
      </c>
      <c r="H914" s="1">
        <v>1</v>
      </c>
      <c r="I914" s="1">
        <v>1</v>
      </c>
      <c r="J914" s="1">
        <v>1</v>
      </c>
      <c r="K914" s="1">
        <v>1</v>
      </c>
      <c r="L914" s="1">
        <v>1</v>
      </c>
      <c r="M914" s="1">
        <v>1</v>
      </c>
    </row>
    <row r="915" spans="1:13" x14ac:dyDescent="0.25">
      <c r="A915" s="1">
        <v>9150</v>
      </c>
      <c r="B915" s="1" t="s">
        <v>169</v>
      </c>
      <c r="C915" s="1">
        <v>0</v>
      </c>
      <c r="D915" s="1" t="s">
        <v>104</v>
      </c>
      <c r="E915" s="1" t="s">
        <v>140</v>
      </c>
      <c r="F915" s="1">
        <v>1</v>
      </c>
      <c r="G915" s="1">
        <v>1</v>
      </c>
      <c r="H915" s="1">
        <v>1</v>
      </c>
      <c r="I915" s="1">
        <v>1</v>
      </c>
      <c r="J915" s="1">
        <v>1</v>
      </c>
      <c r="K915" s="1">
        <v>1</v>
      </c>
      <c r="L915" s="1">
        <v>1</v>
      </c>
      <c r="M915" s="1">
        <v>1</v>
      </c>
    </row>
    <row r="916" spans="1:13" x14ac:dyDescent="0.25">
      <c r="A916" s="1">
        <v>9160</v>
      </c>
      <c r="B916" s="1" t="s">
        <v>169</v>
      </c>
      <c r="C916" s="1">
        <v>0</v>
      </c>
      <c r="D916" s="1" t="s">
        <v>104</v>
      </c>
      <c r="E916" s="1" t="s">
        <v>140</v>
      </c>
      <c r="F916" s="1">
        <v>1</v>
      </c>
      <c r="G916" s="1">
        <v>1</v>
      </c>
      <c r="H916" s="1">
        <v>1</v>
      </c>
      <c r="I916" s="1">
        <v>1</v>
      </c>
      <c r="J916" s="1">
        <v>1</v>
      </c>
      <c r="K916" s="1">
        <v>1</v>
      </c>
      <c r="L916" s="1">
        <v>1</v>
      </c>
      <c r="M916" s="1">
        <v>1</v>
      </c>
    </row>
    <row r="917" spans="1:13" x14ac:dyDescent="0.25">
      <c r="A917" s="1">
        <v>9170</v>
      </c>
      <c r="B917" s="1" t="s">
        <v>169</v>
      </c>
      <c r="C917" s="1">
        <v>0</v>
      </c>
      <c r="D917" s="1" t="s">
        <v>104</v>
      </c>
      <c r="E917" s="1" t="s">
        <v>140</v>
      </c>
      <c r="F917" s="1">
        <v>1</v>
      </c>
      <c r="G917" s="1">
        <v>1</v>
      </c>
      <c r="H917" s="1">
        <v>1</v>
      </c>
      <c r="I917" s="1">
        <v>1</v>
      </c>
      <c r="J917" s="1">
        <v>1</v>
      </c>
      <c r="K917" s="1">
        <v>1</v>
      </c>
      <c r="L917" s="1">
        <v>1</v>
      </c>
      <c r="M917" s="1">
        <v>1</v>
      </c>
    </row>
    <row r="918" spans="1:13" x14ac:dyDescent="0.25">
      <c r="A918" s="1">
        <v>9180</v>
      </c>
      <c r="B918" s="1" t="s">
        <v>169</v>
      </c>
      <c r="C918" s="1">
        <v>0</v>
      </c>
      <c r="D918" s="1" t="s">
        <v>104</v>
      </c>
      <c r="E918" s="1" t="s">
        <v>140</v>
      </c>
      <c r="F918" s="1">
        <v>1</v>
      </c>
      <c r="G918" s="1">
        <v>1</v>
      </c>
      <c r="H918" s="1">
        <v>1</v>
      </c>
      <c r="I918" s="1">
        <v>1</v>
      </c>
      <c r="J918" s="1">
        <v>1</v>
      </c>
      <c r="K918" s="1">
        <v>1</v>
      </c>
      <c r="L918" s="1">
        <v>1</v>
      </c>
      <c r="M918" s="1">
        <v>1</v>
      </c>
    </row>
    <row r="919" spans="1:13" x14ac:dyDescent="0.25">
      <c r="A919" s="1">
        <v>9190</v>
      </c>
      <c r="B919" s="1" t="s">
        <v>169</v>
      </c>
      <c r="C919" s="1">
        <v>0</v>
      </c>
      <c r="D919" s="1" t="s">
        <v>104</v>
      </c>
      <c r="E919" s="1" t="s">
        <v>140</v>
      </c>
      <c r="F919" s="1">
        <v>1</v>
      </c>
      <c r="G919" s="1">
        <v>1</v>
      </c>
      <c r="H919" s="1">
        <v>1</v>
      </c>
      <c r="I919" s="1">
        <v>1</v>
      </c>
      <c r="J919" s="1">
        <v>1</v>
      </c>
      <c r="K919" s="1">
        <v>1</v>
      </c>
      <c r="L919" s="1">
        <v>1</v>
      </c>
      <c r="M919" s="1">
        <v>1</v>
      </c>
    </row>
    <row r="920" spans="1:13" x14ac:dyDescent="0.25">
      <c r="A920" s="1">
        <v>9200</v>
      </c>
      <c r="B920" s="1" t="s">
        <v>169</v>
      </c>
      <c r="C920" s="1">
        <v>0</v>
      </c>
      <c r="D920" s="1" t="s">
        <v>104</v>
      </c>
      <c r="E920" s="1" t="s">
        <v>140</v>
      </c>
      <c r="F920" s="1">
        <v>1</v>
      </c>
      <c r="G920" s="1">
        <v>1</v>
      </c>
      <c r="H920" s="1">
        <v>1</v>
      </c>
      <c r="I920" s="1">
        <v>1</v>
      </c>
      <c r="J920" s="1">
        <v>1</v>
      </c>
      <c r="K920" s="1">
        <v>1</v>
      </c>
      <c r="L920" s="1">
        <v>1</v>
      </c>
      <c r="M920" s="1">
        <v>1</v>
      </c>
    </row>
    <row r="921" spans="1:13" x14ac:dyDescent="0.25">
      <c r="A921" s="1">
        <v>9210</v>
      </c>
      <c r="B921" s="1" t="s">
        <v>169</v>
      </c>
      <c r="C921" s="1">
        <v>0</v>
      </c>
      <c r="D921" s="1" t="s">
        <v>104</v>
      </c>
      <c r="E921" s="1" t="s">
        <v>140</v>
      </c>
      <c r="F921" s="1">
        <v>1</v>
      </c>
      <c r="G921" s="1">
        <v>1</v>
      </c>
      <c r="H921" s="1">
        <v>1</v>
      </c>
      <c r="I921" s="1">
        <v>1</v>
      </c>
      <c r="J921" s="1">
        <v>1</v>
      </c>
      <c r="K921" s="1">
        <v>1</v>
      </c>
      <c r="L921" s="1">
        <v>1</v>
      </c>
      <c r="M921" s="1">
        <v>1</v>
      </c>
    </row>
    <row r="922" spans="1:13" x14ac:dyDescent="0.25">
      <c r="A922" s="1">
        <v>9220</v>
      </c>
      <c r="B922" s="1" t="s">
        <v>169</v>
      </c>
      <c r="C922" s="1">
        <v>0</v>
      </c>
      <c r="D922" s="1" t="s">
        <v>104</v>
      </c>
      <c r="E922" s="1" t="s">
        <v>140</v>
      </c>
      <c r="F922" s="1">
        <v>1</v>
      </c>
      <c r="G922" s="1">
        <v>1</v>
      </c>
      <c r="H922" s="1">
        <v>1</v>
      </c>
      <c r="I922" s="1">
        <v>1</v>
      </c>
      <c r="J922" s="1">
        <v>1</v>
      </c>
      <c r="K922" s="1">
        <v>1</v>
      </c>
      <c r="L922" s="1">
        <v>1</v>
      </c>
      <c r="M922" s="1">
        <v>1</v>
      </c>
    </row>
    <row r="923" spans="1:13" x14ac:dyDescent="0.25">
      <c r="A923" s="1">
        <v>9230</v>
      </c>
      <c r="B923" s="1" t="s">
        <v>169</v>
      </c>
      <c r="C923" s="1">
        <v>0</v>
      </c>
      <c r="D923" s="1" t="s">
        <v>104</v>
      </c>
      <c r="E923" s="1" t="s">
        <v>140</v>
      </c>
      <c r="F923" s="1">
        <v>1</v>
      </c>
      <c r="G923" s="1">
        <v>1</v>
      </c>
      <c r="H923" s="1">
        <v>1</v>
      </c>
      <c r="I923" s="1">
        <v>1</v>
      </c>
      <c r="J923" s="1">
        <v>1</v>
      </c>
      <c r="K923" s="1">
        <v>1</v>
      </c>
      <c r="L923" s="1">
        <v>1</v>
      </c>
      <c r="M923" s="1">
        <v>1</v>
      </c>
    </row>
    <row r="924" spans="1:13" x14ac:dyDescent="0.25">
      <c r="A924" s="1">
        <v>9240</v>
      </c>
      <c r="B924" s="1" t="s">
        <v>169</v>
      </c>
      <c r="C924" s="1">
        <v>0</v>
      </c>
      <c r="D924" s="1" t="s">
        <v>104</v>
      </c>
      <c r="E924" s="1" t="s">
        <v>140</v>
      </c>
      <c r="F924" s="1">
        <v>1</v>
      </c>
      <c r="G924" s="1">
        <v>1</v>
      </c>
      <c r="H924" s="1">
        <v>1</v>
      </c>
      <c r="I924" s="1">
        <v>1</v>
      </c>
      <c r="J924" s="1">
        <v>1</v>
      </c>
      <c r="K924" s="1">
        <v>1</v>
      </c>
      <c r="L924" s="1">
        <v>1</v>
      </c>
      <c r="M924" s="1">
        <v>1</v>
      </c>
    </row>
    <row r="925" spans="1:13" x14ac:dyDescent="0.25">
      <c r="A925" s="1">
        <v>9250</v>
      </c>
      <c r="B925" s="1" t="s">
        <v>169</v>
      </c>
      <c r="C925" s="1">
        <v>0</v>
      </c>
      <c r="D925" s="1" t="s">
        <v>104</v>
      </c>
      <c r="E925" s="1" t="s">
        <v>140</v>
      </c>
      <c r="F925" s="1">
        <v>1</v>
      </c>
      <c r="G925" s="1">
        <v>1</v>
      </c>
      <c r="H925" s="1">
        <v>1</v>
      </c>
      <c r="I925" s="1">
        <v>1</v>
      </c>
      <c r="J925" s="1">
        <v>1</v>
      </c>
      <c r="K925" s="1">
        <v>1</v>
      </c>
      <c r="L925" s="1">
        <v>1</v>
      </c>
      <c r="M925" s="1">
        <v>1</v>
      </c>
    </row>
    <row r="926" spans="1:13" x14ac:dyDescent="0.25">
      <c r="A926" s="1">
        <v>9260</v>
      </c>
      <c r="B926" s="1" t="s">
        <v>169</v>
      </c>
      <c r="C926" s="1">
        <v>0</v>
      </c>
      <c r="D926" s="1" t="s">
        <v>104</v>
      </c>
      <c r="E926" s="1" t="s">
        <v>140</v>
      </c>
      <c r="F926" s="1">
        <v>1</v>
      </c>
      <c r="G926" s="1">
        <v>1</v>
      </c>
      <c r="H926" s="1">
        <v>1</v>
      </c>
      <c r="I926" s="1">
        <v>1</v>
      </c>
      <c r="J926" s="1">
        <v>1</v>
      </c>
      <c r="K926" s="1">
        <v>1</v>
      </c>
      <c r="L926" s="1">
        <v>1</v>
      </c>
      <c r="M926" s="1">
        <v>1</v>
      </c>
    </row>
    <row r="927" spans="1:13" x14ac:dyDescent="0.25">
      <c r="A927" s="1">
        <v>9270</v>
      </c>
      <c r="B927" s="1" t="s">
        <v>169</v>
      </c>
      <c r="C927" s="1">
        <v>0</v>
      </c>
      <c r="D927" s="1" t="s">
        <v>104</v>
      </c>
      <c r="E927" s="1" t="s">
        <v>140</v>
      </c>
      <c r="F927" s="1">
        <v>1</v>
      </c>
      <c r="G927" s="1">
        <v>1</v>
      </c>
      <c r="H927" s="1">
        <v>1</v>
      </c>
      <c r="I927" s="1">
        <v>1</v>
      </c>
      <c r="J927" s="1">
        <v>1</v>
      </c>
      <c r="K927" s="1">
        <v>1</v>
      </c>
      <c r="L927" s="1">
        <v>1</v>
      </c>
      <c r="M927" s="1">
        <v>1</v>
      </c>
    </row>
    <row r="928" spans="1:13" x14ac:dyDescent="0.25">
      <c r="A928" s="1">
        <v>9280</v>
      </c>
      <c r="B928" s="1" t="s">
        <v>169</v>
      </c>
      <c r="C928" s="1">
        <v>0</v>
      </c>
      <c r="D928" s="1" t="s">
        <v>104</v>
      </c>
      <c r="E928" s="1" t="s">
        <v>140</v>
      </c>
      <c r="F928" s="1">
        <v>1</v>
      </c>
      <c r="G928" s="1">
        <v>1</v>
      </c>
      <c r="H928" s="1">
        <v>1</v>
      </c>
      <c r="I928" s="1">
        <v>1</v>
      </c>
      <c r="J928" s="1">
        <v>1</v>
      </c>
      <c r="K928" s="1">
        <v>1</v>
      </c>
      <c r="L928" s="1">
        <v>1</v>
      </c>
      <c r="M928" s="1">
        <v>1</v>
      </c>
    </row>
    <row r="929" spans="1:13" x14ac:dyDescent="0.25">
      <c r="A929" s="1">
        <v>9290</v>
      </c>
      <c r="B929" s="1" t="s">
        <v>169</v>
      </c>
      <c r="C929" s="1">
        <v>0</v>
      </c>
      <c r="D929" s="1" t="s">
        <v>104</v>
      </c>
      <c r="E929" s="1" t="s">
        <v>140</v>
      </c>
      <c r="F929" s="1">
        <v>1</v>
      </c>
      <c r="G929" s="1">
        <v>1</v>
      </c>
      <c r="H929" s="1">
        <v>1</v>
      </c>
      <c r="I929" s="1">
        <v>1</v>
      </c>
      <c r="J929" s="1">
        <v>1</v>
      </c>
      <c r="K929" s="1">
        <v>1</v>
      </c>
      <c r="L929" s="1">
        <v>1</v>
      </c>
      <c r="M929" s="1">
        <v>1</v>
      </c>
    </row>
    <row r="930" spans="1:13" x14ac:dyDescent="0.25">
      <c r="A930" s="1">
        <v>9300</v>
      </c>
      <c r="B930" s="1" t="s">
        <v>169</v>
      </c>
      <c r="C930" s="1">
        <v>0</v>
      </c>
      <c r="D930" s="1" t="s">
        <v>104</v>
      </c>
      <c r="E930" s="1" t="s">
        <v>140</v>
      </c>
      <c r="F930" s="1">
        <v>1</v>
      </c>
      <c r="G930" s="1">
        <v>1</v>
      </c>
      <c r="H930" s="1">
        <v>1</v>
      </c>
      <c r="I930" s="1">
        <v>1</v>
      </c>
      <c r="J930" s="1">
        <v>1</v>
      </c>
      <c r="K930" s="1">
        <v>1</v>
      </c>
      <c r="L930" s="1">
        <v>1</v>
      </c>
      <c r="M930" s="1">
        <v>1</v>
      </c>
    </row>
    <row r="931" spans="1:13" x14ac:dyDescent="0.25">
      <c r="A931" s="1">
        <v>9310</v>
      </c>
      <c r="B931" s="1" t="s">
        <v>204</v>
      </c>
      <c r="C931" s="1">
        <v>0</v>
      </c>
      <c r="D931" s="1" t="s">
        <v>104</v>
      </c>
      <c r="E931" s="1" t="s">
        <v>205</v>
      </c>
      <c r="F931" s="1">
        <v>1</v>
      </c>
      <c r="G931" s="1">
        <v>1</v>
      </c>
      <c r="H931" s="1">
        <v>1</v>
      </c>
      <c r="I931" s="1">
        <v>1</v>
      </c>
      <c r="J931" s="1">
        <v>1</v>
      </c>
      <c r="K931" s="1">
        <v>1</v>
      </c>
      <c r="L931" s="1">
        <v>1</v>
      </c>
      <c r="M931" s="1">
        <v>1</v>
      </c>
    </row>
    <row r="932" spans="1:13" x14ac:dyDescent="0.25">
      <c r="A932" s="1">
        <v>9320</v>
      </c>
      <c r="B932" s="1" t="s">
        <v>204</v>
      </c>
      <c r="C932" s="1">
        <v>0</v>
      </c>
      <c r="D932" s="1" t="s">
        <v>104</v>
      </c>
      <c r="E932" s="1" t="s">
        <v>205</v>
      </c>
      <c r="F932" s="1">
        <v>1</v>
      </c>
      <c r="G932" s="1">
        <v>1</v>
      </c>
      <c r="H932" s="1">
        <v>1</v>
      </c>
      <c r="I932" s="1">
        <v>1</v>
      </c>
      <c r="J932" s="1">
        <v>1</v>
      </c>
      <c r="K932" s="1">
        <v>1</v>
      </c>
      <c r="L932" s="1">
        <v>1</v>
      </c>
      <c r="M932" s="1">
        <v>1</v>
      </c>
    </row>
    <row r="933" spans="1:13" x14ac:dyDescent="0.25">
      <c r="A933" s="1">
        <v>9330</v>
      </c>
      <c r="B933" s="1" t="s">
        <v>204</v>
      </c>
      <c r="C933" s="1">
        <v>0</v>
      </c>
      <c r="D933" s="1" t="s">
        <v>104</v>
      </c>
      <c r="E933" s="1" t="s">
        <v>205</v>
      </c>
      <c r="F933" s="1">
        <v>1</v>
      </c>
      <c r="G933" s="1">
        <v>1</v>
      </c>
      <c r="H933" s="1">
        <v>1</v>
      </c>
      <c r="I933" s="1">
        <v>1</v>
      </c>
      <c r="J933" s="1">
        <v>1</v>
      </c>
      <c r="K933" s="1">
        <v>1</v>
      </c>
      <c r="L933" s="1">
        <v>1</v>
      </c>
      <c r="M933" s="1">
        <v>1</v>
      </c>
    </row>
    <row r="934" spans="1:13" x14ac:dyDescent="0.25">
      <c r="A934" s="1">
        <v>9340</v>
      </c>
      <c r="B934" s="1" t="s">
        <v>204</v>
      </c>
      <c r="C934" s="1">
        <v>0</v>
      </c>
      <c r="D934" s="1" t="s">
        <v>104</v>
      </c>
      <c r="E934" s="1" t="s">
        <v>205</v>
      </c>
      <c r="F934" s="1">
        <v>1</v>
      </c>
      <c r="G934" s="1">
        <v>1</v>
      </c>
      <c r="H934" s="1">
        <v>1</v>
      </c>
      <c r="I934" s="1">
        <v>1</v>
      </c>
      <c r="J934" s="1">
        <v>1</v>
      </c>
      <c r="K934" s="1">
        <v>1</v>
      </c>
      <c r="L934" s="1">
        <v>1</v>
      </c>
      <c r="M934" s="1">
        <v>1</v>
      </c>
    </row>
    <row r="935" spans="1:13" x14ac:dyDescent="0.25">
      <c r="A935" s="1">
        <v>9350</v>
      </c>
      <c r="B935" s="1" t="s">
        <v>204</v>
      </c>
      <c r="C935" s="1">
        <v>0</v>
      </c>
      <c r="D935" s="1" t="s">
        <v>104</v>
      </c>
      <c r="E935" s="1" t="s">
        <v>205</v>
      </c>
      <c r="F935" s="1">
        <v>1</v>
      </c>
      <c r="G935" s="1">
        <v>1</v>
      </c>
      <c r="H935" s="1">
        <v>1</v>
      </c>
      <c r="I935" s="1">
        <v>1</v>
      </c>
      <c r="J935" s="1">
        <v>1</v>
      </c>
      <c r="K935" s="1">
        <v>1</v>
      </c>
      <c r="L935" s="1">
        <v>1</v>
      </c>
      <c r="M935" s="1">
        <v>1</v>
      </c>
    </row>
    <row r="936" spans="1:13" x14ac:dyDescent="0.25">
      <c r="A936" s="1">
        <v>9360</v>
      </c>
      <c r="B936" s="1" t="s">
        <v>204</v>
      </c>
      <c r="C936" s="1">
        <v>0</v>
      </c>
      <c r="D936" s="1" t="s">
        <v>104</v>
      </c>
      <c r="E936" s="1" t="s">
        <v>205</v>
      </c>
      <c r="F936" s="1">
        <v>1</v>
      </c>
      <c r="G936" s="1">
        <v>1</v>
      </c>
      <c r="H936" s="1">
        <v>1</v>
      </c>
      <c r="I936" s="1">
        <v>1</v>
      </c>
      <c r="J936" s="1">
        <v>1</v>
      </c>
      <c r="K936" s="1">
        <v>1</v>
      </c>
      <c r="L936" s="1">
        <v>1</v>
      </c>
      <c r="M936" s="1">
        <v>1</v>
      </c>
    </row>
    <row r="937" spans="1:13" x14ac:dyDescent="0.25">
      <c r="A937" s="1">
        <v>9370</v>
      </c>
      <c r="B937" s="1" t="s">
        <v>204</v>
      </c>
      <c r="C937" s="1">
        <v>0</v>
      </c>
      <c r="D937" s="1" t="s">
        <v>104</v>
      </c>
      <c r="E937" s="1" t="s">
        <v>205</v>
      </c>
      <c r="F937" s="1">
        <v>1</v>
      </c>
      <c r="G937" s="1">
        <v>1</v>
      </c>
      <c r="H937" s="1">
        <v>1</v>
      </c>
      <c r="I937" s="1">
        <v>1</v>
      </c>
      <c r="J937" s="1">
        <v>1</v>
      </c>
      <c r="K937" s="1">
        <v>1</v>
      </c>
      <c r="L937" s="1">
        <v>1</v>
      </c>
      <c r="M937" s="1">
        <v>1</v>
      </c>
    </row>
    <row r="938" spans="1:13" x14ac:dyDescent="0.25">
      <c r="A938" s="1">
        <v>9380</v>
      </c>
      <c r="B938" s="1" t="s">
        <v>204</v>
      </c>
      <c r="C938" s="1">
        <v>0</v>
      </c>
      <c r="D938" s="1" t="s">
        <v>104</v>
      </c>
      <c r="E938" s="1" t="s">
        <v>205</v>
      </c>
      <c r="F938" s="1">
        <v>1</v>
      </c>
      <c r="G938" s="1">
        <v>1</v>
      </c>
      <c r="H938" s="1">
        <v>1</v>
      </c>
      <c r="I938" s="1">
        <v>1</v>
      </c>
      <c r="J938" s="1">
        <v>1</v>
      </c>
      <c r="K938" s="1">
        <v>1</v>
      </c>
      <c r="L938" s="1">
        <v>1</v>
      </c>
      <c r="M938" s="1">
        <v>1</v>
      </c>
    </row>
    <row r="939" spans="1:13" x14ac:dyDescent="0.25">
      <c r="A939" s="1">
        <v>9390</v>
      </c>
      <c r="B939" s="1" t="s">
        <v>204</v>
      </c>
      <c r="C939" s="1">
        <v>0</v>
      </c>
      <c r="D939" s="1" t="s">
        <v>104</v>
      </c>
      <c r="E939" s="1" t="s">
        <v>205</v>
      </c>
      <c r="F939" s="1">
        <v>1</v>
      </c>
      <c r="G939" s="1">
        <v>1</v>
      </c>
      <c r="H939" s="1">
        <v>1</v>
      </c>
      <c r="I939" s="1">
        <v>1</v>
      </c>
      <c r="J939" s="1">
        <v>1</v>
      </c>
      <c r="K939" s="1">
        <v>1</v>
      </c>
      <c r="L939" s="1">
        <v>1</v>
      </c>
      <c r="M939" s="1">
        <v>1</v>
      </c>
    </row>
    <row r="940" spans="1:13" x14ac:dyDescent="0.25">
      <c r="A940" s="1">
        <v>9400</v>
      </c>
      <c r="B940" s="1" t="s">
        <v>204</v>
      </c>
      <c r="C940" s="1">
        <v>0</v>
      </c>
      <c r="D940" s="1" t="s">
        <v>104</v>
      </c>
      <c r="E940" s="1" t="s">
        <v>205</v>
      </c>
      <c r="F940" s="1">
        <v>1</v>
      </c>
      <c r="G940" s="1">
        <v>1</v>
      </c>
      <c r="H940" s="1">
        <v>1</v>
      </c>
      <c r="I940" s="1">
        <v>1</v>
      </c>
      <c r="J940" s="1">
        <v>1</v>
      </c>
      <c r="K940" s="1">
        <v>1</v>
      </c>
      <c r="L940" s="1">
        <v>1</v>
      </c>
      <c r="M940" s="1">
        <v>1</v>
      </c>
    </row>
    <row r="941" spans="1:13" x14ac:dyDescent="0.25">
      <c r="A941" s="1">
        <v>9410</v>
      </c>
      <c r="B941" s="1" t="s">
        <v>204</v>
      </c>
      <c r="C941" s="1">
        <v>0</v>
      </c>
      <c r="D941" s="1" t="s">
        <v>104</v>
      </c>
      <c r="E941" s="1" t="s">
        <v>205</v>
      </c>
      <c r="F941" s="1">
        <v>1</v>
      </c>
      <c r="G941" s="1">
        <v>1</v>
      </c>
      <c r="H941" s="1">
        <v>1</v>
      </c>
      <c r="I941" s="1">
        <v>1</v>
      </c>
      <c r="J941" s="1">
        <v>1</v>
      </c>
      <c r="K941" s="1">
        <v>1</v>
      </c>
      <c r="L941" s="1">
        <v>1</v>
      </c>
      <c r="M941" s="1">
        <v>1</v>
      </c>
    </row>
    <row r="942" spans="1:13" x14ac:dyDescent="0.25">
      <c r="A942" s="1">
        <v>9420</v>
      </c>
      <c r="B942" s="1" t="s">
        <v>204</v>
      </c>
      <c r="C942" s="1">
        <v>0</v>
      </c>
      <c r="D942" s="1" t="s">
        <v>104</v>
      </c>
      <c r="E942" s="1" t="s">
        <v>205</v>
      </c>
      <c r="F942" s="1">
        <v>1</v>
      </c>
      <c r="G942" s="1">
        <v>1</v>
      </c>
      <c r="H942" s="1">
        <v>1</v>
      </c>
      <c r="I942" s="1">
        <v>1</v>
      </c>
      <c r="J942" s="1">
        <v>1</v>
      </c>
      <c r="K942" s="1">
        <v>1</v>
      </c>
      <c r="L942" s="1">
        <v>1</v>
      </c>
      <c r="M942" s="1">
        <v>1</v>
      </c>
    </row>
    <row r="943" spans="1:13" x14ac:dyDescent="0.25">
      <c r="A943" s="1">
        <v>9430</v>
      </c>
      <c r="B943" s="1" t="s">
        <v>204</v>
      </c>
      <c r="C943" s="1">
        <v>0</v>
      </c>
      <c r="D943" s="1" t="s">
        <v>104</v>
      </c>
      <c r="E943" s="1" t="s">
        <v>205</v>
      </c>
      <c r="F943" s="1">
        <v>1</v>
      </c>
      <c r="G943" s="1">
        <v>1</v>
      </c>
      <c r="H943" s="1">
        <v>1</v>
      </c>
      <c r="I943" s="1">
        <v>1</v>
      </c>
      <c r="J943" s="1">
        <v>1</v>
      </c>
      <c r="K943" s="1">
        <v>1</v>
      </c>
      <c r="L943" s="1">
        <v>1</v>
      </c>
      <c r="M943" s="1">
        <v>1</v>
      </c>
    </row>
    <row r="944" spans="1:13" x14ac:dyDescent="0.25">
      <c r="A944" s="1">
        <v>9440</v>
      </c>
      <c r="B944" s="1" t="s">
        <v>204</v>
      </c>
      <c r="C944" s="1">
        <v>0</v>
      </c>
      <c r="D944" s="1" t="s">
        <v>104</v>
      </c>
      <c r="E944" s="1" t="s">
        <v>205</v>
      </c>
      <c r="F944" s="1">
        <v>1</v>
      </c>
      <c r="G944" s="1">
        <v>1</v>
      </c>
      <c r="H944" s="1">
        <v>1</v>
      </c>
      <c r="I944" s="1">
        <v>1</v>
      </c>
      <c r="J944" s="1">
        <v>1</v>
      </c>
      <c r="K944" s="1">
        <v>1</v>
      </c>
      <c r="L944" s="1">
        <v>1</v>
      </c>
      <c r="M944" s="1">
        <v>1</v>
      </c>
    </row>
    <row r="945" spans="1:13" x14ac:dyDescent="0.25">
      <c r="A945" s="1">
        <v>9450</v>
      </c>
      <c r="B945" s="1" t="s">
        <v>204</v>
      </c>
      <c r="C945" s="1">
        <v>0</v>
      </c>
      <c r="D945" s="1" t="s">
        <v>104</v>
      </c>
      <c r="E945" s="1" t="s">
        <v>205</v>
      </c>
      <c r="F945" s="1">
        <v>1</v>
      </c>
      <c r="G945" s="1">
        <v>1</v>
      </c>
      <c r="H945" s="1">
        <v>1</v>
      </c>
      <c r="I945" s="1">
        <v>1</v>
      </c>
      <c r="J945" s="1">
        <v>1</v>
      </c>
      <c r="K945" s="1">
        <v>1</v>
      </c>
      <c r="L945" s="1">
        <v>1</v>
      </c>
      <c r="M945" s="1">
        <v>1</v>
      </c>
    </row>
    <row r="946" spans="1:13" x14ac:dyDescent="0.25">
      <c r="A946" s="1">
        <v>9460</v>
      </c>
      <c r="B946" s="1" t="s">
        <v>204</v>
      </c>
      <c r="C946" s="1">
        <v>0</v>
      </c>
      <c r="D946" s="1" t="s">
        <v>104</v>
      </c>
      <c r="E946" s="1" t="s">
        <v>205</v>
      </c>
      <c r="F946" s="1">
        <v>1</v>
      </c>
      <c r="G946" s="1">
        <v>1</v>
      </c>
      <c r="H946" s="1">
        <v>1</v>
      </c>
      <c r="I946" s="1">
        <v>1</v>
      </c>
      <c r="J946" s="1">
        <v>1</v>
      </c>
      <c r="K946" s="1">
        <v>1</v>
      </c>
      <c r="L946" s="1">
        <v>1</v>
      </c>
      <c r="M946" s="1">
        <v>1</v>
      </c>
    </row>
    <row r="947" spans="1:13" x14ac:dyDescent="0.25">
      <c r="A947" s="1">
        <v>9470</v>
      </c>
      <c r="B947" s="1" t="s">
        <v>204</v>
      </c>
      <c r="C947" s="1">
        <v>0</v>
      </c>
      <c r="D947" s="1" t="s">
        <v>104</v>
      </c>
      <c r="E947" s="1" t="s">
        <v>205</v>
      </c>
      <c r="F947" s="1">
        <v>1</v>
      </c>
      <c r="G947" s="1">
        <v>1</v>
      </c>
      <c r="H947" s="1">
        <v>1</v>
      </c>
      <c r="I947" s="1">
        <v>1</v>
      </c>
      <c r="J947" s="1">
        <v>1</v>
      </c>
      <c r="K947" s="1">
        <v>1</v>
      </c>
      <c r="L947" s="1">
        <v>1</v>
      </c>
      <c r="M947" s="1">
        <v>1</v>
      </c>
    </row>
    <row r="948" spans="1:13" x14ac:dyDescent="0.25">
      <c r="A948" s="1">
        <v>9480</v>
      </c>
      <c r="B948" s="1" t="s">
        <v>208</v>
      </c>
      <c r="C948" s="1">
        <v>0</v>
      </c>
      <c r="D948" s="1" t="s">
        <v>104</v>
      </c>
      <c r="E948" s="1" t="s">
        <v>209</v>
      </c>
      <c r="F948" s="1">
        <v>1</v>
      </c>
      <c r="G948" s="1">
        <v>1</v>
      </c>
      <c r="H948" s="1">
        <v>1</v>
      </c>
      <c r="I948" s="1">
        <v>1</v>
      </c>
      <c r="J948" s="1">
        <v>1</v>
      </c>
      <c r="K948" s="1">
        <v>1</v>
      </c>
      <c r="L948" s="1">
        <v>1</v>
      </c>
      <c r="M948" s="1">
        <v>1</v>
      </c>
    </row>
    <row r="949" spans="1:13" x14ac:dyDescent="0.25">
      <c r="A949" s="1">
        <v>9490</v>
      </c>
      <c r="B949" s="1" t="s">
        <v>208</v>
      </c>
      <c r="C949" s="1">
        <v>0</v>
      </c>
      <c r="D949" s="1" t="s">
        <v>104</v>
      </c>
      <c r="E949" s="1" t="s">
        <v>209</v>
      </c>
      <c r="F949" s="1">
        <v>1</v>
      </c>
      <c r="G949" s="1">
        <v>1</v>
      </c>
      <c r="H949" s="1">
        <v>1</v>
      </c>
      <c r="I949" s="1">
        <v>1</v>
      </c>
      <c r="J949" s="1">
        <v>1</v>
      </c>
      <c r="K949" s="1">
        <v>1</v>
      </c>
      <c r="L949" s="1">
        <v>1</v>
      </c>
      <c r="M949" s="1">
        <v>1</v>
      </c>
    </row>
    <row r="950" spans="1:13" x14ac:dyDescent="0.25">
      <c r="A950" s="1">
        <v>9500</v>
      </c>
      <c r="B950" s="1" t="s">
        <v>208</v>
      </c>
      <c r="C950" s="1">
        <v>0</v>
      </c>
      <c r="D950" s="1" t="s">
        <v>104</v>
      </c>
      <c r="E950" s="1" t="s">
        <v>209</v>
      </c>
      <c r="F950" s="1">
        <v>1</v>
      </c>
      <c r="G950" s="1">
        <v>1</v>
      </c>
      <c r="H950" s="1">
        <v>1</v>
      </c>
      <c r="I950" s="1">
        <v>1</v>
      </c>
      <c r="J950" s="1">
        <v>1</v>
      </c>
      <c r="K950" s="1">
        <v>1</v>
      </c>
      <c r="L950" s="1">
        <v>1</v>
      </c>
      <c r="M950" s="1">
        <v>1</v>
      </c>
    </row>
    <row r="951" spans="1:13" x14ac:dyDescent="0.25">
      <c r="A951" s="1">
        <v>9510</v>
      </c>
      <c r="B951" s="1" t="s">
        <v>208</v>
      </c>
      <c r="C951" s="1">
        <v>0</v>
      </c>
      <c r="D951" s="1" t="s">
        <v>104</v>
      </c>
      <c r="E951" s="1" t="s">
        <v>209</v>
      </c>
      <c r="F951" s="1">
        <v>1</v>
      </c>
      <c r="G951" s="1">
        <v>1</v>
      </c>
      <c r="H951" s="1">
        <v>1</v>
      </c>
      <c r="I951" s="1">
        <v>1</v>
      </c>
      <c r="J951" s="1">
        <v>1</v>
      </c>
      <c r="K951" s="1">
        <v>1</v>
      </c>
      <c r="L951" s="1">
        <v>1</v>
      </c>
      <c r="M951" s="1">
        <v>1</v>
      </c>
    </row>
    <row r="952" spans="1:13" x14ac:dyDescent="0.25">
      <c r="A952" s="1">
        <v>9520</v>
      </c>
      <c r="B952" s="1" t="s">
        <v>208</v>
      </c>
      <c r="C952" s="1">
        <v>0</v>
      </c>
      <c r="D952" s="1" t="s">
        <v>104</v>
      </c>
      <c r="E952" s="1" t="s">
        <v>209</v>
      </c>
      <c r="F952" s="1">
        <v>1</v>
      </c>
      <c r="G952" s="1">
        <v>1</v>
      </c>
      <c r="H952" s="1">
        <v>1</v>
      </c>
      <c r="I952" s="1">
        <v>1</v>
      </c>
      <c r="J952" s="1">
        <v>1</v>
      </c>
      <c r="K952" s="1">
        <v>1</v>
      </c>
      <c r="L952" s="1">
        <v>1</v>
      </c>
      <c r="M952" s="1">
        <v>1</v>
      </c>
    </row>
    <row r="953" spans="1:13" x14ac:dyDescent="0.25">
      <c r="A953" s="1">
        <v>9530</v>
      </c>
      <c r="B953" s="1" t="s">
        <v>208</v>
      </c>
      <c r="C953" s="1">
        <v>0</v>
      </c>
      <c r="D953" s="1" t="s">
        <v>104</v>
      </c>
      <c r="E953" s="1" t="s">
        <v>209</v>
      </c>
      <c r="F953" s="1">
        <v>1</v>
      </c>
      <c r="G953" s="1">
        <v>1</v>
      </c>
      <c r="H953" s="1">
        <v>1</v>
      </c>
      <c r="I953" s="1">
        <v>1</v>
      </c>
      <c r="J953" s="1">
        <v>1</v>
      </c>
      <c r="K953" s="1">
        <v>1</v>
      </c>
      <c r="L953" s="1">
        <v>1</v>
      </c>
      <c r="M953" s="1">
        <v>1</v>
      </c>
    </row>
    <row r="954" spans="1:13" x14ac:dyDescent="0.25">
      <c r="A954" s="1">
        <v>9540</v>
      </c>
      <c r="B954" s="1" t="s">
        <v>208</v>
      </c>
      <c r="C954" s="1">
        <v>0</v>
      </c>
      <c r="D954" s="1" t="s">
        <v>104</v>
      </c>
      <c r="E954" s="1" t="s">
        <v>209</v>
      </c>
      <c r="F954" s="1">
        <v>1</v>
      </c>
      <c r="G954" s="1">
        <v>1</v>
      </c>
      <c r="H954" s="1">
        <v>1</v>
      </c>
      <c r="I954" s="1">
        <v>1</v>
      </c>
      <c r="J954" s="1">
        <v>1</v>
      </c>
      <c r="K954" s="1">
        <v>1</v>
      </c>
      <c r="L954" s="1">
        <v>1</v>
      </c>
      <c r="M954" s="1">
        <v>1</v>
      </c>
    </row>
    <row r="955" spans="1:13" x14ac:dyDescent="0.25">
      <c r="A955" s="1">
        <v>9550</v>
      </c>
      <c r="B955" s="1" t="s">
        <v>208</v>
      </c>
      <c r="C955" s="1">
        <v>0</v>
      </c>
      <c r="D955" s="1" t="s">
        <v>104</v>
      </c>
      <c r="E955" s="1" t="s">
        <v>209</v>
      </c>
      <c r="F955" s="1">
        <v>1</v>
      </c>
      <c r="G955" s="1">
        <v>1</v>
      </c>
      <c r="H955" s="1">
        <v>1</v>
      </c>
      <c r="I955" s="1">
        <v>1</v>
      </c>
      <c r="J955" s="1">
        <v>1</v>
      </c>
      <c r="K955" s="1">
        <v>1</v>
      </c>
      <c r="L955" s="1">
        <v>1</v>
      </c>
      <c r="M955" s="1">
        <v>1</v>
      </c>
    </row>
    <row r="956" spans="1:13" x14ac:dyDescent="0.25">
      <c r="A956" s="1">
        <v>9560</v>
      </c>
      <c r="B956" s="1" t="s">
        <v>208</v>
      </c>
      <c r="C956" s="1">
        <v>0</v>
      </c>
      <c r="D956" s="1" t="s">
        <v>104</v>
      </c>
      <c r="E956" s="1" t="s">
        <v>209</v>
      </c>
      <c r="F956" s="1">
        <v>1</v>
      </c>
      <c r="G956" s="1">
        <v>1</v>
      </c>
      <c r="H956" s="1">
        <v>1</v>
      </c>
      <c r="I956" s="1">
        <v>1</v>
      </c>
      <c r="J956" s="1">
        <v>1</v>
      </c>
      <c r="K956" s="1">
        <v>1</v>
      </c>
      <c r="L956" s="1">
        <v>1</v>
      </c>
      <c r="M956" s="1">
        <v>1</v>
      </c>
    </row>
    <row r="957" spans="1:13" x14ac:dyDescent="0.25">
      <c r="A957" s="1">
        <v>9570</v>
      </c>
      <c r="B957" s="1" t="s">
        <v>208</v>
      </c>
      <c r="C957" s="1">
        <v>0</v>
      </c>
      <c r="D957" s="1" t="s">
        <v>104</v>
      </c>
      <c r="E957" s="1" t="s">
        <v>209</v>
      </c>
      <c r="F957" s="1">
        <v>1</v>
      </c>
      <c r="G957" s="1">
        <v>1</v>
      </c>
      <c r="H957" s="1">
        <v>1</v>
      </c>
      <c r="I957" s="1">
        <v>1</v>
      </c>
      <c r="J957" s="1">
        <v>1</v>
      </c>
      <c r="K957" s="1">
        <v>1</v>
      </c>
      <c r="L957" s="1">
        <v>1</v>
      </c>
      <c r="M957" s="1">
        <v>1</v>
      </c>
    </row>
    <row r="958" spans="1:13" x14ac:dyDescent="0.25">
      <c r="A958" s="1">
        <v>9580</v>
      </c>
      <c r="B958" s="1" t="s">
        <v>208</v>
      </c>
      <c r="C958" s="1">
        <v>0</v>
      </c>
      <c r="D958" s="1" t="s">
        <v>104</v>
      </c>
      <c r="E958" s="1" t="s">
        <v>209</v>
      </c>
      <c r="F958" s="1">
        <v>1</v>
      </c>
      <c r="G958" s="1">
        <v>1</v>
      </c>
      <c r="H958" s="1">
        <v>1</v>
      </c>
      <c r="I958" s="1">
        <v>1</v>
      </c>
      <c r="J958" s="1">
        <v>1</v>
      </c>
      <c r="K958" s="1">
        <v>1</v>
      </c>
      <c r="L958" s="1">
        <v>1</v>
      </c>
      <c r="M958" s="1">
        <v>1</v>
      </c>
    </row>
    <row r="959" spans="1:13" x14ac:dyDescent="0.25">
      <c r="A959" s="1">
        <v>9590</v>
      </c>
      <c r="B959" s="1" t="s">
        <v>210</v>
      </c>
      <c r="C959" s="1">
        <v>0</v>
      </c>
      <c r="D959" s="1" t="s">
        <v>104</v>
      </c>
      <c r="E959" s="1" t="s">
        <v>211</v>
      </c>
      <c r="F959" s="1">
        <v>1</v>
      </c>
      <c r="G959" s="1">
        <v>1</v>
      </c>
      <c r="H959" s="1">
        <v>1</v>
      </c>
      <c r="I959" s="1">
        <v>1</v>
      </c>
      <c r="J959" s="1">
        <v>1</v>
      </c>
      <c r="K959" s="1">
        <v>1</v>
      </c>
      <c r="L959" s="1">
        <v>1</v>
      </c>
      <c r="M959" s="1">
        <v>1</v>
      </c>
    </row>
    <row r="960" spans="1:13" x14ac:dyDescent="0.25">
      <c r="A960" s="1">
        <v>9600</v>
      </c>
      <c r="B960" s="1" t="s">
        <v>210</v>
      </c>
      <c r="C960" s="1">
        <v>0</v>
      </c>
      <c r="D960" s="1" t="s">
        <v>104</v>
      </c>
      <c r="E960" s="1" t="s">
        <v>211</v>
      </c>
      <c r="F960" s="1">
        <v>1</v>
      </c>
      <c r="G960" s="1">
        <v>1</v>
      </c>
      <c r="H960" s="1">
        <v>1</v>
      </c>
      <c r="I960" s="1">
        <v>1</v>
      </c>
      <c r="J960" s="1">
        <v>1</v>
      </c>
      <c r="K960" s="1">
        <v>1</v>
      </c>
      <c r="L960" s="1">
        <v>1</v>
      </c>
      <c r="M960" s="1">
        <v>1</v>
      </c>
    </row>
    <row r="961" spans="1:13" x14ac:dyDescent="0.25">
      <c r="A961" s="1">
        <v>9610</v>
      </c>
      <c r="B961" s="1" t="s">
        <v>210</v>
      </c>
      <c r="C961" s="1">
        <v>0</v>
      </c>
      <c r="D961" s="1" t="s">
        <v>104</v>
      </c>
      <c r="E961" s="1" t="s">
        <v>211</v>
      </c>
      <c r="F961" s="1">
        <v>1</v>
      </c>
      <c r="G961" s="1">
        <v>1</v>
      </c>
      <c r="H961" s="1">
        <v>1</v>
      </c>
      <c r="I961" s="1">
        <v>1</v>
      </c>
      <c r="J961" s="1">
        <v>1</v>
      </c>
      <c r="K961" s="1">
        <v>1</v>
      </c>
      <c r="L961" s="1">
        <v>1</v>
      </c>
      <c r="M961" s="1">
        <v>1</v>
      </c>
    </row>
    <row r="962" spans="1:13" x14ac:dyDescent="0.25">
      <c r="A962" s="1">
        <v>9620</v>
      </c>
      <c r="B962" s="1" t="s">
        <v>210</v>
      </c>
      <c r="C962" s="1">
        <v>0</v>
      </c>
      <c r="D962" s="1" t="s">
        <v>104</v>
      </c>
      <c r="E962" s="1" t="s">
        <v>211</v>
      </c>
      <c r="F962" s="1">
        <v>1</v>
      </c>
      <c r="G962" s="1">
        <v>1</v>
      </c>
      <c r="H962" s="1">
        <v>1</v>
      </c>
      <c r="I962" s="1">
        <v>1</v>
      </c>
      <c r="J962" s="1">
        <v>1</v>
      </c>
      <c r="K962" s="1">
        <v>1</v>
      </c>
      <c r="L962" s="1">
        <v>1</v>
      </c>
      <c r="M962" s="1">
        <v>1</v>
      </c>
    </row>
    <row r="963" spans="1:13" x14ac:dyDescent="0.25">
      <c r="A963" s="1">
        <v>9630</v>
      </c>
      <c r="B963" s="1" t="s">
        <v>210</v>
      </c>
      <c r="C963" s="1">
        <v>0</v>
      </c>
      <c r="D963" s="1" t="s">
        <v>104</v>
      </c>
      <c r="E963" s="1" t="s">
        <v>211</v>
      </c>
      <c r="F963" s="1">
        <v>1</v>
      </c>
      <c r="G963" s="1">
        <v>1</v>
      </c>
      <c r="H963" s="1">
        <v>1</v>
      </c>
      <c r="I963" s="1">
        <v>1</v>
      </c>
      <c r="J963" s="1">
        <v>1</v>
      </c>
      <c r="K963" s="1">
        <v>1</v>
      </c>
      <c r="L963" s="1">
        <v>1</v>
      </c>
      <c r="M963" s="1">
        <v>1</v>
      </c>
    </row>
    <row r="964" spans="1:13" x14ac:dyDescent="0.25">
      <c r="A964" s="1">
        <v>9640</v>
      </c>
      <c r="B964" s="1" t="s">
        <v>210</v>
      </c>
      <c r="C964" s="1">
        <v>0</v>
      </c>
      <c r="D964" s="1" t="s">
        <v>104</v>
      </c>
      <c r="E964" s="1" t="s">
        <v>211</v>
      </c>
      <c r="F964" s="1">
        <v>1</v>
      </c>
      <c r="G964" s="1">
        <v>1</v>
      </c>
      <c r="H964" s="1">
        <v>1</v>
      </c>
      <c r="I964" s="1">
        <v>1</v>
      </c>
      <c r="J964" s="1">
        <v>1</v>
      </c>
      <c r="K964" s="1">
        <v>1</v>
      </c>
      <c r="L964" s="1">
        <v>1</v>
      </c>
      <c r="M964" s="1">
        <v>1</v>
      </c>
    </row>
    <row r="965" spans="1:13" x14ac:dyDescent="0.25">
      <c r="A965" s="1">
        <v>9650</v>
      </c>
      <c r="B965" s="1" t="s">
        <v>170</v>
      </c>
      <c r="C965" s="1">
        <v>0</v>
      </c>
      <c r="D965" s="1" t="s">
        <v>104</v>
      </c>
      <c r="E965" s="1" t="s">
        <v>171</v>
      </c>
      <c r="F965" s="1">
        <v>1</v>
      </c>
      <c r="G965" s="1">
        <v>1</v>
      </c>
      <c r="H965" s="1">
        <v>1</v>
      </c>
      <c r="I965" s="1">
        <v>1</v>
      </c>
      <c r="J965" s="1">
        <v>1</v>
      </c>
      <c r="K965" s="1">
        <v>1</v>
      </c>
      <c r="L965" s="1">
        <v>1</v>
      </c>
      <c r="M965" s="1">
        <v>1</v>
      </c>
    </row>
    <row r="966" spans="1:13" x14ac:dyDescent="0.25">
      <c r="A966" s="1">
        <v>9660</v>
      </c>
      <c r="B966" s="1" t="s">
        <v>170</v>
      </c>
      <c r="C966" s="1">
        <v>0</v>
      </c>
      <c r="D966" s="1" t="s">
        <v>104</v>
      </c>
      <c r="E966" s="1" t="s">
        <v>171</v>
      </c>
      <c r="F966" s="1">
        <v>1</v>
      </c>
      <c r="G966" s="1">
        <v>1</v>
      </c>
      <c r="H966" s="1">
        <v>1</v>
      </c>
      <c r="I966" s="1">
        <v>1</v>
      </c>
      <c r="J966" s="1">
        <v>1</v>
      </c>
      <c r="K966" s="1">
        <v>1</v>
      </c>
      <c r="L966" s="1">
        <v>1</v>
      </c>
      <c r="M966" s="1">
        <v>1</v>
      </c>
    </row>
    <row r="967" spans="1:13" x14ac:dyDescent="0.25">
      <c r="A967" s="1">
        <v>9670</v>
      </c>
      <c r="B967" s="1" t="s">
        <v>170</v>
      </c>
      <c r="C967" s="1">
        <v>0</v>
      </c>
      <c r="D967" s="1" t="s">
        <v>104</v>
      </c>
      <c r="E967" s="1" t="s">
        <v>171</v>
      </c>
      <c r="F967" s="1">
        <v>1</v>
      </c>
      <c r="G967" s="1">
        <v>1</v>
      </c>
      <c r="H967" s="1">
        <v>1</v>
      </c>
      <c r="I967" s="1">
        <v>1</v>
      </c>
      <c r="J967" s="1">
        <v>1</v>
      </c>
      <c r="K967" s="1">
        <v>1</v>
      </c>
      <c r="L967" s="1">
        <v>1</v>
      </c>
      <c r="M967" s="1">
        <v>1</v>
      </c>
    </row>
    <row r="968" spans="1:13" x14ac:dyDescent="0.25">
      <c r="A968" s="1">
        <v>9680</v>
      </c>
      <c r="B968" s="1" t="s">
        <v>170</v>
      </c>
      <c r="C968" s="1">
        <v>0</v>
      </c>
      <c r="D968" s="1" t="s">
        <v>104</v>
      </c>
      <c r="E968" s="1" t="s">
        <v>171</v>
      </c>
      <c r="F968" s="1">
        <v>1</v>
      </c>
      <c r="G968" s="1">
        <v>1</v>
      </c>
      <c r="H968" s="1">
        <v>1</v>
      </c>
      <c r="I968" s="1">
        <v>1</v>
      </c>
      <c r="J968" s="1">
        <v>1</v>
      </c>
      <c r="K968" s="1">
        <v>1</v>
      </c>
      <c r="L968" s="1">
        <v>1</v>
      </c>
      <c r="M968" s="1">
        <v>1</v>
      </c>
    </row>
    <row r="969" spans="1:13" x14ac:dyDescent="0.25">
      <c r="A969" s="1">
        <v>9690</v>
      </c>
      <c r="B969" s="1" t="s">
        <v>170</v>
      </c>
      <c r="C969" s="1">
        <v>0</v>
      </c>
      <c r="D969" s="1" t="s">
        <v>104</v>
      </c>
      <c r="E969" s="1" t="s">
        <v>171</v>
      </c>
      <c r="F969" s="1">
        <v>1</v>
      </c>
      <c r="G969" s="1">
        <v>1</v>
      </c>
      <c r="H969" s="1">
        <v>1</v>
      </c>
      <c r="I969" s="1">
        <v>1</v>
      </c>
      <c r="J969" s="1">
        <v>1</v>
      </c>
      <c r="K969" s="1">
        <v>1</v>
      </c>
      <c r="L969" s="1">
        <v>1</v>
      </c>
      <c r="M969" s="1">
        <v>1</v>
      </c>
    </row>
    <row r="970" spans="1:13" x14ac:dyDescent="0.25">
      <c r="A970" s="1">
        <v>9700</v>
      </c>
      <c r="B970" s="1" t="s">
        <v>170</v>
      </c>
      <c r="C970" s="1">
        <v>0</v>
      </c>
      <c r="D970" s="1" t="s">
        <v>104</v>
      </c>
      <c r="E970" s="1" t="s">
        <v>171</v>
      </c>
      <c r="F970" s="1">
        <v>1</v>
      </c>
      <c r="G970" s="1">
        <v>1</v>
      </c>
      <c r="H970" s="1">
        <v>1</v>
      </c>
      <c r="I970" s="1">
        <v>1</v>
      </c>
      <c r="J970" s="1">
        <v>1</v>
      </c>
      <c r="K970" s="1">
        <v>1</v>
      </c>
      <c r="L970" s="1">
        <v>1</v>
      </c>
      <c r="M970" s="1">
        <v>1</v>
      </c>
    </row>
    <row r="971" spans="1:13" x14ac:dyDescent="0.25">
      <c r="A971" s="1">
        <v>9710</v>
      </c>
      <c r="B971" s="1" t="s">
        <v>539</v>
      </c>
      <c r="C971" s="1">
        <v>0</v>
      </c>
      <c r="D971" s="1" t="s">
        <v>104</v>
      </c>
      <c r="E971" s="1" t="s">
        <v>540</v>
      </c>
      <c r="F971" s="1">
        <v>1</v>
      </c>
      <c r="G971" s="1">
        <v>1</v>
      </c>
      <c r="H971" s="1">
        <v>1</v>
      </c>
      <c r="I971" s="1">
        <v>1</v>
      </c>
      <c r="J971" s="1">
        <v>1</v>
      </c>
      <c r="K971" s="1">
        <v>1</v>
      </c>
      <c r="L971" s="1">
        <v>1</v>
      </c>
      <c r="M971" s="1">
        <v>1</v>
      </c>
    </row>
    <row r="972" spans="1:13" x14ac:dyDescent="0.25">
      <c r="A972" s="1">
        <v>9720</v>
      </c>
      <c r="B972" s="1" t="s">
        <v>212</v>
      </c>
      <c r="C972" s="1">
        <v>0</v>
      </c>
      <c r="D972" s="1" t="s">
        <v>104</v>
      </c>
      <c r="E972" s="1" t="s">
        <v>213</v>
      </c>
      <c r="F972" s="1">
        <v>1</v>
      </c>
      <c r="G972" s="1">
        <v>1</v>
      </c>
      <c r="H972" s="1">
        <v>1</v>
      </c>
      <c r="I972" s="1">
        <v>1</v>
      </c>
      <c r="J972" s="1">
        <v>1</v>
      </c>
      <c r="K972" s="1">
        <v>1</v>
      </c>
      <c r="L972" s="1">
        <v>1</v>
      </c>
      <c r="M972" s="1">
        <v>1</v>
      </c>
    </row>
    <row r="973" spans="1:13" x14ac:dyDescent="0.25">
      <c r="A973" s="1">
        <v>9730</v>
      </c>
      <c r="B973" s="1" t="s">
        <v>541</v>
      </c>
      <c r="C973" s="1">
        <v>0</v>
      </c>
      <c r="D973" s="1" t="s">
        <v>104</v>
      </c>
      <c r="E973" s="1" t="s">
        <v>542</v>
      </c>
      <c r="F973" s="1">
        <v>1</v>
      </c>
      <c r="G973" s="1">
        <v>1</v>
      </c>
      <c r="H973" s="1">
        <v>1</v>
      </c>
      <c r="I973" s="1">
        <v>1</v>
      </c>
      <c r="J973" s="1">
        <v>1</v>
      </c>
      <c r="K973" s="1">
        <v>1</v>
      </c>
      <c r="L973" s="1">
        <v>1</v>
      </c>
      <c r="M973" s="1">
        <v>1</v>
      </c>
    </row>
    <row r="974" spans="1:13" x14ac:dyDescent="0.25">
      <c r="A974" s="1">
        <v>9740</v>
      </c>
      <c r="B974" s="1" t="s">
        <v>541</v>
      </c>
      <c r="C974" s="1">
        <v>0</v>
      </c>
      <c r="D974" s="1" t="s">
        <v>104</v>
      </c>
      <c r="E974" s="1" t="s">
        <v>542</v>
      </c>
      <c r="F974" s="1">
        <v>1</v>
      </c>
      <c r="G974" s="1">
        <v>1</v>
      </c>
      <c r="H974" s="1">
        <v>1</v>
      </c>
      <c r="I974" s="1">
        <v>1</v>
      </c>
      <c r="J974" s="1">
        <v>1</v>
      </c>
      <c r="K974" s="1">
        <v>1</v>
      </c>
      <c r="L974" s="1">
        <v>1</v>
      </c>
      <c r="M974" s="1">
        <v>1</v>
      </c>
    </row>
    <row r="975" spans="1:13" x14ac:dyDescent="0.25">
      <c r="A975" s="1">
        <v>9750</v>
      </c>
      <c r="B975" s="1" t="s">
        <v>541</v>
      </c>
      <c r="C975" s="1">
        <v>0</v>
      </c>
      <c r="D975" s="1" t="s">
        <v>104</v>
      </c>
      <c r="E975" s="1" t="s">
        <v>542</v>
      </c>
      <c r="F975" s="1">
        <v>1</v>
      </c>
      <c r="G975" s="1">
        <v>1</v>
      </c>
      <c r="H975" s="1">
        <v>1</v>
      </c>
      <c r="I975" s="1">
        <v>1</v>
      </c>
      <c r="J975" s="1">
        <v>1</v>
      </c>
      <c r="K975" s="1">
        <v>1</v>
      </c>
      <c r="L975" s="1">
        <v>1</v>
      </c>
      <c r="M975" s="1">
        <v>1</v>
      </c>
    </row>
    <row r="976" spans="1:13" x14ac:dyDescent="0.25">
      <c r="A976" s="1">
        <v>9760</v>
      </c>
      <c r="B976" s="1" t="s">
        <v>541</v>
      </c>
      <c r="C976" s="1">
        <v>0</v>
      </c>
      <c r="D976" s="1" t="s">
        <v>104</v>
      </c>
      <c r="E976" s="1" t="s">
        <v>542</v>
      </c>
      <c r="F976" s="1">
        <v>1</v>
      </c>
      <c r="G976" s="1">
        <v>1</v>
      </c>
      <c r="H976" s="1">
        <v>1</v>
      </c>
      <c r="I976" s="1">
        <v>1</v>
      </c>
      <c r="J976" s="1">
        <v>1</v>
      </c>
      <c r="K976" s="1">
        <v>1</v>
      </c>
      <c r="L976" s="1">
        <v>1</v>
      </c>
      <c r="M976" s="1">
        <v>1</v>
      </c>
    </row>
    <row r="977" spans="1:13" x14ac:dyDescent="0.25">
      <c r="A977" s="1">
        <v>9770</v>
      </c>
      <c r="B977" s="1" t="s">
        <v>541</v>
      </c>
      <c r="C977" s="1">
        <v>0</v>
      </c>
      <c r="D977" s="1" t="s">
        <v>104</v>
      </c>
      <c r="E977" s="1" t="s">
        <v>542</v>
      </c>
      <c r="F977" s="1">
        <v>1</v>
      </c>
      <c r="G977" s="1">
        <v>1</v>
      </c>
      <c r="H977" s="1">
        <v>1</v>
      </c>
      <c r="I977" s="1">
        <v>1</v>
      </c>
      <c r="J977" s="1">
        <v>1</v>
      </c>
      <c r="K977" s="1">
        <v>1</v>
      </c>
      <c r="L977" s="1">
        <v>1</v>
      </c>
      <c r="M977" s="1">
        <v>1</v>
      </c>
    </row>
    <row r="978" spans="1:13" x14ac:dyDescent="0.25">
      <c r="A978" s="1">
        <v>9780</v>
      </c>
      <c r="B978" s="1" t="s">
        <v>214</v>
      </c>
      <c r="C978" s="1">
        <v>0</v>
      </c>
      <c r="D978" s="1" t="s">
        <v>104</v>
      </c>
      <c r="E978" s="1" t="s">
        <v>215</v>
      </c>
      <c r="F978" s="1">
        <v>1</v>
      </c>
      <c r="G978" s="1">
        <v>1</v>
      </c>
      <c r="H978" s="1">
        <v>1</v>
      </c>
      <c r="I978" s="1">
        <v>1</v>
      </c>
      <c r="J978" s="1">
        <v>1</v>
      </c>
      <c r="K978" s="1">
        <v>1</v>
      </c>
      <c r="L978" s="1">
        <v>1</v>
      </c>
      <c r="M978" s="1">
        <v>1</v>
      </c>
    </row>
    <row r="979" spans="1:13" x14ac:dyDescent="0.25">
      <c r="A979" s="1">
        <v>9790</v>
      </c>
      <c r="B979" s="1" t="s">
        <v>543</v>
      </c>
      <c r="C979" s="1">
        <v>0</v>
      </c>
      <c r="D979" s="1" t="s">
        <v>104</v>
      </c>
      <c r="E979" s="1" t="s">
        <v>544</v>
      </c>
      <c r="F979" s="1">
        <v>1</v>
      </c>
      <c r="G979" s="1">
        <v>1</v>
      </c>
      <c r="H979" s="1">
        <v>1</v>
      </c>
      <c r="I979" s="1">
        <v>1</v>
      </c>
      <c r="J979" s="1">
        <v>1</v>
      </c>
      <c r="K979" s="1">
        <v>1</v>
      </c>
      <c r="L979" s="1">
        <v>1</v>
      </c>
      <c r="M979" s="1">
        <v>1</v>
      </c>
    </row>
    <row r="980" spans="1:13" x14ac:dyDescent="0.25">
      <c r="A980" s="1">
        <v>9800</v>
      </c>
      <c r="B980" s="1" t="s">
        <v>543</v>
      </c>
      <c r="C980" s="1">
        <v>0</v>
      </c>
      <c r="D980" s="1" t="s">
        <v>104</v>
      </c>
      <c r="E980" s="1" t="s">
        <v>544</v>
      </c>
      <c r="F980" s="1">
        <v>1</v>
      </c>
      <c r="G980" s="1">
        <v>1</v>
      </c>
      <c r="H980" s="1">
        <v>1</v>
      </c>
      <c r="I980" s="1">
        <v>1</v>
      </c>
      <c r="J980" s="1">
        <v>1</v>
      </c>
      <c r="K980" s="1">
        <v>1</v>
      </c>
      <c r="L980" s="1">
        <v>1</v>
      </c>
      <c r="M980" s="1">
        <v>1</v>
      </c>
    </row>
    <row r="981" spans="1:13" x14ac:dyDescent="0.25">
      <c r="A981" s="1">
        <v>9810</v>
      </c>
      <c r="B981" s="1" t="s">
        <v>543</v>
      </c>
      <c r="C981" s="1">
        <v>0</v>
      </c>
      <c r="D981" s="1" t="s">
        <v>104</v>
      </c>
      <c r="E981" s="1" t="s">
        <v>544</v>
      </c>
      <c r="F981" s="1">
        <v>1</v>
      </c>
      <c r="G981" s="1">
        <v>1</v>
      </c>
      <c r="H981" s="1">
        <v>1</v>
      </c>
      <c r="I981" s="1">
        <v>1</v>
      </c>
      <c r="J981" s="1">
        <v>1</v>
      </c>
      <c r="K981" s="1">
        <v>1</v>
      </c>
      <c r="L981" s="1">
        <v>1</v>
      </c>
      <c r="M981" s="1">
        <v>1</v>
      </c>
    </row>
    <row r="982" spans="1:13" x14ac:dyDescent="0.25">
      <c r="A982" s="1">
        <v>9820</v>
      </c>
      <c r="B982" s="1" t="s">
        <v>543</v>
      </c>
      <c r="C982" s="1">
        <v>0</v>
      </c>
      <c r="D982" s="1" t="s">
        <v>104</v>
      </c>
      <c r="E982" s="1" t="s">
        <v>544</v>
      </c>
      <c r="F982" s="1">
        <v>1</v>
      </c>
      <c r="G982" s="1">
        <v>1</v>
      </c>
      <c r="H982" s="1">
        <v>1</v>
      </c>
      <c r="I982" s="1">
        <v>1</v>
      </c>
      <c r="J982" s="1">
        <v>1</v>
      </c>
      <c r="K982" s="1">
        <v>1</v>
      </c>
      <c r="L982" s="1">
        <v>1</v>
      </c>
      <c r="M982" s="1">
        <v>1</v>
      </c>
    </row>
    <row r="983" spans="1:13" x14ac:dyDescent="0.25">
      <c r="A983" s="1">
        <v>9830</v>
      </c>
      <c r="B983" s="1" t="s">
        <v>543</v>
      </c>
      <c r="C983" s="1">
        <v>0</v>
      </c>
      <c r="D983" s="1" t="s">
        <v>104</v>
      </c>
      <c r="E983" s="1" t="s">
        <v>544</v>
      </c>
      <c r="F983" s="1">
        <v>1</v>
      </c>
      <c r="G983" s="1">
        <v>1</v>
      </c>
      <c r="H983" s="1">
        <v>1</v>
      </c>
      <c r="I983" s="1">
        <v>1</v>
      </c>
      <c r="J983" s="1">
        <v>1</v>
      </c>
      <c r="K983" s="1">
        <v>1</v>
      </c>
      <c r="L983" s="1">
        <v>1</v>
      </c>
      <c r="M983" s="1">
        <v>1</v>
      </c>
    </row>
    <row r="984" spans="1:13" x14ac:dyDescent="0.25">
      <c r="A984" s="1">
        <v>9840</v>
      </c>
      <c r="B984" s="1" t="s">
        <v>543</v>
      </c>
      <c r="C984" s="1">
        <v>0</v>
      </c>
      <c r="D984" s="1" t="s">
        <v>104</v>
      </c>
      <c r="E984" s="1" t="s">
        <v>544</v>
      </c>
      <c r="F984" s="1">
        <v>1</v>
      </c>
      <c r="G984" s="1">
        <v>1</v>
      </c>
      <c r="H984" s="1">
        <v>1</v>
      </c>
      <c r="I984" s="1">
        <v>1</v>
      </c>
      <c r="J984" s="1">
        <v>1</v>
      </c>
      <c r="K984" s="1">
        <v>1</v>
      </c>
      <c r="L984" s="1">
        <v>1</v>
      </c>
      <c r="M984" s="1">
        <v>1</v>
      </c>
    </row>
    <row r="985" spans="1:13" x14ac:dyDescent="0.25">
      <c r="A985" s="1">
        <v>9850</v>
      </c>
      <c r="B985" s="1" t="s">
        <v>543</v>
      </c>
      <c r="C985" s="1">
        <v>0</v>
      </c>
      <c r="D985" s="1" t="s">
        <v>104</v>
      </c>
      <c r="E985" s="1" t="s">
        <v>544</v>
      </c>
      <c r="F985" s="1">
        <v>1</v>
      </c>
      <c r="G985" s="1">
        <v>1</v>
      </c>
      <c r="H985" s="1">
        <v>1</v>
      </c>
      <c r="I985" s="1">
        <v>1</v>
      </c>
      <c r="J985" s="1">
        <v>1</v>
      </c>
      <c r="K985" s="1">
        <v>1</v>
      </c>
      <c r="L985" s="1">
        <v>1</v>
      </c>
      <c r="M985" s="1">
        <v>1</v>
      </c>
    </row>
    <row r="986" spans="1:13" x14ac:dyDescent="0.25">
      <c r="A986" s="1">
        <v>9860</v>
      </c>
      <c r="B986" s="1" t="s">
        <v>543</v>
      </c>
      <c r="C986" s="1">
        <v>0</v>
      </c>
      <c r="D986" s="1" t="s">
        <v>104</v>
      </c>
      <c r="E986" s="1" t="s">
        <v>544</v>
      </c>
      <c r="F986" s="1">
        <v>1</v>
      </c>
      <c r="G986" s="1">
        <v>1</v>
      </c>
      <c r="H986" s="1">
        <v>1</v>
      </c>
      <c r="I986" s="1">
        <v>1</v>
      </c>
      <c r="J986" s="1">
        <v>1</v>
      </c>
      <c r="K986" s="1">
        <v>1</v>
      </c>
      <c r="L986" s="1">
        <v>1</v>
      </c>
      <c r="M986" s="1">
        <v>1</v>
      </c>
    </row>
    <row r="987" spans="1:13" x14ac:dyDescent="0.25">
      <c r="A987" s="1">
        <v>9870</v>
      </c>
      <c r="B987" s="1" t="s">
        <v>543</v>
      </c>
      <c r="C987" s="1">
        <v>0</v>
      </c>
      <c r="D987" s="1" t="s">
        <v>104</v>
      </c>
      <c r="E987" s="1" t="s">
        <v>544</v>
      </c>
      <c r="F987" s="1">
        <v>1</v>
      </c>
      <c r="G987" s="1">
        <v>1</v>
      </c>
      <c r="H987" s="1">
        <v>1</v>
      </c>
      <c r="I987" s="1">
        <v>1</v>
      </c>
      <c r="J987" s="1">
        <v>1</v>
      </c>
      <c r="K987" s="1">
        <v>1</v>
      </c>
      <c r="L987" s="1">
        <v>1</v>
      </c>
      <c r="M987" s="1">
        <v>1</v>
      </c>
    </row>
    <row r="988" spans="1:13" x14ac:dyDescent="0.25">
      <c r="A988" s="1">
        <v>9880</v>
      </c>
      <c r="B988" s="1" t="s">
        <v>543</v>
      </c>
      <c r="C988" s="1">
        <v>0</v>
      </c>
      <c r="D988" s="1" t="s">
        <v>104</v>
      </c>
      <c r="E988" s="1" t="s">
        <v>544</v>
      </c>
      <c r="F988" s="1">
        <v>1</v>
      </c>
      <c r="G988" s="1">
        <v>1</v>
      </c>
      <c r="H988" s="1">
        <v>1</v>
      </c>
      <c r="I988" s="1">
        <v>1</v>
      </c>
      <c r="J988" s="1">
        <v>1</v>
      </c>
      <c r="K988" s="1">
        <v>1</v>
      </c>
      <c r="L988" s="1">
        <v>1</v>
      </c>
      <c r="M988" s="1">
        <v>1</v>
      </c>
    </row>
    <row r="989" spans="1:13" x14ac:dyDescent="0.25">
      <c r="A989" s="1">
        <v>9890</v>
      </c>
      <c r="B989" s="1" t="s">
        <v>543</v>
      </c>
      <c r="C989" s="1">
        <v>0</v>
      </c>
      <c r="D989" s="1" t="s">
        <v>104</v>
      </c>
      <c r="E989" s="1" t="s">
        <v>544</v>
      </c>
      <c r="F989" s="1">
        <v>1</v>
      </c>
      <c r="G989" s="1">
        <v>1</v>
      </c>
      <c r="H989" s="1">
        <v>1</v>
      </c>
      <c r="I989" s="1">
        <v>1</v>
      </c>
      <c r="J989" s="1">
        <v>1</v>
      </c>
      <c r="K989" s="1">
        <v>1</v>
      </c>
      <c r="L989" s="1">
        <v>1</v>
      </c>
      <c r="M989" s="1">
        <v>1</v>
      </c>
    </row>
    <row r="990" spans="1:13" x14ac:dyDescent="0.25">
      <c r="A990" s="1">
        <v>9900</v>
      </c>
      <c r="B990" s="1" t="s">
        <v>545</v>
      </c>
      <c r="C990" s="1">
        <v>0</v>
      </c>
      <c r="D990" s="1" t="s">
        <v>104</v>
      </c>
      <c r="E990" s="1" t="s">
        <v>215</v>
      </c>
      <c r="F990" s="1">
        <v>1</v>
      </c>
      <c r="G990" s="1">
        <v>1</v>
      </c>
      <c r="H990" s="1">
        <v>1</v>
      </c>
      <c r="I990" s="1">
        <v>1</v>
      </c>
      <c r="J990" s="1">
        <v>1</v>
      </c>
      <c r="K990" s="1">
        <v>1</v>
      </c>
      <c r="L990" s="1">
        <v>1</v>
      </c>
      <c r="M990" s="1">
        <v>1</v>
      </c>
    </row>
    <row r="991" spans="1:13" x14ac:dyDescent="0.25">
      <c r="A991" s="1">
        <v>9910</v>
      </c>
      <c r="B991" s="1" t="s">
        <v>545</v>
      </c>
      <c r="C991" s="1">
        <v>0</v>
      </c>
      <c r="D991" s="1" t="s">
        <v>104</v>
      </c>
      <c r="E991" s="1" t="s">
        <v>215</v>
      </c>
      <c r="F991" s="1">
        <v>1</v>
      </c>
      <c r="G991" s="1">
        <v>1</v>
      </c>
      <c r="H991" s="1">
        <v>1</v>
      </c>
      <c r="I991" s="1">
        <v>1</v>
      </c>
      <c r="J991" s="1">
        <v>1</v>
      </c>
      <c r="K991" s="1">
        <v>1</v>
      </c>
      <c r="L991" s="1">
        <v>1</v>
      </c>
      <c r="M991" s="1">
        <v>1</v>
      </c>
    </row>
    <row r="992" spans="1:13" x14ac:dyDescent="0.25">
      <c r="A992" s="1">
        <v>9920</v>
      </c>
      <c r="B992" s="1" t="s">
        <v>546</v>
      </c>
      <c r="C992" s="1">
        <v>0</v>
      </c>
      <c r="D992" s="1" t="s">
        <v>104</v>
      </c>
      <c r="E992" s="1" t="s">
        <v>547</v>
      </c>
      <c r="F992" s="1">
        <v>1</v>
      </c>
      <c r="G992" s="1">
        <v>1</v>
      </c>
      <c r="H992" s="1">
        <v>1</v>
      </c>
      <c r="I992" s="1">
        <v>1</v>
      </c>
      <c r="J992" s="1">
        <v>1</v>
      </c>
      <c r="K992" s="1">
        <v>1</v>
      </c>
      <c r="L992" s="1">
        <v>1</v>
      </c>
      <c r="M992" s="1">
        <v>1</v>
      </c>
    </row>
    <row r="993" spans="1:13" x14ac:dyDescent="0.25">
      <c r="A993" s="1">
        <v>9930</v>
      </c>
      <c r="B993" s="1" t="s">
        <v>546</v>
      </c>
      <c r="C993" s="1">
        <v>0</v>
      </c>
      <c r="D993" s="1" t="s">
        <v>104</v>
      </c>
      <c r="E993" s="1" t="s">
        <v>547</v>
      </c>
      <c r="F993" s="1">
        <v>1</v>
      </c>
      <c r="G993" s="1">
        <v>1</v>
      </c>
      <c r="H993" s="1">
        <v>1</v>
      </c>
      <c r="I993" s="1">
        <v>1</v>
      </c>
      <c r="J993" s="1">
        <v>1</v>
      </c>
      <c r="K993" s="1">
        <v>1</v>
      </c>
      <c r="L993" s="1">
        <v>1</v>
      </c>
      <c r="M993" s="1">
        <v>1</v>
      </c>
    </row>
    <row r="994" spans="1:13" x14ac:dyDescent="0.25">
      <c r="A994" s="1">
        <v>9940</v>
      </c>
      <c r="B994" s="1" t="s">
        <v>546</v>
      </c>
      <c r="C994" s="1">
        <v>0</v>
      </c>
      <c r="D994" s="1" t="s">
        <v>104</v>
      </c>
      <c r="E994" s="1" t="s">
        <v>547</v>
      </c>
      <c r="F994" s="1">
        <v>1</v>
      </c>
      <c r="G994" s="1">
        <v>1</v>
      </c>
      <c r="H994" s="1">
        <v>1</v>
      </c>
      <c r="I994" s="1">
        <v>1</v>
      </c>
      <c r="J994" s="1">
        <v>1</v>
      </c>
      <c r="K994" s="1">
        <v>1</v>
      </c>
      <c r="L994" s="1">
        <v>1</v>
      </c>
      <c r="M994" s="1">
        <v>1</v>
      </c>
    </row>
    <row r="995" spans="1:13" x14ac:dyDescent="0.25">
      <c r="A995" s="1">
        <v>9950</v>
      </c>
      <c r="B995" s="1" t="s">
        <v>546</v>
      </c>
      <c r="C995" s="1">
        <v>0</v>
      </c>
      <c r="D995" s="1" t="s">
        <v>104</v>
      </c>
      <c r="E995" s="1" t="s">
        <v>547</v>
      </c>
      <c r="F995" s="1">
        <v>1</v>
      </c>
      <c r="G995" s="1">
        <v>1</v>
      </c>
      <c r="H995" s="1">
        <v>1</v>
      </c>
      <c r="I995" s="1">
        <v>1</v>
      </c>
      <c r="J995" s="1">
        <v>1</v>
      </c>
      <c r="K995" s="1">
        <v>1</v>
      </c>
      <c r="L995" s="1">
        <v>1</v>
      </c>
      <c r="M995" s="1">
        <v>1</v>
      </c>
    </row>
    <row r="996" spans="1:13" x14ac:dyDescent="0.25">
      <c r="A996" s="1">
        <v>9960</v>
      </c>
      <c r="B996" s="1" t="s">
        <v>546</v>
      </c>
      <c r="C996" s="1">
        <v>0</v>
      </c>
      <c r="D996" s="1" t="s">
        <v>104</v>
      </c>
      <c r="E996" s="1" t="s">
        <v>547</v>
      </c>
      <c r="F996" s="1">
        <v>1</v>
      </c>
      <c r="G996" s="1">
        <v>1</v>
      </c>
      <c r="H996" s="1">
        <v>1</v>
      </c>
      <c r="I996" s="1">
        <v>1</v>
      </c>
      <c r="J996" s="1">
        <v>1</v>
      </c>
      <c r="K996" s="1">
        <v>1</v>
      </c>
      <c r="L996" s="1">
        <v>1</v>
      </c>
      <c r="M996" s="1">
        <v>1</v>
      </c>
    </row>
    <row r="997" spans="1:13" x14ac:dyDescent="0.25">
      <c r="A997" s="1">
        <v>9970</v>
      </c>
      <c r="B997" s="1" t="s">
        <v>546</v>
      </c>
      <c r="C997" s="1">
        <v>0</v>
      </c>
      <c r="D997" s="1" t="s">
        <v>104</v>
      </c>
      <c r="E997" s="1" t="s">
        <v>547</v>
      </c>
      <c r="F997" s="1">
        <v>1</v>
      </c>
      <c r="G997" s="1">
        <v>1</v>
      </c>
      <c r="H997" s="1">
        <v>1</v>
      </c>
      <c r="I997" s="1">
        <v>1</v>
      </c>
      <c r="J997" s="1">
        <v>1</v>
      </c>
      <c r="K997" s="1">
        <v>1</v>
      </c>
      <c r="L997" s="1">
        <v>1</v>
      </c>
      <c r="M997" s="1">
        <v>1</v>
      </c>
    </row>
    <row r="998" spans="1:13" x14ac:dyDescent="0.25">
      <c r="A998" s="1">
        <v>9980</v>
      </c>
      <c r="B998" s="1" t="s">
        <v>546</v>
      </c>
      <c r="C998" s="1">
        <v>0</v>
      </c>
      <c r="D998" s="1" t="s">
        <v>104</v>
      </c>
      <c r="E998" s="1" t="s">
        <v>547</v>
      </c>
      <c r="F998" s="1">
        <v>1</v>
      </c>
      <c r="G998" s="1">
        <v>1</v>
      </c>
      <c r="H998" s="1">
        <v>1</v>
      </c>
      <c r="I998" s="1">
        <v>1</v>
      </c>
      <c r="J998" s="1">
        <v>1</v>
      </c>
      <c r="K998" s="1">
        <v>1</v>
      </c>
      <c r="L998" s="1">
        <v>1</v>
      </c>
      <c r="M998" s="1">
        <v>1</v>
      </c>
    </row>
    <row r="999" spans="1:13" x14ac:dyDescent="0.25">
      <c r="A999" s="1">
        <v>9990</v>
      </c>
      <c r="B999" s="1" t="s">
        <v>546</v>
      </c>
      <c r="C999" s="1">
        <v>0</v>
      </c>
      <c r="D999" s="1" t="s">
        <v>104</v>
      </c>
      <c r="E999" s="1" t="s">
        <v>547</v>
      </c>
      <c r="F999" s="1">
        <v>1</v>
      </c>
      <c r="G999" s="1">
        <v>1</v>
      </c>
      <c r="H999" s="1">
        <v>1</v>
      </c>
      <c r="I999" s="1">
        <v>1</v>
      </c>
      <c r="J999" s="1">
        <v>1</v>
      </c>
      <c r="K999" s="1">
        <v>1</v>
      </c>
      <c r="L999" s="1">
        <v>1</v>
      </c>
      <c r="M999" s="1">
        <v>1</v>
      </c>
    </row>
    <row r="1000" spans="1:13" x14ac:dyDescent="0.25">
      <c r="A1000" s="1">
        <v>10000</v>
      </c>
      <c r="B1000" s="1" t="s">
        <v>546</v>
      </c>
      <c r="C1000" s="1">
        <v>0</v>
      </c>
      <c r="D1000" s="1" t="s">
        <v>104</v>
      </c>
      <c r="E1000" s="1" t="s">
        <v>547</v>
      </c>
      <c r="F1000" s="1">
        <v>1</v>
      </c>
      <c r="G1000" s="1">
        <v>1</v>
      </c>
      <c r="H1000" s="1">
        <v>1</v>
      </c>
      <c r="I1000" s="1">
        <v>1</v>
      </c>
      <c r="J1000" s="1">
        <v>1</v>
      </c>
      <c r="K1000" s="1">
        <v>1</v>
      </c>
      <c r="L1000" s="1">
        <v>1</v>
      </c>
      <c r="M1000" s="1">
        <v>1</v>
      </c>
    </row>
    <row r="1001" spans="1:13" x14ac:dyDescent="0.25">
      <c r="A1001" s="1">
        <v>10010</v>
      </c>
      <c r="B1001" s="1" t="s">
        <v>546</v>
      </c>
      <c r="C1001" s="1">
        <v>0</v>
      </c>
      <c r="D1001" s="1" t="s">
        <v>104</v>
      </c>
      <c r="E1001" s="1" t="s">
        <v>547</v>
      </c>
      <c r="F1001" s="1">
        <v>1</v>
      </c>
      <c r="G1001" s="1">
        <v>1</v>
      </c>
      <c r="H1001" s="1">
        <v>1</v>
      </c>
      <c r="I1001" s="1">
        <v>1</v>
      </c>
      <c r="J1001" s="1">
        <v>1</v>
      </c>
      <c r="K1001" s="1">
        <v>1</v>
      </c>
      <c r="L1001" s="1">
        <v>1</v>
      </c>
      <c r="M1001" s="1">
        <v>1</v>
      </c>
    </row>
    <row r="1002" spans="1:13" x14ac:dyDescent="0.25">
      <c r="A1002" s="1">
        <v>10020</v>
      </c>
      <c r="B1002" s="1" t="s">
        <v>546</v>
      </c>
      <c r="C1002" s="1">
        <v>0</v>
      </c>
      <c r="D1002" s="1" t="s">
        <v>104</v>
      </c>
      <c r="E1002" s="1" t="s">
        <v>547</v>
      </c>
      <c r="F1002" s="1">
        <v>1</v>
      </c>
      <c r="G1002" s="1">
        <v>1</v>
      </c>
      <c r="H1002" s="1">
        <v>1</v>
      </c>
      <c r="I1002" s="1">
        <v>1</v>
      </c>
      <c r="J1002" s="1">
        <v>1</v>
      </c>
      <c r="K1002" s="1">
        <v>1</v>
      </c>
      <c r="L1002" s="1">
        <v>1</v>
      </c>
      <c r="M1002" s="1">
        <v>1</v>
      </c>
    </row>
    <row r="1003" spans="1:13" x14ac:dyDescent="0.25">
      <c r="A1003" s="1">
        <v>10030</v>
      </c>
      <c r="B1003" s="1" t="s">
        <v>546</v>
      </c>
      <c r="C1003" s="1">
        <v>0</v>
      </c>
      <c r="D1003" s="1" t="s">
        <v>104</v>
      </c>
      <c r="E1003" s="1" t="s">
        <v>547</v>
      </c>
      <c r="F1003" s="1">
        <v>1</v>
      </c>
      <c r="G1003" s="1">
        <v>1</v>
      </c>
      <c r="H1003" s="1">
        <v>1</v>
      </c>
      <c r="I1003" s="1">
        <v>1</v>
      </c>
      <c r="J1003" s="1">
        <v>1</v>
      </c>
      <c r="K1003" s="1">
        <v>1</v>
      </c>
      <c r="L1003" s="1">
        <v>1</v>
      </c>
      <c r="M1003" s="1">
        <v>1</v>
      </c>
    </row>
    <row r="1004" spans="1:13" x14ac:dyDescent="0.25">
      <c r="A1004" s="1">
        <v>10040</v>
      </c>
      <c r="B1004" s="1" t="s">
        <v>546</v>
      </c>
      <c r="C1004" s="1">
        <v>0</v>
      </c>
      <c r="D1004" s="1" t="s">
        <v>104</v>
      </c>
      <c r="E1004" s="1" t="s">
        <v>547</v>
      </c>
      <c r="F1004" s="1">
        <v>1</v>
      </c>
      <c r="G1004" s="1">
        <v>1</v>
      </c>
      <c r="H1004" s="1">
        <v>1</v>
      </c>
      <c r="I1004" s="1">
        <v>1</v>
      </c>
      <c r="J1004" s="1">
        <v>1</v>
      </c>
      <c r="K1004" s="1">
        <v>1</v>
      </c>
      <c r="L1004" s="1">
        <v>1</v>
      </c>
      <c r="M1004" s="1">
        <v>1</v>
      </c>
    </row>
    <row r="1005" spans="1:13" x14ac:dyDescent="0.25">
      <c r="A1005" s="1">
        <v>10050</v>
      </c>
      <c r="B1005" s="1" t="s">
        <v>546</v>
      </c>
      <c r="C1005" s="1">
        <v>0</v>
      </c>
      <c r="D1005" s="1" t="s">
        <v>104</v>
      </c>
      <c r="E1005" s="1" t="s">
        <v>547</v>
      </c>
      <c r="F1005" s="1">
        <v>1</v>
      </c>
      <c r="G1005" s="1">
        <v>1</v>
      </c>
      <c r="H1005" s="1">
        <v>1</v>
      </c>
      <c r="I1005" s="1">
        <v>1</v>
      </c>
      <c r="J1005" s="1">
        <v>1</v>
      </c>
      <c r="K1005" s="1">
        <v>1</v>
      </c>
      <c r="L1005" s="1">
        <v>1</v>
      </c>
      <c r="M1005" s="1">
        <v>1</v>
      </c>
    </row>
    <row r="1006" spans="1:13" x14ac:dyDescent="0.25">
      <c r="A1006" s="1">
        <v>10060</v>
      </c>
      <c r="B1006" s="1" t="s">
        <v>133</v>
      </c>
      <c r="C1006" s="1">
        <v>0</v>
      </c>
      <c r="D1006" s="1" t="s">
        <v>104</v>
      </c>
      <c r="E1006" s="1" t="s">
        <v>134</v>
      </c>
      <c r="F1006" s="1">
        <v>1</v>
      </c>
      <c r="G1006" s="1">
        <v>1</v>
      </c>
      <c r="H1006" s="1">
        <v>1</v>
      </c>
      <c r="I1006" s="1">
        <v>1</v>
      </c>
      <c r="J1006" s="1">
        <v>1</v>
      </c>
      <c r="K1006" s="1">
        <v>1</v>
      </c>
      <c r="L1006" s="1">
        <v>1</v>
      </c>
      <c r="M1006" s="1">
        <v>1</v>
      </c>
    </row>
    <row r="1007" spans="1:13" x14ac:dyDescent="0.25">
      <c r="A1007" s="1">
        <v>10070</v>
      </c>
      <c r="B1007" s="1" t="s">
        <v>133</v>
      </c>
      <c r="C1007" s="1">
        <v>0</v>
      </c>
      <c r="D1007" s="1" t="s">
        <v>104</v>
      </c>
      <c r="E1007" s="1" t="s">
        <v>134</v>
      </c>
      <c r="F1007" s="1">
        <v>1</v>
      </c>
      <c r="G1007" s="1">
        <v>1</v>
      </c>
      <c r="H1007" s="1">
        <v>1</v>
      </c>
      <c r="I1007" s="1">
        <v>1</v>
      </c>
      <c r="J1007" s="1">
        <v>1</v>
      </c>
      <c r="K1007" s="1">
        <v>1</v>
      </c>
      <c r="L1007" s="1">
        <v>1</v>
      </c>
      <c r="M1007" s="1">
        <v>1</v>
      </c>
    </row>
    <row r="1008" spans="1:13" x14ac:dyDescent="0.25">
      <c r="A1008" s="1">
        <v>10080</v>
      </c>
      <c r="B1008" s="1" t="s">
        <v>133</v>
      </c>
      <c r="C1008" s="1">
        <v>0</v>
      </c>
      <c r="D1008" s="1" t="s">
        <v>104</v>
      </c>
      <c r="E1008" s="1" t="s">
        <v>134</v>
      </c>
      <c r="F1008" s="1">
        <v>1</v>
      </c>
      <c r="G1008" s="1">
        <v>1</v>
      </c>
      <c r="H1008" s="1">
        <v>1</v>
      </c>
      <c r="I1008" s="1">
        <v>1</v>
      </c>
      <c r="J1008" s="1">
        <v>1</v>
      </c>
      <c r="K1008" s="1">
        <v>1</v>
      </c>
      <c r="L1008" s="1">
        <v>1</v>
      </c>
      <c r="M1008" s="1">
        <v>1</v>
      </c>
    </row>
    <row r="1009" spans="1:13" x14ac:dyDescent="0.25">
      <c r="A1009" s="1">
        <v>10090</v>
      </c>
      <c r="B1009" s="1" t="s">
        <v>133</v>
      </c>
      <c r="C1009" s="1">
        <v>0</v>
      </c>
      <c r="D1009" s="1" t="s">
        <v>104</v>
      </c>
      <c r="E1009" s="1" t="s">
        <v>134</v>
      </c>
      <c r="F1009" s="1">
        <v>1</v>
      </c>
      <c r="G1009" s="1">
        <v>1</v>
      </c>
      <c r="H1009" s="1">
        <v>1</v>
      </c>
      <c r="I1009" s="1">
        <v>1</v>
      </c>
      <c r="J1009" s="1">
        <v>1</v>
      </c>
      <c r="K1009" s="1">
        <v>1</v>
      </c>
      <c r="L1009" s="1">
        <v>1</v>
      </c>
      <c r="M1009" s="1">
        <v>1</v>
      </c>
    </row>
    <row r="1010" spans="1:13" x14ac:dyDescent="0.25">
      <c r="A1010" s="1">
        <v>10100</v>
      </c>
      <c r="B1010" s="1" t="s">
        <v>133</v>
      </c>
      <c r="C1010" s="1">
        <v>0</v>
      </c>
      <c r="D1010" s="1" t="s">
        <v>104</v>
      </c>
      <c r="E1010" s="1" t="s">
        <v>134</v>
      </c>
      <c r="F1010" s="1">
        <v>1</v>
      </c>
      <c r="G1010" s="1">
        <v>1</v>
      </c>
      <c r="H1010" s="1">
        <v>1</v>
      </c>
      <c r="I1010" s="1">
        <v>1</v>
      </c>
      <c r="J1010" s="1">
        <v>1</v>
      </c>
      <c r="K1010" s="1">
        <v>1</v>
      </c>
      <c r="L1010" s="1">
        <v>1</v>
      </c>
      <c r="M1010" s="1">
        <v>1</v>
      </c>
    </row>
    <row r="1011" spans="1:13" x14ac:dyDescent="0.25">
      <c r="A1011" s="1">
        <v>10110</v>
      </c>
      <c r="B1011" s="1" t="s">
        <v>133</v>
      </c>
      <c r="C1011" s="1">
        <v>0</v>
      </c>
      <c r="D1011" s="1" t="s">
        <v>104</v>
      </c>
      <c r="E1011" s="1" t="s">
        <v>134</v>
      </c>
      <c r="F1011" s="1">
        <v>1</v>
      </c>
      <c r="G1011" s="1">
        <v>1</v>
      </c>
      <c r="H1011" s="1">
        <v>1</v>
      </c>
      <c r="I1011" s="1">
        <v>1</v>
      </c>
      <c r="J1011" s="1">
        <v>1</v>
      </c>
      <c r="K1011" s="1">
        <v>1</v>
      </c>
      <c r="L1011" s="1">
        <v>1</v>
      </c>
      <c r="M1011" s="1">
        <v>1</v>
      </c>
    </row>
    <row r="1012" spans="1:13" x14ac:dyDescent="0.25">
      <c r="A1012" s="1">
        <v>10120</v>
      </c>
      <c r="B1012" s="1" t="s">
        <v>548</v>
      </c>
      <c r="C1012" s="1">
        <v>0</v>
      </c>
      <c r="D1012" s="1" t="s">
        <v>104</v>
      </c>
      <c r="E1012" s="1" t="s">
        <v>195</v>
      </c>
      <c r="F1012" s="1">
        <v>1</v>
      </c>
      <c r="G1012" s="1">
        <v>1</v>
      </c>
      <c r="H1012" s="1">
        <v>1</v>
      </c>
      <c r="I1012" s="1">
        <v>1</v>
      </c>
      <c r="J1012" s="1">
        <v>1</v>
      </c>
      <c r="K1012" s="1">
        <v>1</v>
      </c>
      <c r="L1012" s="1">
        <v>1</v>
      </c>
      <c r="M1012" s="1">
        <v>1</v>
      </c>
    </row>
    <row r="1013" spans="1:13" x14ac:dyDescent="0.25">
      <c r="A1013" s="1">
        <v>10130</v>
      </c>
      <c r="B1013" s="1" t="s">
        <v>548</v>
      </c>
      <c r="C1013" s="1">
        <v>0</v>
      </c>
      <c r="D1013" s="1" t="s">
        <v>104</v>
      </c>
      <c r="E1013" s="1" t="s">
        <v>195</v>
      </c>
      <c r="F1013" s="1">
        <v>1</v>
      </c>
      <c r="G1013" s="1">
        <v>1</v>
      </c>
      <c r="H1013" s="1">
        <v>1</v>
      </c>
      <c r="I1013" s="1">
        <v>1</v>
      </c>
      <c r="J1013" s="1">
        <v>1</v>
      </c>
      <c r="K1013" s="1">
        <v>1</v>
      </c>
      <c r="L1013" s="1">
        <v>1</v>
      </c>
      <c r="M1013" s="1">
        <v>1</v>
      </c>
    </row>
    <row r="1014" spans="1:13" x14ac:dyDescent="0.25">
      <c r="A1014" s="1">
        <v>10140</v>
      </c>
      <c r="B1014" s="1" t="s">
        <v>548</v>
      </c>
      <c r="C1014" s="1">
        <v>0</v>
      </c>
      <c r="D1014" s="1" t="s">
        <v>104</v>
      </c>
      <c r="E1014" s="1" t="s">
        <v>195</v>
      </c>
      <c r="F1014" s="1">
        <v>1</v>
      </c>
      <c r="G1014" s="1">
        <v>1</v>
      </c>
      <c r="H1014" s="1">
        <v>1</v>
      </c>
      <c r="I1014" s="1">
        <v>1</v>
      </c>
      <c r="J1014" s="1">
        <v>1</v>
      </c>
      <c r="K1014" s="1">
        <v>1</v>
      </c>
      <c r="L1014" s="1">
        <v>1</v>
      </c>
      <c r="M1014" s="1">
        <v>1</v>
      </c>
    </row>
    <row r="1015" spans="1:13" x14ac:dyDescent="0.25">
      <c r="A1015" s="1">
        <v>10150</v>
      </c>
      <c r="B1015" s="1" t="s">
        <v>548</v>
      </c>
      <c r="C1015" s="1">
        <v>0</v>
      </c>
      <c r="D1015" s="1" t="s">
        <v>104</v>
      </c>
      <c r="E1015" s="1" t="s">
        <v>195</v>
      </c>
      <c r="F1015" s="1">
        <v>1</v>
      </c>
      <c r="G1015" s="1">
        <v>1</v>
      </c>
      <c r="H1015" s="1">
        <v>1</v>
      </c>
      <c r="I1015" s="1">
        <v>1</v>
      </c>
      <c r="J1015" s="1">
        <v>1</v>
      </c>
      <c r="K1015" s="1">
        <v>1</v>
      </c>
      <c r="L1015" s="1">
        <v>1</v>
      </c>
      <c r="M1015" s="1">
        <v>1</v>
      </c>
    </row>
    <row r="1016" spans="1:13" x14ac:dyDescent="0.25">
      <c r="A1016" s="1">
        <v>10160</v>
      </c>
      <c r="B1016" s="1" t="s">
        <v>548</v>
      </c>
      <c r="C1016" s="1">
        <v>0</v>
      </c>
      <c r="D1016" s="1" t="s">
        <v>104</v>
      </c>
      <c r="E1016" s="1" t="s">
        <v>195</v>
      </c>
      <c r="F1016" s="1">
        <v>1</v>
      </c>
      <c r="G1016" s="1">
        <v>1</v>
      </c>
      <c r="H1016" s="1">
        <v>1</v>
      </c>
      <c r="I1016" s="1">
        <v>1</v>
      </c>
      <c r="J1016" s="1">
        <v>1</v>
      </c>
      <c r="K1016" s="1">
        <v>1</v>
      </c>
      <c r="L1016" s="1">
        <v>1</v>
      </c>
      <c r="M1016" s="1">
        <v>1</v>
      </c>
    </row>
    <row r="1017" spans="1:13" x14ac:dyDescent="0.25">
      <c r="A1017" s="1">
        <v>10170</v>
      </c>
      <c r="B1017" s="1" t="s">
        <v>548</v>
      </c>
      <c r="C1017" s="1">
        <v>0</v>
      </c>
      <c r="D1017" s="1" t="s">
        <v>104</v>
      </c>
      <c r="E1017" s="1" t="s">
        <v>195</v>
      </c>
      <c r="F1017" s="1">
        <v>1</v>
      </c>
      <c r="G1017" s="1">
        <v>1</v>
      </c>
      <c r="H1017" s="1">
        <v>1</v>
      </c>
      <c r="I1017" s="1">
        <v>1</v>
      </c>
      <c r="J1017" s="1">
        <v>1</v>
      </c>
      <c r="K1017" s="1">
        <v>1</v>
      </c>
      <c r="L1017" s="1">
        <v>1</v>
      </c>
      <c r="M1017" s="1">
        <v>1</v>
      </c>
    </row>
    <row r="1018" spans="1:13" x14ac:dyDescent="0.25">
      <c r="A1018" s="1">
        <v>10180</v>
      </c>
      <c r="B1018" s="1" t="s">
        <v>549</v>
      </c>
      <c r="C1018" s="1">
        <v>0</v>
      </c>
      <c r="D1018" s="1" t="s">
        <v>104</v>
      </c>
      <c r="E1018" s="1" t="s">
        <v>550</v>
      </c>
      <c r="F1018" s="1">
        <v>1</v>
      </c>
      <c r="G1018" s="1">
        <v>1</v>
      </c>
      <c r="H1018" s="1">
        <v>1</v>
      </c>
      <c r="I1018" s="1">
        <v>1</v>
      </c>
      <c r="J1018" s="1">
        <v>1</v>
      </c>
      <c r="K1018" s="1">
        <v>1</v>
      </c>
      <c r="L1018" s="1">
        <v>1</v>
      </c>
      <c r="M1018" s="1">
        <v>1</v>
      </c>
    </row>
    <row r="1019" spans="1:13" x14ac:dyDescent="0.25">
      <c r="A1019" s="1">
        <v>10190</v>
      </c>
      <c r="B1019" s="1" t="s">
        <v>549</v>
      </c>
      <c r="C1019" s="1">
        <v>0</v>
      </c>
      <c r="D1019" s="1" t="s">
        <v>104</v>
      </c>
      <c r="E1019" s="1" t="s">
        <v>550</v>
      </c>
      <c r="F1019" s="1">
        <v>1</v>
      </c>
      <c r="G1019" s="1">
        <v>1</v>
      </c>
      <c r="H1019" s="1">
        <v>1</v>
      </c>
      <c r="I1019" s="1">
        <v>1</v>
      </c>
      <c r="J1019" s="1">
        <v>1</v>
      </c>
      <c r="K1019" s="1">
        <v>1</v>
      </c>
      <c r="L1019" s="1">
        <v>1</v>
      </c>
      <c r="M1019" s="1">
        <v>1</v>
      </c>
    </row>
    <row r="1020" spans="1:13" x14ac:dyDescent="0.25">
      <c r="A1020" s="1">
        <v>10200</v>
      </c>
      <c r="B1020" s="1" t="s">
        <v>549</v>
      </c>
      <c r="C1020" s="1">
        <v>0</v>
      </c>
      <c r="D1020" s="1" t="s">
        <v>104</v>
      </c>
      <c r="E1020" s="1" t="s">
        <v>550</v>
      </c>
      <c r="F1020" s="1">
        <v>1</v>
      </c>
      <c r="G1020" s="1">
        <v>1</v>
      </c>
      <c r="H1020" s="1">
        <v>1</v>
      </c>
      <c r="I1020" s="1">
        <v>1</v>
      </c>
      <c r="J1020" s="1">
        <v>1</v>
      </c>
      <c r="K1020" s="1">
        <v>1</v>
      </c>
      <c r="L1020" s="1">
        <v>1</v>
      </c>
      <c r="M1020" s="1">
        <v>1</v>
      </c>
    </row>
    <row r="1021" spans="1:13" x14ac:dyDescent="0.25">
      <c r="A1021" s="1">
        <v>10210</v>
      </c>
      <c r="B1021" s="1" t="s">
        <v>549</v>
      </c>
      <c r="C1021" s="1">
        <v>0</v>
      </c>
      <c r="D1021" s="1" t="s">
        <v>104</v>
      </c>
      <c r="E1021" s="1" t="s">
        <v>550</v>
      </c>
      <c r="F1021" s="1">
        <v>1</v>
      </c>
      <c r="G1021" s="1">
        <v>1</v>
      </c>
      <c r="H1021" s="1">
        <v>1</v>
      </c>
      <c r="I1021" s="1">
        <v>1</v>
      </c>
      <c r="J1021" s="1">
        <v>1</v>
      </c>
      <c r="K1021" s="1">
        <v>1</v>
      </c>
      <c r="L1021" s="1">
        <v>1</v>
      </c>
      <c r="M1021" s="1">
        <v>1</v>
      </c>
    </row>
    <row r="1022" spans="1:13" x14ac:dyDescent="0.25">
      <c r="A1022" s="1">
        <v>10220</v>
      </c>
      <c r="B1022" s="1" t="s">
        <v>222</v>
      </c>
      <c r="C1022" s="1">
        <v>0</v>
      </c>
      <c r="D1022" s="1" t="s">
        <v>104</v>
      </c>
      <c r="E1022" s="1" t="s">
        <v>223</v>
      </c>
      <c r="F1022" s="1">
        <v>1</v>
      </c>
      <c r="G1022" s="1">
        <v>1</v>
      </c>
      <c r="H1022" s="1">
        <v>1</v>
      </c>
      <c r="I1022" s="1">
        <v>1</v>
      </c>
      <c r="J1022" s="1">
        <v>1</v>
      </c>
      <c r="K1022" s="1">
        <v>1</v>
      </c>
      <c r="L1022" s="1">
        <v>1</v>
      </c>
      <c r="M1022" s="1">
        <v>1</v>
      </c>
    </row>
    <row r="1023" spans="1:13" x14ac:dyDescent="0.25">
      <c r="A1023" s="1">
        <v>10230</v>
      </c>
      <c r="B1023" s="1" t="s">
        <v>493</v>
      </c>
      <c r="C1023" s="1">
        <v>0</v>
      </c>
      <c r="D1023" s="1" t="s">
        <v>104</v>
      </c>
      <c r="E1023" s="1" t="s">
        <v>494</v>
      </c>
      <c r="F1023" s="1">
        <v>1</v>
      </c>
      <c r="G1023" s="1">
        <v>1</v>
      </c>
      <c r="H1023" s="1">
        <v>1</v>
      </c>
      <c r="I1023" s="1">
        <v>1</v>
      </c>
      <c r="J1023" s="1">
        <v>1</v>
      </c>
      <c r="K1023" s="1">
        <v>1</v>
      </c>
      <c r="L1023" s="1">
        <v>1</v>
      </c>
      <c r="M1023" s="1">
        <v>1</v>
      </c>
    </row>
    <row r="1024" spans="1:13" x14ac:dyDescent="0.25">
      <c r="A1024" s="1">
        <v>10240</v>
      </c>
      <c r="B1024" s="1" t="s">
        <v>551</v>
      </c>
      <c r="C1024" s="1">
        <v>0</v>
      </c>
      <c r="D1024" s="1" t="s">
        <v>104</v>
      </c>
      <c r="E1024" s="1" t="s">
        <v>552</v>
      </c>
      <c r="F1024" s="1">
        <v>1</v>
      </c>
      <c r="G1024" s="1">
        <v>1</v>
      </c>
      <c r="H1024" s="1">
        <v>1</v>
      </c>
      <c r="I1024" s="1">
        <v>1</v>
      </c>
      <c r="J1024" s="1">
        <v>1</v>
      </c>
      <c r="K1024" s="1">
        <v>1</v>
      </c>
      <c r="L1024" s="1">
        <v>1</v>
      </c>
      <c r="M1024" s="1">
        <v>1</v>
      </c>
    </row>
    <row r="1025" spans="1:13" x14ac:dyDescent="0.25">
      <c r="A1025" s="1">
        <v>10250</v>
      </c>
      <c r="B1025" s="1" t="s">
        <v>551</v>
      </c>
      <c r="C1025" s="1">
        <v>0</v>
      </c>
      <c r="D1025" s="1" t="s">
        <v>104</v>
      </c>
      <c r="E1025" s="1" t="s">
        <v>552</v>
      </c>
      <c r="F1025" s="1">
        <v>1</v>
      </c>
      <c r="G1025" s="1">
        <v>1</v>
      </c>
      <c r="H1025" s="1">
        <v>1</v>
      </c>
      <c r="I1025" s="1">
        <v>1</v>
      </c>
      <c r="J1025" s="1">
        <v>1</v>
      </c>
      <c r="K1025" s="1">
        <v>1</v>
      </c>
      <c r="L1025" s="1">
        <v>1</v>
      </c>
      <c r="M1025" s="1">
        <v>1</v>
      </c>
    </row>
    <row r="1026" spans="1:13" x14ac:dyDescent="0.25">
      <c r="A1026" s="1">
        <v>10260</v>
      </c>
      <c r="B1026" s="1" t="s">
        <v>551</v>
      </c>
      <c r="C1026" s="1">
        <v>0</v>
      </c>
      <c r="D1026" s="1" t="s">
        <v>104</v>
      </c>
      <c r="E1026" s="1" t="s">
        <v>552</v>
      </c>
      <c r="F1026" s="1">
        <v>1</v>
      </c>
      <c r="G1026" s="1">
        <v>1</v>
      </c>
      <c r="H1026" s="1">
        <v>1</v>
      </c>
      <c r="I1026" s="1">
        <v>1</v>
      </c>
      <c r="J1026" s="1">
        <v>1</v>
      </c>
      <c r="K1026" s="1">
        <v>1</v>
      </c>
      <c r="L1026" s="1">
        <v>1</v>
      </c>
      <c r="M1026" s="1">
        <v>1</v>
      </c>
    </row>
    <row r="1027" spans="1:13" x14ac:dyDescent="0.25">
      <c r="A1027" s="1">
        <v>10270</v>
      </c>
      <c r="B1027" s="1" t="s">
        <v>551</v>
      </c>
      <c r="C1027" s="1">
        <v>0</v>
      </c>
      <c r="D1027" s="1" t="s">
        <v>104</v>
      </c>
      <c r="E1027" s="1" t="s">
        <v>552</v>
      </c>
      <c r="F1027" s="1">
        <v>1</v>
      </c>
      <c r="G1027" s="1">
        <v>1</v>
      </c>
      <c r="H1027" s="1">
        <v>1</v>
      </c>
      <c r="I1027" s="1">
        <v>1</v>
      </c>
      <c r="J1027" s="1">
        <v>1</v>
      </c>
      <c r="K1027" s="1">
        <v>1</v>
      </c>
      <c r="L1027" s="1">
        <v>1</v>
      </c>
      <c r="M1027" s="1">
        <v>1</v>
      </c>
    </row>
    <row r="1028" spans="1:13" x14ac:dyDescent="0.25">
      <c r="A1028" s="1">
        <v>10280</v>
      </c>
      <c r="B1028" s="1" t="s">
        <v>224</v>
      </c>
      <c r="C1028" s="1">
        <v>0</v>
      </c>
      <c r="D1028" s="1" t="s">
        <v>104</v>
      </c>
      <c r="E1028" s="1" t="s">
        <v>225</v>
      </c>
      <c r="F1028" s="1">
        <v>1</v>
      </c>
      <c r="G1028" s="1">
        <v>1</v>
      </c>
      <c r="H1028" s="1">
        <v>1</v>
      </c>
      <c r="I1028" s="1">
        <v>1</v>
      </c>
      <c r="J1028" s="1">
        <v>1</v>
      </c>
      <c r="K1028" s="1">
        <v>1</v>
      </c>
      <c r="L1028" s="1">
        <v>1</v>
      </c>
      <c r="M1028" s="1">
        <v>1</v>
      </c>
    </row>
    <row r="1029" spans="1:13" x14ac:dyDescent="0.25">
      <c r="A1029" s="1">
        <v>10290</v>
      </c>
      <c r="B1029" s="1" t="s">
        <v>224</v>
      </c>
      <c r="C1029" s="1">
        <v>0</v>
      </c>
      <c r="D1029" s="1" t="s">
        <v>104</v>
      </c>
      <c r="E1029" s="1" t="s">
        <v>225</v>
      </c>
      <c r="F1029" s="1">
        <v>1</v>
      </c>
      <c r="G1029" s="1">
        <v>1</v>
      </c>
      <c r="H1029" s="1">
        <v>1</v>
      </c>
      <c r="I1029" s="1">
        <v>1</v>
      </c>
      <c r="J1029" s="1">
        <v>1</v>
      </c>
      <c r="K1029" s="1">
        <v>1</v>
      </c>
      <c r="L1029" s="1">
        <v>1</v>
      </c>
      <c r="M1029" s="1">
        <v>1</v>
      </c>
    </row>
    <row r="1030" spans="1:13" x14ac:dyDescent="0.25">
      <c r="A1030" s="1">
        <v>10300</v>
      </c>
      <c r="B1030" s="1" t="s">
        <v>224</v>
      </c>
      <c r="C1030" s="1">
        <v>0</v>
      </c>
      <c r="D1030" s="1" t="s">
        <v>104</v>
      </c>
      <c r="E1030" s="1" t="s">
        <v>225</v>
      </c>
      <c r="F1030" s="1">
        <v>1</v>
      </c>
      <c r="G1030" s="1">
        <v>1</v>
      </c>
      <c r="H1030" s="1">
        <v>1</v>
      </c>
      <c r="I1030" s="1">
        <v>1</v>
      </c>
      <c r="J1030" s="1">
        <v>1</v>
      </c>
      <c r="K1030" s="1">
        <v>1</v>
      </c>
      <c r="L1030" s="1">
        <v>1</v>
      </c>
      <c r="M1030" s="1">
        <v>1</v>
      </c>
    </row>
    <row r="1031" spans="1:13" x14ac:dyDescent="0.25">
      <c r="A1031" s="1">
        <v>10310</v>
      </c>
      <c r="B1031" s="1" t="s">
        <v>224</v>
      </c>
      <c r="C1031" s="1">
        <v>0</v>
      </c>
      <c r="D1031" s="1" t="s">
        <v>104</v>
      </c>
      <c r="E1031" s="1" t="s">
        <v>225</v>
      </c>
      <c r="F1031" s="1">
        <v>1</v>
      </c>
      <c r="G1031" s="1">
        <v>1</v>
      </c>
      <c r="H1031" s="1">
        <v>1</v>
      </c>
      <c r="I1031" s="1">
        <v>1</v>
      </c>
      <c r="J1031" s="1">
        <v>1</v>
      </c>
      <c r="K1031" s="1">
        <v>1</v>
      </c>
      <c r="L1031" s="1">
        <v>1</v>
      </c>
      <c r="M1031" s="1">
        <v>1</v>
      </c>
    </row>
    <row r="1032" spans="1:13" x14ac:dyDescent="0.25">
      <c r="A1032" s="1">
        <v>10320</v>
      </c>
      <c r="B1032" s="1" t="s">
        <v>224</v>
      </c>
      <c r="C1032" s="1">
        <v>0</v>
      </c>
      <c r="D1032" s="1" t="s">
        <v>104</v>
      </c>
      <c r="E1032" s="1" t="s">
        <v>225</v>
      </c>
      <c r="F1032" s="1">
        <v>1</v>
      </c>
      <c r="G1032" s="1">
        <v>1</v>
      </c>
      <c r="H1032" s="1">
        <v>1</v>
      </c>
      <c r="I1032" s="1">
        <v>1</v>
      </c>
      <c r="J1032" s="1">
        <v>1</v>
      </c>
      <c r="K1032" s="1">
        <v>1</v>
      </c>
      <c r="L1032" s="1">
        <v>1</v>
      </c>
      <c r="M1032" s="1">
        <v>1</v>
      </c>
    </row>
    <row r="1033" spans="1:13" x14ac:dyDescent="0.25">
      <c r="A1033" s="1">
        <v>10330</v>
      </c>
      <c r="B1033" s="1" t="s">
        <v>553</v>
      </c>
      <c r="C1033" s="1">
        <v>0</v>
      </c>
      <c r="D1033" s="1" t="s">
        <v>104</v>
      </c>
      <c r="E1033" s="1" t="s">
        <v>554</v>
      </c>
      <c r="F1033" s="1">
        <v>1</v>
      </c>
      <c r="G1033" s="1">
        <v>1</v>
      </c>
      <c r="H1033" s="1" t="s">
        <v>8</v>
      </c>
      <c r="I1033" s="1" t="s">
        <v>8</v>
      </c>
      <c r="J1033" s="1" t="s">
        <v>8</v>
      </c>
      <c r="K1033" s="1" t="s">
        <v>8</v>
      </c>
      <c r="L1033" s="1" t="s">
        <v>8</v>
      </c>
      <c r="M1033" s="1" t="s">
        <v>8</v>
      </c>
    </row>
    <row r="1034" spans="1:13" x14ac:dyDescent="0.25">
      <c r="A1034" s="1">
        <v>10340</v>
      </c>
      <c r="B1034" s="1" t="s">
        <v>553</v>
      </c>
      <c r="C1034" s="1">
        <v>0</v>
      </c>
      <c r="D1034" s="1" t="s">
        <v>104</v>
      </c>
      <c r="E1034" s="1" t="s">
        <v>554</v>
      </c>
      <c r="F1034" s="1">
        <v>1</v>
      </c>
      <c r="G1034" s="1">
        <v>1</v>
      </c>
      <c r="H1034" s="1" t="s">
        <v>8</v>
      </c>
      <c r="I1034" s="1" t="s">
        <v>8</v>
      </c>
      <c r="J1034" s="1" t="s">
        <v>8</v>
      </c>
      <c r="K1034" s="1" t="s">
        <v>8</v>
      </c>
      <c r="L1034" s="1" t="s">
        <v>8</v>
      </c>
      <c r="M1034" s="1" t="s">
        <v>8</v>
      </c>
    </row>
    <row r="1035" spans="1:13" x14ac:dyDescent="0.25">
      <c r="A1035" s="1">
        <v>10350</v>
      </c>
      <c r="B1035" s="1" t="s">
        <v>553</v>
      </c>
      <c r="C1035" s="1">
        <v>0</v>
      </c>
      <c r="D1035" s="1" t="s">
        <v>104</v>
      </c>
      <c r="E1035" s="1" t="s">
        <v>554</v>
      </c>
      <c r="F1035" s="1">
        <v>1</v>
      </c>
      <c r="G1035" s="1">
        <v>1</v>
      </c>
      <c r="H1035" s="1" t="s">
        <v>8</v>
      </c>
      <c r="I1035" s="1" t="s">
        <v>8</v>
      </c>
      <c r="J1035" s="1" t="s">
        <v>8</v>
      </c>
      <c r="K1035" s="1" t="s">
        <v>8</v>
      </c>
      <c r="L1035" s="1" t="s">
        <v>8</v>
      </c>
      <c r="M1035" s="1" t="s">
        <v>8</v>
      </c>
    </row>
    <row r="1036" spans="1:13" x14ac:dyDescent="0.25">
      <c r="A1036" s="1">
        <v>10360</v>
      </c>
      <c r="B1036" s="1" t="s">
        <v>553</v>
      </c>
      <c r="C1036" s="1">
        <v>0</v>
      </c>
      <c r="D1036" s="1" t="s">
        <v>104</v>
      </c>
      <c r="E1036" s="1" t="s">
        <v>554</v>
      </c>
      <c r="F1036" s="1">
        <v>1</v>
      </c>
      <c r="G1036" s="1">
        <v>1</v>
      </c>
      <c r="H1036" s="1" t="s">
        <v>8</v>
      </c>
      <c r="I1036" s="1" t="s">
        <v>8</v>
      </c>
      <c r="J1036" s="1" t="s">
        <v>8</v>
      </c>
      <c r="K1036" s="1" t="s">
        <v>8</v>
      </c>
      <c r="L1036" s="1" t="s">
        <v>8</v>
      </c>
      <c r="M1036" s="1" t="s">
        <v>8</v>
      </c>
    </row>
    <row r="1037" spans="1:13" x14ac:dyDescent="0.25">
      <c r="A1037" s="1">
        <v>10370</v>
      </c>
      <c r="B1037" s="1" t="s">
        <v>346</v>
      </c>
      <c r="C1037" s="1">
        <v>0</v>
      </c>
      <c r="D1037" s="1" t="s">
        <v>104</v>
      </c>
      <c r="E1037" s="1" t="s">
        <v>347</v>
      </c>
      <c r="F1037" s="1">
        <v>1</v>
      </c>
      <c r="G1037" s="1">
        <v>1</v>
      </c>
      <c r="H1037" s="1" t="s">
        <v>8</v>
      </c>
      <c r="I1037" s="1" t="s">
        <v>8</v>
      </c>
      <c r="J1037" s="1" t="s">
        <v>8</v>
      </c>
      <c r="K1037" s="1" t="s">
        <v>8</v>
      </c>
      <c r="L1037" s="1" t="s">
        <v>8</v>
      </c>
      <c r="M1037" s="1" t="s">
        <v>8</v>
      </c>
    </row>
    <row r="1038" spans="1:13" x14ac:dyDescent="0.25">
      <c r="A1038" s="1">
        <v>10380</v>
      </c>
      <c r="B1038" s="1" t="s">
        <v>555</v>
      </c>
      <c r="C1038" s="1">
        <v>0</v>
      </c>
      <c r="D1038" s="1" t="s">
        <v>104</v>
      </c>
      <c r="E1038" s="1" t="s">
        <v>556</v>
      </c>
      <c r="F1038" s="1">
        <v>1</v>
      </c>
      <c r="G1038" s="1">
        <v>1</v>
      </c>
      <c r="H1038" s="1" t="s">
        <v>8</v>
      </c>
      <c r="I1038" s="1" t="s">
        <v>8</v>
      </c>
      <c r="J1038" s="1" t="s">
        <v>8</v>
      </c>
      <c r="K1038" s="1" t="s">
        <v>8</v>
      </c>
      <c r="L1038" s="1" t="s">
        <v>8</v>
      </c>
      <c r="M1038" s="1" t="s">
        <v>8</v>
      </c>
    </row>
    <row r="1039" spans="1:13" x14ac:dyDescent="0.25">
      <c r="A1039" s="1">
        <v>10390</v>
      </c>
      <c r="B1039" s="1" t="s">
        <v>557</v>
      </c>
      <c r="C1039" s="1">
        <v>0</v>
      </c>
      <c r="D1039" s="1" t="s">
        <v>104</v>
      </c>
      <c r="E1039" s="1" t="s">
        <v>558</v>
      </c>
      <c r="F1039" s="1" t="s">
        <v>8</v>
      </c>
      <c r="G1039" s="1" t="s">
        <v>8</v>
      </c>
      <c r="H1039" s="1" t="s">
        <v>8</v>
      </c>
      <c r="I1039" s="1" t="s">
        <v>8</v>
      </c>
      <c r="J1039" s="1" t="s">
        <v>8</v>
      </c>
      <c r="K1039" s="1" t="s">
        <v>8</v>
      </c>
      <c r="L1039" s="1">
        <v>1</v>
      </c>
      <c r="M1039" s="1">
        <v>1</v>
      </c>
    </row>
    <row r="1040" spans="1:13" x14ac:dyDescent="0.25">
      <c r="A1040" s="1">
        <v>10400</v>
      </c>
      <c r="B1040" s="1" t="s">
        <v>559</v>
      </c>
      <c r="C1040" s="1">
        <v>0</v>
      </c>
      <c r="D1040" s="1" t="s">
        <v>104</v>
      </c>
      <c r="E1040" s="1" t="s">
        <v>560</v>
      </c>
      <c r="F1040" s="1" t="s">
        <v>8</v>
      </c>
      <c r="G1040" s="1" t="s">
        <v>8</v>
      </c>
      <c r="H1040" s="1" t="s">
        <v>8</v>
      </c>
      <c r="I1040" s="1" t="s">
        <v>8</v>
      </c>
      <c r="J1040" s="1" t="s">
        <v>8</v>
      </c>
      <c r="K1040" s="1" t="s">
        <v>8</v>
      </c>
      <c r="L1040" s="1">
        <v>1</v>
      </c>
      <c r="M1040" s="1">
        <v>1</v>
      </c>
    </row>
    <row r="1041" spans="1:13" x14ac:dyDescent="0.25">
      <c r="A1041" s="1">
        <v>10410</v>
      </c>
      <c r="B1041" s="1" t="s">
        <v>561</v>
      </c>
      <c r="C1041" s="1">
        <v>0</v>
      </c>
      <c r="D1041" s="1" t="s">
        <v>104</v>
      </c>
      <c r="E1041" s="1" t="s">
        <v>562</v>
      </c>
      <c r="F1041" s="1" t="s">
        <v>8</v>
      </c>
      <c r="G1041" s="1" t="s">
        <v>8</v>
      </c>
      <c r="H1041" s="1" t="s">
        <v>8</v>
      </c>
      <c r="I1041" s="1" t="s">
        <v>8</v>
      </c>
      <c r="J1041" s="1" t="s">
        <v>8</v>
      </c>
      <c r="K1041" s="1" t="s">
        <v>8</v>
      </c>
      <c r="L1041" s="1">
        <v>1</v>
      </c>
      <c r="M1041" s="1">
        <v>1</v>
      </c>
    </row>
    <row r="1042" spans="1:13" x14ac:dyDescent="0.25">
      <c r="A1042" s="1">
        <v>10420</v>
      </c>
      <c r="B1042" s="1" t="s">
        <v>563</v>
      </c>
      <c r="C1042" s="1">
        <v>0</v>
      </c>
      <c r="D1042" s="1" t="s">
        <v>104</v>
      </c>
      <c r="E1042" s="1" t="s">
        <v>564</v>
      </c>
      <c r="F1042" s="1">
        <v>1</v>
      </c>
      <c r="G1042" s="1">
        <v>1</v>
      </c>
      <c r="H1042" s="1" t="s">
        <v>8</v>
      </c>
      <c r="I1042" s="1" t="s">
        <v>8</v>
      </c>
      <c r="J1042" s="1" t="s">
        <v>8</v>
      </c>
      <c r="K1042" s="1" t="s">
        <v>8</v>
      </c>
      <c r="L1042" s="1" t="s">
        <v>8</v>
      </c>
      <c r="M1042" s="1" t="s">
        <v>8</v>
      </c>
    </row>
    <row r="1043" spans="1:13" x14ac:dyDescent="0.25">
      <c r="A1043" s="1">
        <v>10430</v>
      </c>
      <c r="B1043" s="1" t="s">
        <v>188</v>
      </c>
      <c r="C1043" s="1">
        <v>0</v>
      </c>
      <c r="D1043" s="1" t="s">
        <v>104</v>
      </c>
      <c r="E1043" s="1" t="s">
        <v>189</v>
      </c>
      <c r="F1043" s="1">
        <v>1</v>
      </c>
      <c r="G1043" s="1">
        <v>1</v>
      </c>
      <c r="H1043" s="1">
        <v>1</v>
      </c>
      <c r="I1043" s="1">
        <v>1</v>
      </c>
      <c r="J1043" s="1">
        <v>1</v>
      </c>
      <c r="K1043" s="1">
        <v>1</v>
      </c>
      <c r="L1043" s="1">
        <v>1</v>
      </c>
      <c r="M1043" s="1">
        <v>1</v>
      </c>
    </row>
    <row r="1044" spans="1:13" x14ac:dyDescent="0.25">
      <c r="A1044" s="1">
        <v>10440</v>
      </c>
      <c r="B1044" s="1" t="s">
        <v>565</v>
      </c>
      <c r="C1044" s="1">
        <v>0</v>
      </c>
      <c r="D1044" s="1" t="s">
        <v>104</v>
      </c>
      <c r="E1044" s="1" t="s">
        <v>566</v>
      </c>
      <c r="F1044" s="1">
        <v>1</v>
      </c>
      <c r="G1044" s="1">
        <v>1</v>
      </c>
      <c r="H1044" s="1">
        <v>1</v>
      </c>
      <c r="I1044" s="1">
        <v>1</v>
      </c>
      <c r="J1044" s="1">
        <v>1</v>
      </c>
      <c r="K1044" s="1">
        <v>1</v>
      </c>
      <c r="L1044" s="1">
        <v>1</v>
      </c>
      <c r="M1044" s="1">
        <v>1</v>
      </c>
    </row>
    <row r="1045" spans="1:13" x14ac:dyDescent="0.25">
      <c r="A1045" s="1">
        <v>10450</v>
      </c>
      <c r="B1045" s="1" t="s">
        <v>567</v>
      </c>
      <c r="C1045" s="1">
        <v>0</v>
      </c>
      <c r="D1045" s="1" t="s">
        <v>104</v>
      </c>
      <c r="E1045" s="1" t="s">
        <v>568</v>
      </c>
      <c r="F1045" s="1">
        <v>1</v>
      </c>
      <c r="G1045" s="1">
        <v>1</v>
      </c>
      <c r="H1045" s="1">
        <v>1</v>
      </c>
      <c r="I1045" s="1">
        <v>1</v>
      </c>
      <c r="J1045" s="1">
        <v>1</v>
      </c>
      <c r="K1045" s="1">
        <v>1</v>
      </c>
      <c r="L1045" s="1">
        <v>1</v>
      </c>
      <c r="M1045" s="1">
        <v>1</v>
      </c>
    </row>
    <row r="1046" spans="1:13" x14ac:dyDescent="0.25">
      <c r="A1046" s="1">
        <v>10460</v>
      </c>
      <c r="B1046" s="1" t="s">
        <v>531</v>
      </c>
      <c r="C1046" s="1">
        <v>0</v>
      </c>
      <c r="D1046" s="1" t="s">
        <v>104</v>
      </c>
      <c r="E1046" s="1" t="s">
        <v>532</v>
      </c>
      <c r="F1046" s="1">
        <v>1</v>
      </c>
      <c r="G1046" s="1">
        <v>1</v>
      </c>
      <c r="H1046" s="1">
        <v>1</v>
      </c>
      <c r="I1046" s="1">
        <v>1</v>
      </c>
      <c r="J1046" s="1">
        <v>1</v>
      </c>
      <c r="K1046" s="1">
        <v>1</v>
      </c>
      <c r="L1046" s="1">
        <v>1</v>
      </c>
      <c r="M1046" s="1">
        <v>1</v>
      </c>
    </row>
    <row r="1047" spans="1:13" x14ac:dyDescent="0.25">
      <c r="A1047" s="1">
        <v>10470</v>
      </c>
      <c r="B1047" s="1" t="s">
        <v>531</v>
      </c>
      <c r="C1047" s="1">
        <v>0</v>
      </c>
      <c r="D1047" s="1" t="s">
        <v>104</v>
      </c>
      <c r="E1047" s="1" t="s">
        <v>532</v>
      </c>
      <c r="F1047" s="1">
        <v>1</v>
      </c>
      <c r="G1047" s="1">
        <v>1</v>
      </c>
      <c r="H1047" s="1">
        <v>1</v>
      </c>
      <c r="I1047" s="1">
        <v>1</v>
      </c>
      <c r="J1047" s="1">
        <v>1</v>
      </c>
      <c r="K1047" s="1">
        <v>1</v>
      </c>
      <c r="L1047" s="1">
        <v>1</v>
      </c>
      <c r="M1047" s="1">
        <v>1</v>
      </c>
    </row>
    <row r="1048" spans="1:13" x14ac:dyDescent="0.25">
      <c r="A1048" s="1">
        <v>10480</v>
      </c>
      <c r="B1048" s="1" t="s">
        <v>531</v>
      </c>
      <c r="C1048" s="1">
        <v>0</v>
      </c>
      <c r="D1048" s="1" t="s">
        <v>104</v>
      </c>
      <c r="E1048" s="1" t="s">
        <v>532</v>
      </c>
      <c r="F1048" s="1">
        <v>1</v>
      </c>
      <c r="G1048" s="1">
        <v>1</v>
      </c>
      <c r="H1048" s="1">
        <v>1</v>
      </c>
      <c r="I1048" s="1">
        <v>1</v>
      </c>
      <c r="J1048" s="1">
        <v>1</v>
      </c>
      <c r="K1048" s="1">
        <v>1</v>
      </c>
      <c r="L1048" s="1">
        <v>1</v>
      </c>
      <c r="M1048" s="1">
        <v>1</v>
      </c>
    </row>
    <row r="1049" spans="1:13" x14ac:dyDescent="0.25">
      <c r="A1049" s="1">
        <v>10490</v>
      </c>
      <c r="B1049" s="1" t="s">
        <v>531</v>
      </c>
      <c r="C1049" s="1">
        <v>0</v>
      </c>
      <c r="D1049" s="1" t="s">
        <v>104</v>
      </c>
      <c r="E1049" s="1" t="s">
        <v>532</v>
      </c>
      <c r="F1049" s="1">
        <v>1</v>
      </c>
      <c r="G1049" s="1">
        <v>1</v>
      </c>
      <c r="H1049" s="1">
        <v>1</v>
      </c>
      <c r="I1049" s="1">
        <v>1</v>
      </c>
      <c r="J1049" s="1">
        <v>1</v>
      </c>
      <c r="K1049" s="1">
        <v>1</v>
      </c>
      <c r="L1049" s="1">
        <v>1</v>
      </c>
      <c r="M1049" s="1">
        <v>1</v>
      </c>
    </row>
    <row r="1050" spans="1:13" x14ac:dyDescent="0.25">
      <c r="A1050" s="1">
        <v>10500</v>
      </c>
      <c r="B1050" s="1" t="s">
        <v>531</v>
      </c>
      <c r="C1050" s="1">
        <v>0</v>
      </c>
      <c r="D1050" s="1" t="s">
        <v>104</v>
      </c>
      <c r="E1050" s="1" t="s">
        <v>532</v>
      </c>
      <c r="F1050" s="1">
        <v>1</v>
      </c>
      <c r="G1050" s="1">
        <v>1</v>
      </c>
      <c r="H1050" s="1">
        <v>1</v>
      </c>
      <c r="I1050" s="1">
        <v>1</v>
      </c>
      <c r="J1050" s="1">
        <v>1</v>
      </c>
      <c r="K1050" s="1">
        <v>1</v>
      </c>
      <c r="L1050" s="1">
        <v>1</v>
      </c>
      <c r="M1050" s="1">
        <v>1</v>
      </c>
    </row>
    <row r="1051" spans="1:13" x14ac:dyDescent="0.25">
      <c r="A1051" s="1">
        <v>10510</v>
      </c>
      <c r="B1051" s="1" t="s">
        <v>531</v>
      </c>
      <c r="C1051" s="1">
        <v>0</v>
      </c>
      <c r="D1051" s="1" t="s">
        <v>104</v>
      </c>
      <c r="E1051" s="1" t="s">
        <v>532</v>
      </c>
      <c r="F1051" s="1">
        <v>1</v>
      </c>
      <c r="G1051" s="1">
        <v>1</v>
      </c>
      <c r="H1051" s="1">
        <v>1</v>
      </c>
      <c r="I1051" s="1">
        <v>1</v>
      </c>
      <c r="J1051" s="1">
        <v>1</v>
      </c>
      <c r="K1051" s="1">
        <v>1</v>
      </c>
      <c r="L1051" s="1">
        <v>1</v>
      </c>
      <c r="M1051" s="1">
        <v>1</v>
      </c>
    </row>
    <row r="1052" spans="1:13" x14ac:dyDescent="0.25">
      <c r="A1052" s="1">
        <v>10520</v>
      </c>
      <c r="B1052" s="1" t="s">
        <v>531</v>
      </c>
      <c r="C1052" s="1">
        <v>0</v>
      </c>
      <c r="D1052" s="1" t="s">
        <v>104</v>
      </c>
      <c r="E1052" s="1" t="s">
        <v>532</v>
      </c>
      <c r="F1052" s="1">
        <v>1</v>
      </c>
      <c r="G1052" s="1">
        <v>1</v>
      </c>
      <c r="H1052" s="1">
        <v>1</v>
      </c>
      <c r="I1052" s="1">
        <v>1</v>
      </c>
      <c r="J1052" s="1">
        <v>1</v>
      </c>
      <c r="K1052" s="1">
        <v>1</v>
      </c>
      <c r="L1052" s="1">
        <v>1</v>
      </c>
      <c r="M1052" s="1">
        <v>1</v>
      </c>
    </row>
    <row r="1053" spans="1:13" x14ac:dyDescent="0.25">
      <c r="A1053" s="1">
        <v>10530</v>
      </c>
      <c r="B1053" s="1" t="s">
        <v>531</v>
      </c>
      <c r="C1053" s="1">
        <v>0</v>
      </c>
      <c r="D1053" s="1" t="s">
        <v>104</v>
      </c>
      <c r="E1053" s="1" t="s">
        <v>532</v>
      </c>
      <c r="F1053" s="1">
        <v>1</v>
      </c>
      <c r="G1053" s="1">
        <v>1</v>
      </c>
      <c r="H1053" s="1">
        <v>1</v>
      </c>
      <c r="I1053" s="1">
        <v>1</v>
      </c>
      <c r="J1053" s="1">
        <v>1</v>
      </c>
      <c r="K1053" s="1">
        <v>1</v>
      </c>
      <c r="L1053" s="1">
        <v>1</v>
      </c>
      <c r="M1053" s="1">
        <v>1</v>
      </c>
    </row>
    <row r="1054" spans="1:13" x14ac:dyDescent="0.25">
      <c r="A1054" s="1">
        <v>10540</v>
      </c>
      <c r="B1054" s="1" t="s">
        <v>161</v>
      </c>
      <c r="C1054" s="1">
        <v>0</v>
      </c>
      <c r="D1054" s="1" t="s">
        <v>104</v>
      </c>
      <c r="E1054" s="1" t="s">
        <v>162</v>
      </c>
      <c r="F1054" s="1">
        <v>1</v>
      </c>
      <c r="G1054" s="1">
        <v>1</v>
      </c>
      <c r="H1054" s="1">
        <v>1</v>
      </c>
      <c r="I1054" s="1">
        <v>1</v>
      </c>
      <c r="J1054" s="1">
        <v>1</v>
      </c>
      <c r="K1054" s="1">
        <v>1</v>
      </c>
      <c r="L1054" s="1">
        <v>1</v>
      </c>
      <c r="M1054" s="1">
        <v>1</v>
      </c>
    </row>
    <row r="1055" spans="1:13" x14ac:dyDescent="0.25">
      <c r="A1055" s="1">
        <v>10550</v>
      </c>
      <c r="B1055" s="1" t="s">
        <v>184</v>
      </c>
      <c r="C1055" s="1">
        <v>0</v>
      </c>
      <c r="D1055" s="1" t="s">
        <v>104</v>
      </c>
      <c r="E1055" s="1" t="s">
        <v>185</v>
      </c>
      <c r="F1055" s="1">
        <v>1</v>
      </c>
      <c r="G1055" s="1">
        <v>1</v>
      </c>
      <c r="H1055" s="1">
        <v>1</v>
      </c>
      <c r="I1055" s="1">
        <v>1</v>
      </c>
      <c r="J1055" s="1">
        <v>1</v>
      </c>
      <c r="K1055" s="1">
        <v>1</v>
      </c>
      <c r="L1055" s="1">
        <v>1</v>
      </c>
      <c r="M1055" s="1">
        <v>1</v>
      </c>
    </row>
    <row r="1056" spans="1:13" x14ac:dyDescent="0.25">
      <c r="A1056" s="1">
        <v>10560</v>
      </c>
      <c r="B1056" s="1" t="s">
        <v>184</v>
      </c>
      <c r="C1056" s="1">
        <v>0</v>
      </c>
      <c r="D1056" s="1" t="s">
        <v>104</v>
      </c>
      <c r="E1056" s="1" t="s">
        <v>185</v>
      </c>
      <c r="F1056" s="1">
        <v>1</v>
      </c>
      <c r="G1056" s="1">
        <v>1</v>
      </c>
      <c r="H1056" s="1">
        <v>1</v>
      </c>
      <c r="I1056" s="1">
        <v>1</v>
      </c>
      <c r="J1056" s="1">
        <v>1</v>
      </c>
      <c r="K1056" s="1">
        <v>1</v>
      </c>
      <c r="L1056" s="1">
        <v>1</v>
      </c>
      <c r="M1056" s="1">
        <v>1</v>
      </c>
    </row>
    <row r="1057" spans="1:13" x14ac:dyDescent="0.25">
      <c r="A1057" s="1">
        <v>10570</v>
      </c>
      <c r="B1057" s="1" t="s">
        <v>184</v>
      </c>
      <c r="C1057" s="1">
        <v>0</v>
      </c>
      <c r="D1057" s="1" t="s">
        <v>104</v>
      </c>
      <c r="E1057" s="1" t="s">
        <v>185</v>
      </c>
      <c r="F1057" s="1">
        <v>1</v>
      </c>
      <c r="G1057" s="1">
        <v>1</v>
      </c>
      <c r="H1057" s="1">
        <v>1</v>
      </c>
      <c r="I1057" s="1">
        <v>1</v>
      </c>
      <c r="J1057" s="1">
        <v>1</v>
      </c>
      <c r="K1057" s="1">
        <v>1</v>
      </c>
      <c r="L1057" s="1">
        <v>1</v>
      </c>
      <c r="M1057" s="1">
        <v>1</v>
      </c>
    </row>
    <row r="1058" spans="1:13" x14ac:dyDescent="0.25">
      <c r="A1058" s="1">
        <v>10580</v>
      </c>
      <c r="B1058" s="1" t="s">
        <v>184</v>
      </c>
      <c r="C1058" s="1">
        <v>0</v>
      </c>
      <c r="D1058" s="1" t="s">
        <v>104</v>
      </c>
      <c r="E1058" s="1" t="s">
        <v>185</v>
      </c>
      <c r="F1058" s="1">
        <v>1</v>
      </c>
      <c r="G1058" s="1">
        <v>1</v>
      </c>
      <c r="H1058" s="1">
        <v>1</v>
      </c>
      <c r="I1058" s="1">
        <v>1</v>
      </c>
      <c r="J1058" s="1">
        <v>1</v>
      </c>
      <c r="K1058" s="1">
        <v>1</v>
      </c>
      <c r="L1058" s="1">
        <v>1</v>
      </c>
      <c r="M1058" s="1">
        <v>1</v>
      </c>
    </row>
    <row r="1059" spans="1:13" x14ac:dyDescent="0.25">
      <c r="A1059" s="1">
        <v>10590</v>
      </c>
      <c r="B1059" s="1" t="s">
        <v>184</v>
      </c>
      <c r="C1059" s="1">
        <v>0</v>
      </c>
      <c r="D1059" s="1" t="s">
        <v>104</v>
      </c>
      <c r="E1059" s="1" t="s">
        <v>185</v>
      </c>
      <c r="F1059" s="1">
        <v>1</v>
      </c>
      <c r="G1059" s="1">
        <v>1</v>
      </c>
      <c r="H1059" s="1">
        <v>1</v>
      </c>
      <c r="I1059" s="1">
        <v>1</v>
      </c>
      <c r="J1059" s="1">
        <v>1</v>
      </c>
      <c r="K1059" s="1">
        <v>1</v>
      </c>
      <c r="L1059" s="1">
        <v>1</v>
      </c>
      <c r="M1059" s="1">
        <v>1</v>
      </c>
    </row>
    <row r="1060" spans="1:13" x14ac:dyDescent="0.25">
      <c r="A1060" s="1">
        <v>10600</v>
      </c>
      <c r="B1060" s="1" t="s">
        <v>184</v>
      </c>
      <c r="C1060" s="1">
        <v>0</v>
      </c>
      <c r="D1060" s="1" t="s">
        <v>104</v>
      </c>
      <c r="E1060" s="1" t="s">
        <v>185</v>
      </c>
      <c r="F1060" s="1">
        <v>1</v>
      </c>
      <c r="G1060" s="1">
        <v>1</v>
      </c>
      <c r="H1060" s="1">
        <v>1</v>
      </c>
      <c r="I1060" s="1">
        <v>1</v>
      </c>
      <c r="J1060" s="1">
        <v>1</v>
      </c>
      <c r="K1060" s="1">
        <v>1</v>
      </c>
      <c r="L1060" s="1">
        <v>1</v>
      </c>
      <c r="M1060" s="1">
        <v>1</v>
      </c>
    </row>
    <row r="1061" spans="1:13" x14ac:dyDescent="0.25">
      <c r="A1061" s="1">
        <v>10610</v>
      </c>
      <c r="B1061" s="1" t="s">
        <v>145</v>
      </c>
      <c r="C1061" s="1">
        <v>0</v>
      </c>
      <c r="D1061" s="1" t="s">
        <v>104</v>
      </c>
      <c r="E1061" s="1" t="s">
        <v>146</v>
      </c>
      <c r="F1061" s="1">
        <v>1</v>
      </c>
      <c r="G1061" s="1">
        <v>1</v>
      </c>
      <c r="H1061" s="1" t="s">
        <v>8</v>
      </c>
      <c r="I1061" s="1" t="s">
        <v>8</v>
      </c>
      <c r="J1061" s="1" t="s">
        <v>8</v>
      </c>
      <c r="K1061" s="1" t="s">
        <v>8</v>
      </c>
      <c r="L1061" s="1" t="s">
        <v>8</v>
      </c>
      <c r="M1061" s="1" t="s">
        <v>8</v>
      </c>
    </row>
    <row r="1062" spans="1:13" x14ac:dyDescent="0.25">
      <c r="A1062" s="1">
        <v>10620</v>
      </c>
      <c r="B1062" s="1" t="s">
        <v>145</v>
      </c>
      <c r="C1062" s="1">
        <v>0</v>
      </c>
      <c r="D1062" s="1" t="s">
        <v>104</v>
      </c>
      <c r="E1062" s="1" t="s">
        <v>146</v>
      </c>
      <c r="F1062" s="1" t="s">
        <v>8</v>
      </c>
      <c r="G1062" s="1" t="s">
        <v>8</v>
      </c>
      <c r="H1062" s="1">
        <v>1</v>
      </c>
      <c r="I1062" s="1">
        <v>1</v>
      </c>
      <c r="J1062" s="1">
        <v>1</v>
      </c>
      <c r="K1062" s="1">
        <v>1</v>
      </c>
      <c r="L1062" s="1" t="s">
        <v>8</v>
      </c>
      <c r="M1062" s="1" t="s">
        <v>8</v>
      </c>
    </row>
    <row r="1063" spans="1:13" x14ac:dyDescent="0.25">
      <c r="A1063" s="1">
        <v>10630</v>
      </c>
      <c r="B1063" s="1" t="s">
        <v>145</v>
      </c>
      <c r="C1063" s="1">
        <v>0</v>
      </c>
      <c r="D1063" s="1" t="s">
        <v>104</v>
      </c>
      <c r="E1063" s="1" t="s">
        <v>146</v>
      </c>
      <c r="F1063" s="1" t="s">
        <v>8</v>
      </c>
      <c r="G1063" s="1" t="s">
        <v>8</v>
      </c>
      <c r="H1063" s="1" t="s">
        <v>8</v>
      </c>
      <c r="I1063" s="1" t="s">
        <v>8</v>
      </c>
      <c r="J1063" s="1" t="s">
        <v>8</v>
      </c>
      <c r="K1063" s="1" t="s">
        <v>8</v>
      </c>
      <c r="L1063" s="1">
        <v>1</v>
      </c>
      <c r="M1063" s="1">
        <v>1</v>
      </c>
    </row>
    <row r="1064" spans="1:13" x14ac:dyDescent="0.25">
      <c r="A1064" s="1">
        <v>10640</v>
      </c>
      <c r="B1064" s="1" t="s">
        <v>145</v>
      </c>
      <c r="C1064" s="1">
        <v>0</v>
      </c>
      <c r="D1064" s="1" t="s">
        <v>104</v>
      </c>
      <c r="E1064" s="1" t="s">
        <v>146</v>
      </c>
      <c r="F1064" s="1">
        <v>1</v>
      </c>
      <c r="G1064" s="1">
        <v>1</v>
      </c>
      <c r="H1064" s="1" t="s">
        <v>8</v>
      </c>
      <c r="I1064" s="1" t="s">
        <v>8</v>
      </c>
      <c r="J1064" s="1" t="s">
        <v>8</v>
      </c>
      <c r="K1064" s="1" t="s">
        <v>8</v>
      </c>
      <c r="L1064" s="1" t="s">
        <v>8</v>
      </c>
      <c r="M1064" s="1" t="s">
        <v>8</v>
      </c>
    </row>
    <row r="1065" spans="1:13" x14ac:dyDescent="0.25">
      <c r="A1065" s="1">
        <v>10650</v>
      </c>
      <c r="B1065" s="1" t="s">
        <v>145</v>
      </c>
      <c r="C1065" s="1">
        <v>0</v>
      </c>
      <c r="D1065" s="1" t="s">
        <v>104</v>
      </c>
      <c r="E1065" s="1" t="s">
        <v>146</v>
      </c>
      <c r="F1065" s="1" t="s">
        <v>8</v>
      </c>
      <c r="G1065" s="1" t="s">
        <v>8</v>
      </c>
      <c r="H1065" s="1">
        <v>1</v>
      </c>
      <c r="I1065" s="1">
        <v>1</v>
      </c>
      <c r="J1065" s="1">
        <v>1</v>
      </c>
      <c r="K1065" s="1">
        <v>1</v>
      </c>
      <c r="L1065" s="1" t="s">
        <v>8</v>
      </c>
      <c r="M1065" s="1" t="s">
        <v>8</v>
      </c>
    </row>
    <row r="1066" spans="1:13" x14ac:dyDescent="0.25">
      <c r="A1066" s="1">
        <v>10660</v>
      </c>
      <c r="B1066" s="1" t="s">
        <v>145</v>
      </c>
      <c r="C1066" s="1">
        <v>0</v>
      </c>
      <c r="D1066" s="1" t="s">
        <v>104</v>
      </c>
      <c r="E1066" s="1" t="s">
        <v>146</v>
      </c>
      <c r="F1066" s="1" t="s">
        <v>8</v>
      </c>
      <c r="G1066" s="1" t="s">
        <v>8</v>
      </c>
      <c r="H1066" s="1" t="s">
        <v>8</v>
      </c>
      <c r="I1066" s="1" t="s">
        <v>8</v>
      </c>
      <c r="J1066" s="1" t="s">
        <v>8</v>
      </c>
      <c r="K1066" s="1" t="s">
        <v>8</v>
      </c>
      <c r="L1066" s="1">
        <v>1</v>
      </c>
      <c r="M1066" s="1">
        <v>1</v>
      </c>
    </row>
    <row r="1067" spans="1:13" x14ac:dyDescent="0.25">
      <c r="A1067" s="1">
        <v>10670</v>
      </c>
      <c r="B1067" s="1" t="s">
        <v>145</v>
      </c>
      <c r="C1067" s="1">
        <v>0</v>
      </c>
      <c r="D1067" s="1" t="s">
        <v>104</v>
      </c>
      <c r="E1067" s="1" t="s">
        <v>146</v>
      </c>
      <c r="F1067" s="1">
        <v>1</v>
      </c>
      <c r="G1067" s="1">
        <v>1</v>
      </c>
      <c r="H1067" s="1" t="s">
        <v>8</v>
      </c>
      <c r="I1067" s="1" t="s">
        <v>8</v>
      </c>
      <c r="J1067" s="1" t="s">
        <v>8</v>
      </c>
      <c r="K1067" s="1" t="s">
        <v>8</v>
      </c>
      <c r="L1067" s="1" t="s">
        <v>8</v>
      </c>
      <c r="M1067" s="1" t="s">
        <v>8</v>
      </c>
    </row>
    <row r="1068" spans="1:13" x14ac:dyDescent="0.25">
      <c r="A1068" s="1">
        <v>10680</v>
      </c>
      <c r="B1068" s="1" t="s">
        <v>145</v>
      </c>
      <c r="C1068" s="1">
        <v>0</v>
      </c>
      <c r="D1068" s="1" t="s">
        <v>104</v>
      </c>
      <c r="E1068" s="1" t="s">
        <v>146</v>
      </c>
      <c r="F1068" s="1" t="s">
        <v>8</v>
      </c>
      <c r="G1068" s="1" t="s">
        <v>8</v>
      </c>
      <c r="H1068" s="1">
        <v>1</v>
      </c>
      <c r="I1068" s="1">
        <v>1</v>
      </c>
      <c r="J1068" s="1">
        <v>1</v>
      </c>
      <c r="K1068" s="1">
        <v>1</v>
      </c>
      <c r="L1068" s="1" t="s">
        <v>8</v>
      </c>
      <c r="M1068" s="1" t="s">
        <v>8</v>
      </c>
    </row>
    <row r="1069" spans="1:13" x14ac:dyDescent="0.25">
      <c r="A1069" s="1">
        <v>10690</v>
      </c>
      <c r="B1069" s="1" t="s">
        <v>145</v>
      </c>
      <c r="C1069" s="1">
        <v>0</v>
      </c>
      <c r="D1069" s="1" t="s">
        <v>104</v>
      </c>
      <c r="E1069" s="1" t="s">
        <v>146</v>
      </c>
      <c r="F1069" s="1" t="s">
        <v>8</v>
      </c>
      <c r="G1069" s="1" t="s">
        <v>8</v>
      </c>
      <c r="H1069" s="1" t="s">
        <v>8</v>
      </c>
      <c r="I1069" s="1" t="s">
        <v>8</v>
      </c>
      <c r="J1069" s="1" t="s">
        <v>8</v>
      </c>
      <c r="K1069" s="1" t="s">
        <v>8</v>
      </c>
      <c r="L1069" s="1">
        <v>1</v>
      </c>
      <c r="M1069" s="1">
        <v>1</v>
      </c>
    </row>
    <row r="1070" spans="1:13" x14ac:dyDescent="0.25">
      <c r="A1070" s="1">
        <v>10700</v>
      </c>
      <c r="B1070" s="1" t="s">
        <v>145</v>
      </c>
      <c r="C1070" s="1">
        <v>0</v>
      </c>
      <c r="D1070" s="1" t="s">
        <v>104</v>
      </c>
      <c r="E1070" s="1" t="s">
        <v>146</v>
      </c>
      <c r="F1070" s="1">
        <v>1</v>
      </c>
      <c r="G1070" s="1">
        <v>1</v>
      </c>
      <c r="H1070" s="1" t="s">
        <v>8</v>
      </c>
      <c r="I1070" s="1" t="s">
        <v>8</v>
      </c>
      <c r="J1070" s="1" t="s">
        <v>8</v>
      </c>
      <c r="K1070" s="1" t="s">
        <v>8</v>
      </c>
      <c r="L1070" s="1" t="s">
        <v>8</v>
      </c>
      <c r="M1070" s="1" t="s">
        <v>8</v>
      </c>
    </row>
    <row r="1071" spans="1:13" x14ac:dyDescent="0.25">
      <c r="A1071" s="1">
        <v>10710</v>
      </c>
      <c r="B1071" s="1" t="s">
        <v>145</v>
      </c>
      <c r="C1071" s="1">
        <v>0</v>
      </c>
      <c r="D1071" s="1" t="s">
        <v>104</v>
      </c>
      <c r="E1071" s="1" t="s">
        <v>146</v>
      </c>
      <c r="F1071" s="1" t="s">
        <v>8</v>
      </c>
      <c r="G1071" s="1" t="s">
        <v>8</v>
      </c>
      <c r="H1071" s="1">
        <v>1</v>
      </c>
      <c r="I1071" s="1">
        <v>1</v>
      </c>
      <c r="J1071" s="1">
        <v>1</v>
      </c>
      <c r="K1071" s="1">
        <v>1</v>
      </c>
      <c r="L1071" s="1" t="s">
        <v>8</v>
      </c>
      <c r="M1071" s="1" t="s">
        <v>8</v>
      </c>
    </row>
    <row r="1072" spans="1:13" x14ac:dyDescent="0.25">
      <c r="A1072" s="1">
        <v>10720</v>
      </c>
      <c r="B1072" s="1" t="s">
        <v>145</v>
      </c>
      <c r="C1072" s="1">
        <v>0</v>
      </c>
      <c r="D1072" s="1" t="s">
        <v>104</v>
      </c>
      <c r="E1072" s="1" t="s">
        <v>146</v>
      </c>
      <c r="F1072" s="1" t="s">
        <v>8</v>
      </c>
      <c r="G1072" s="1" t="s">
        <v>8</v>
      </c>
      <c r="H1072" s="1" t="s">
        <v>8</v>
      </c>
      <c r="I1072" s="1" t="s">
        <v>8</v>
      </c>
      <c r="J1072" s="1" t="s">
        <v>8</v>
      </c>
      <c r="K1072" s="1" t="s">
        <v>8</v>
      </c>
      <c r="L1072" s="1">
        <v>1</v>
      </c>
      <c r="M1072" s="1">
        <v>1</v>
      </c>
    </row>
    <row r="1073" spans="1:13" x14ac:dyDescent="0.25">
      <c r="A1073" s="1">
        <v>10730</v>
      </c>
      <c r="B1073" s="1" t="s">
        <v>163</v>
      </c>
      <c r="C1073" s="1">
        <v>0</v>
      </c>
      <c r="D1073" s="1" t="s">
        <v>104</v>
      </c>
      <c r="E1073" s="1" t="s">
        <v>164</v>
      </c>
      <c r="F1073" s="1">
        <v>1</v>
      </c>
      <c r="G1073" s="1">
        <v>1</v>
      </c>
      <c r="H1073" s="1">
        <v>1</v>
      </c>
      <c r="I1073" s="1">
        <v>1</v>
      </c>
      <c r="J1073" s="1">
        <v>1</v>
      </c>
      <c r="K1073" s="1">
        <v>1</v>
      </c>
      <c r="L1073" s="1">
        <v>1</v>
      </c>
      <c r="M1073" s="1">
        <v>1</v>
      </c>
    </row>
    <row r="1074" spans="1:13" x14ac:dyDescent="0.25">
      <c r="A1074" s="1">
        <v>10740</v>
      </c>
      <c r="B1074" s="1" t="s">
        <v>163</v>
      </c>
      <c r="C1074" s="1">
        <v>0</v>
      </c>
      <c r="D1074" s="1" t="s">
        <v>104</v>
      </c>
      <c r="E1074" s="1" t="s">
        <v>164</v>
      </c>
      <c r="F1074" s="1">
        <v>1</v>
      </c>
      <c r="G1074" s="1">
        <v>1</v>
      </c>
      <c r="H1074" s="1">
        <v>1</v>
      </c>
      <c r="I1074" s="1">
        <v>1</v>
      </c>
      <c r="J1074" s="1">
        <v>1</v>
      </c>
      <c r="K1074" s="1">
        <v>1</v>
      </c>
      <c r="L1074" s="1">
        <v>1</v>
      </c>
      <c r="M1074" s="1">
        <v>1</v>
      </c>
    </row>
    <row r="1075" spans="1:13" x14ac:dyDescent="0.25">
      <c r="A1075" s="1">
        <v>10750</v>
      </c>
      <c r="B1075" s="1" t="s">
        <v>163</v>
      </c>
      <c r="C1075" s="1">
        <v>0</v>
      </c>
      <c r="D1075" s="1" t="s">
        <v>104</v>
      </c>
      <c r="E1075" s="1" t="s">
        <v>164</v>
      </c>
      <c r="F1075" s="1">
        <v>1</v>
      </c>
      <c r="G1075" s="1">
        <v>1</v>
      </c>
      <c r="H1075" s="1">
        <v>1</v>
      </c>
      <c r="I1075" s="1">
        <v>1</v>
      </c>
      <c r="J1075" s="1">
        <v>1</v>
      </c>
      <c r="K1075" s="1">
        <v>1</v>
      </c>
      <c r="L1075" s="1">
        <v>1</v>
      </c>
      <c r="M1075" s="1">
        <v>1</v>
      </c>
    </row>
    <row r="1076" spans="1:13" x14ac:dyDescent="0.25">
      <c r="A1076" s="1">
        <v>10760</v>
      </c>
      <c r="B1076" s="1" t="s">
        <v>163</v>
      </c>
      <c r="C1076" s="1">
        <v>0</v>
      </c>
      <c r="D1076" s="1" t="s">
        <v>104</v>
      </c>
      <c r="E1076" s="1" t="s">
        <v>164</v>
      </c>
      <c r="F1076" s="1">
        <v>1</v>
      </c>
      <c r="G1076" s="1">
        <v>1</v>
      </c>
      <c r="H1076" s="1">
        <v>1</v>
      </c>
      <c r="I1076" s="1">
        <v>1</v>
      </c>
      <c r="J1076" s="1">
        <v>1</v>
      </c>
      <c r="K1076" s="1">
        <v>1</v>
      </c>
      <c r="L1076" s="1">
        <v>1</v>
      </c>
      <c r="M1076" s="1">
        <v>1</v>
      </c>
    </row>
    <row r="1077" spans="1:13" x14ac:dyDescent="0.25">
      <c r="A1077" s="1">
        <v>10770</v>
      </c>
      <c r="B1077" s="1" t="s">
        <v>163</v>
      </c>
      <c r="C1077" s="1">
        <v>0</v>
      </c>
      <c r="D1077" s="1" t="s">
        <v>104</v>
      </c>
      <c r="E1077" s="1" t="s">
        <v>164</v>
      </c>
      <c r="F1077" s="1">
        <v>1</v>
      </c>
      <c r="G1077" s="1">
        <v>1</v>
      </c>
      <c r="H1077" s="1">
        <v>1</v>
      </c>
      <c r="I1077" s="1">
        <v>1</v>
      </c>
      <c r="J1077" s="1">
        <v>1</v>
      </c>
      <c r="K1077" s="1">
        <v>1</v>
      </c>
      <c r="L1077" s="1">
        <v>1</v>
      </c>
      <c r="M1077" s="1">
        <v>1</v>
      </c>
    </row>
    <row r="1078" spans="1:13" x14ac:dyDescent="0.25">
      <c r="A1078" s="1">
        <v>10780</v>
      </c>
      <c r="B1078" s="1" t="s">
        <v>163</v>
      </c>
      <c r="C1078" s="1">
        <v>0</v>
      </c>
      <c r="D1078" s="1" t="s">
        <v>104</v>
      </c>
      <c r="E1078" s="1" t="s">
        <v>164</v>
      </c>
      <c r="F1078" s="1">
        <v>1</v>
      </c>
      <c r="G1078" s="1">
        <v>1</v>
      </c>
      <c r="H1078" s="1">
        <v>1</v>
      </c>
      <c r="I1078" s="1">
        <v>1</v>
      </c>
      <c r="J1078" s="1">
        <v>1</v>
      </c>
      <c r="K1078" s="1">
        <v>1</v>
      </c>
      <c r="L1078" s="1">
        <v>1</v>
      </c>
      <c r="M1078" s="1">
        <v>1</v>
      </c>
    </row>
    <row r="1079" spans="1:13" x14ac:dyDescent="0.25">
      <c r="A1079" s="1">
        <v>10790</v>
      </c>
      <c r="B1079" s="1" t="s">
        <v>163</v>
      </c>
      <c r="C1079" s="1">
        <v>0</v>
      </c>
      <c r="D1079" s="1" t="s">
        <v>104</v>
      </c>
      <c r="E1079" s="1" t="s">
        <v>164</v>
      </c>
      <c r="F1079" s="1">
        <v>1</v>
      </c>
      <c r="G1079" s="1">
        <v>1</v>
      </c>
      <c r="H1079" s="1">
        <v>1</v>
      </c>
      <c r="I1079" s="1">
        <v>1</v>
      </c>
      <c r="J1079" s="1">
        <v>1</v>
      </c>
      <c r="K1079" s="1">
        <v>1</v>
      </c>
      <c r="L1079" s="1">
        <v>1</v>
      </c>
      <c r="M1079" s="1">
        <v>1</v>
      </c>
    </row>
    <row r="1080" spans="1:13" x14ac:dyDescent="0.25">
      <c r="A1080" s="1">
        <v>10800</v>
      </c>
      <c r="B1080" s="1" t="s">
        <v>163</v>
      </c>
      <c r="C1080" s="1">
        <v>0</v>
      </c>
      <c r="D1080" s="1" t="s">
        <v>104</v>
      </c>
      <c r="E1080" s="1" t="s">
        <v>164</v>
      </c>
      <c r="F1080" s="1">
        <v>1</v>
      </c>
      <c r="G1080" s="1">
        <v>1</v>
      </c>
      <c r="H1080" s="1">
        <v>1</v>
      </c>
      <c r="I1080" s="1">
        <v>1</v>
      </c>
      <c r="J1080" s="1">
        <v>1</v>
      </c>
      <c r="K1080" s="1">
        <v>1</v>
      </c>
      <c r="L1080" s="1">
        <v>1</v>
      </c>
      <c r="M1080" s="1">
        <v>1</v>
      </c>
    </row>
    <row r="1081" spans="1:13" x14ac:dyDescent="0.25">
      <c r="A1081" s="1">
        <v>10810</v>
      </c>
      <c r="B1081" s="1" t="s">
        <v>163</v>
      </c>
      <c r="C1081" s="1">
        <v>0</v>
      </c>
      <c r="D1081" s="1" t="s">
        <v>104</v>
      </c>
      <c r="E1081" s="1" t="s">
        <v>164</v>
      </c>
      <c r="F1081" s="1">
        <v>1</v>
      </c>
      <c r="G1081" s="1">
        <v>1</v>
      </c>
      <c r="H1081" s="1">
        <v>1</v>
      </c>
      <c r="I1081" s="1">
        <v>1</v>
      </c>
      <c r="J1081" s="1">
        <v>1</v>
      </c>
      <c r="K1081" s="1">
        <v>1</v>
      </c>
      <c r="L1081" s="1">
        <v>1</v>
      </c>
      <c r="M1081" s="1">
        <v>1</v>
      </c>
    </row>
    <row r="1082" spans="1:13" x14ac:dyDescent="0.25">
      <c r="A1082" s="1">
        <v>10820</v>
      </c>
      <c r="B1082" s="1" t="s">
        <v>232</v>
      </c>
      <c r="C1082" s="1">
        <v>0</v>
      </c>
      <c r="D1082" s="1" t="s">
        <v>104</v>
      </c>
      <c r="E1082" s="1" t="s">
        <v>233</v>
      </c>
      <c r="F1082" s="1">
        <v>1</v>
      </c>
      <c r="G1082" s="1">
        <v>1</v>
      </c>
      <c r="H1082" s="1" t="s">
        <v>8</v>
      </c>
      <c r="I1082" s="1" t="s">
        <v>8</v>
      </c>
      <c r="J1082" s="1" t="s">
        <v>8</v>
      </c>
      <c r="K1082" s="1" t="s">
        <v>8</v>
      </c>
      <c r="L1082" s="1" t="s">
        <v>8</v>
      </c>
      <c r="M1082" s="1" t="s">
        <v>8</v>
      </c>
    </row>
    <row r="1083" spans="1:13" x14ac:dyDescent="0.25">
      <c r="A1083" s="1">
        <v>10830</v>
      </c>
      <c r="B1083" s="1" t="s">
        <v>232</v>
      </c>
      <c r="C1083" s="1">
        <v>0</v>
      </c>
      <c r="D1083" s="1" t="s">
        <v>104</v>
      </c>
      <c r="E1083" s="1" t="s">
        <v>233</v>
      </c>
      <c r="F1083" s="1" t="s">
        <v>8</v>
      </c>
      <c r="G1083" s="1" t="s">
        <v>8</v>
      </c>
      <c r="H1083" s="1">
        <v>1</v>
      </c>
      <c r="I1083" s="1">
        <v>1</v>
      </c>
      <c r="J1083" s="1">
        <v>1</v>
      </c>
      <c r="K1083" s="1">
        <v>1</v>
      </c>
      <c r="L1083" s="1">
        <v>1</v>
      </c>
      <c r="M1083" s="1">
        <v>1</v>
      </c>
    </row>
    <row r="1084" spans="1:13" x14ac:dyDescent="0.25">
      <c r="A1084" s="1">
        <v>10840</v>
      </c>
      <c r="B1084" s="1" t="s">
        <v>232</v>
      </c>
      <c r="C1084" s="1">
        <v>0</v>
      </c>
      <c r="D1084" s="1" t="s">
        <v>104</v>
      </c>
      <c r="E1084" s="1" t="s">
        <v>233</v>
      </c>
      <c r="F1084" s="1">
        <v>1</v>
      </c>
      <c r="G1084" s="1">
        <v>1</v>
      </c>
      <c r="H1084" s="1" t="s">
        <v>8</v>
      </c>
      <c r="I1084" s="1" t="s">
        <v>8</v>
      </c>
      <c r="J1084" s="1" t="s">
        <v>8</v>
      </c>
      <c r="K1084" s="1" t="s">
        <v>8</v>
      </c>
      <c r="L1084" s="1" t="s">
        <v>8</v>
      </c>
      <c r="M1084" s="1" t="s">
        <v>8</v>
      </c>
    </row>
    <row r="1085" spans="1:13" x14ac:dyDescent="0.25">
      <c r="A1085" s="1">
        <v>10850</v>
      </c>
      <c r="B1085" s="1" t="s">
        <v>232</v>
      </c>
      <c r="C1085" s="1">
        <v>0</v>
      </c>
      <c r="D1085" s="1" t="s">
        <v>104</v>
      </c>
      <c r="E1085" s="1" t="s">
        <v>233</v>
      </c>
      <c r="F1085" s="1" t="s">
        <v>8</v>
      </c>
      <c r="G1085" s="1" t="s">
        <v>8</v>
      </c>
      <c r="H1085" s="1">
        <v>1</v>
      </c>
      <c r="I1085" s="1">
        <v>1</v>
      </c>
      <c r="J1085" s="1">
        <v>1</v>
      </c>
      <c r="K1085" s="1">
        <v>1</v>
      </c>
      <c r="L1085" s="1">
        <v>1</v>
      </c>
      <c r="M1085" s="1">
        <v>1</v>
      </c>
    </row>
    <row r="1086" spans="1:13" x14ac:dyDescent="0.25">
      <c r="A1086" s="1">
        <v>10860</v>
      </c>
      <c r="B1086" s="1" t="s">
        <v>234</v>
      </c>
      <c r="C1086" s="1">
        <v>0</v>
      </c>
      <c r="D1086" s="1" t="s">
        <v>104</v>
      </c>
      <c r="E1086" s="1" t="s">
        <v>235</v>
      </c>
      <c r="F1086" s="1">
        <v>1</v>
      </c>
      <c r="G1086" s="1">
        <v>1</v>
      </c>
      <c r="H1086" s="1">
        <v>1</v>
      </c>
      <c r="I1086" s="1">
        <v>1</v>
      </c>
      <c r="J1086" s="1">
        <v>1</v>
      </c>
      <c r="K1086" s="1">
        <v>1</v>
      </c>
      <c r="L1086" s="1">
        <v>1</v>
      </c>
      <c r="M1086" s="1">
        <v>1</v>
      </c>
    </row>
    <row r="1087" spans="1:13" x14ac:dyDescent="0.25">
      <c r="A1087" s="1">
        <v>10870</v>
      </c>
      <c r="B1087" s="1" t="s">
        <v>569</v>
      </c>
      <c r="C1087" s="1">
        <v>0</v>
      </c>
      <c r="D1087" s="1" t="s">
        <v>104</v>
      </c>
      <c r="E1087" s="1" t="s">
        <v>570</v>
      </c>
      <c r="F1087" s="1">
        <v>1</v>
      </c>
      <c r="G1087" s="1">
        <v>1</v>
      </c>
      <c r="H1087" s="1">
        <v>1</v>
      </c>
      <c r="I1087" s="1">
        <v>1</v>
      </c>
      <c r="J1087" s="1">
        <v>1</v>
      </c>
      <c r="K1087" s="1">
        <v>1</v>
      </c>
      <c r="L1087" s="1">
        <v>1</v>
      </c>
      <c r="M1087" s="1">
        <v>1</v>
      </c>
    </row>
    <row r="1088" spans="1:13" x14ac:dyDescent="0.25">
      <c r="A1088" s="1">
        <v>10880</v>
      </c>
      <c r="B1088" s="1" t="s">
        <v>571</v>
      </c>
      <c r="C1088" s="1">
        <v>0</v>
      </c>
      <c r="D1088" s="1" t="s">
        <v>104</v>
      </c>
      <c r="E1088" s="1" t="s">
        <v>572</v>
      </c>
      <c r="F1088" s="1">
        <v>1</v>
      </c>
      <c r="G1088" s="1">
        <v>1</v>
      </c>
      <c r="H1088" s="1" t="s">
        <v>8</v>
      </c>
      <c r="I1088" s="1" t="s">
        <v>8</v>
      </c>
      <c r="J1088" s="1" t="s">
        <v>8</v>
      </c>
      <c r="K1088" s="1" t="s">
        <v>8</v>
      </c>
      <c r="L1088" s="1" t="s">
        <v>8</v>
      </c>
      <c r="M1088" s="1" t="s">
        <v>8</v>
      </c>
    </row>
    <row r="1089" spans="1:13" x14ac:dyDescent="0.25">
      <c r="A1089" s="1">
        <v>10890</v>
      </c>
      <c r="B1089" s="1" t="s">
        <v>569</v>
      </c>
      <c r="C1089" s="1">
        <v>0</v>
      </c>
      <c r="D1089" s="1" t="s">
        <v>104</v>
      </c>
      <c r="E1089" s="1" t="s">
        <v>570</v>
      </c>
      <c r="F1089" s="1">
        <v>1</v>
      </c>
      <c r="G1089" s="1">
        <v>1</v>
      </c>
      <c r="H1089" s="1">
        <v>1</v>
      </c>
      <c r="I1089" s="1">
        <v>1</v>
      </c>
      <c r="J1089" s="1">
        <v>1</v>
      </c>
      <c r="K1089" s="1">
        <v>1</v>
      </c>
      <c r="L1089" s="1">
        <v>1</v>
      </c>
      <c r="M1089" s="1">
        <v>1</v>
      </c>
    </row>
    <row r="1090" spans="1:13" x14ac:dyDescent="0.25">
      <c r="A1090" s="1">
        <v>10900</v>
      </c>
      <c r="B1090" s="1" t="s">
        <v>573</v>
      </c>
      <c r="C1090" s="1">
        <v>0</v>
      </c>
      <c r="D1090" s="1" t="s">
        <v>104</v>
      </c>
      <c r="E1090" s="1" t="s">
        <v>574</v>
      </c>
      <c r="F1090" s="1">
        <v>1</v>
      </c>
      <c r="G1090" s="1">
        <v>1</v>
      </c>
      <c r="H1090" s="1">
        <v>1</v>
      </c>
      <c r="I1090" s="1">
        <v>1</v>
      </c>
      <c r="J1090" s="1">
        <v>1</v>
      </c>
      <c r="K1090" s="1">
        <v>1</v>
      </c>
      <c r="L1090" s="1">
        <v>1</v>
      </c>
      <c r="M1090" s="1">
        <v>1</v>
      </c>
    </row>
    <row r="1091" spans="1:13" x14ac:dyDescent="0.25">
      <c r="A1091" s="1">
        <v>10910</v>
      </c>
      <c r="B1091" s="1" t="s">
        <v>180</v>
      </c>
      <c r="C1091" s="1">
        <v>0</v>
      </c>
      <c r="D1091" s="1" t="s">
        <v>104</v>
      </c>
      <c r="E1091" s="1" t="s">
        <v>181</v>
      </c>
      <c r="F1091" s="1">
        <v>1</v>
      </c>
      <c r="G1091" s="1">
        <v>1</v>
      </c>
      <c r="H1091" s="1">
        <v>1</v>
      </c>
      <c r="I1091" s="1">
        <v>1</v>
      </c>
      <c r="J1091" s="1">
        <v>1</v>
      </c>
      <c r="K1091" s="1">
        <v>1</v>
      </c>
      <c r="L1091" s="1">
        <v>1</v>
      </c>
      <c r="M1091" s="1">
        <v>1</v>
      </c>
    </row>
    <row r="1092" spans="1:13" x14ac:dyDescent="0.25">
      <c r="A1092" s="1">
        <v>10920</v>
      </c>
      <c r="B1092" s="1" t="s">
        <v>180</v>
      </c>
      <c r="C1092" s="1">
        <v>0</v>
      </c>
      <c r="D1092" s="1" t="s">
        <v>104</v>
      </c>
      <c r="E1092" s="1" t="s">
        <v>181</v>
      </c>
      <c r="F1092" s="1">
        <v>1</v>
      </c>
      <c r="G1092" s="1">
        <v>1</v>
      </c>
      <c r="H1092" s="1">
        <v>1</v>
      </c>
      <c r="I1092" s="1">
        <v>1</v>
      </c>
      <c r="J1092" s="1">
        <v>1</v>
      </c>
      <c r="K1092" s="1">
        <v>1</v>
      </c>
      <c r="L1092" s="1">
        <v>1</v>
      </c>
      <c r="M1092" s="1">
        <v>1</v>
      </c>
    </row>
    <row r="1093" spans="1:13" x14ac:dyDescent="0.25">
      <c r="A1093" s="1">
        <v>10930</v>
      </c>
      <c r="B1093" s="1" t="s">
        <v>575</v>
      </c>
      <c r="C1093" s="1">
        <v>0</v>
      </c>
      <c r="D1093" s="1" t="s">
        <v>104</v>
      </c>
      <c r="E1093" s="1" t="s">
        <v>576</v>
      </c>
      <c r="F1093" s="1">
        <v>1</v>
      </c>
      <c r="G1093" s="1">
        <v>1</v>
      </c>
      <c r="H1093" s="1">
        <v>1</v>
      </c>
      <c r="I1093" s="1">
        <v>1</v>
      </c>
      <c r="J1093" s="1">
        <v>1</v>
      </c>
      <c r="K1093" s="1">
        <v>1</v>
      </c>
      <c r="L1093" s="1">
        <v>1</v>
      </c>
      <c r="M1093" s="1">
        <v>1</v>
      </c>
    </row>
    <row r="1094" spans="1:13" x14ac:dyDescent="0.25">
      <c r="A1094" s="1">
        <v>10940</v>
      </c>
      <c r="B1094" s="1" t="s">
        <v>575</v>
      </c>
      <c r="C1094" s="1">
        <v>0</v>
      </c>
      <c r="D1094" s="1" t="s">
        <v>104</v>
      </c>
      <c r="E1094" s="1" t="s">
        <v>576</v>
      </c>
      <c r="F1094" s="1">
        <v>1</v>
      </c>
      <c r="G1094" s="1">
        <v>1</v>
      </c>
      <c r="H1094" s="1">
        <v>1</v>
      </c>
      <c r="I1094" s="1">
        <v>1</v>
      </c>
      <c r="J1094" s="1">
        <v>1</v>
      </c>
      <c r="K1094" s="1">
        <v>1</v>
      </c>
      <c r="L1094" s="1">
        <v>1</v>
      </c>
      <c r="M1094" s="1">
        <v>1</v>
      </c>
    </row>
    <row r="1095" spans="1:13" x14ac:dyDescent="0.25">
      <c r="A1095" s="1">
        <v>10950</v>
      </c>
      <c r="B1095" s="1" t="s">
        <v>165</v>
      </c>
      <c r="C1095" s="1">
        <v>0</v>
      </c>
      <c r="D1095" s="1" t="s">
        <v>104</v>
      </c>
      <c r="E1095" s="1" t="s">
        <v>166</v>
      </c>
      <c r="F1095" s="1">
        <v>1</v>
      </c>
      <c r="G1095" s="1">
        <v>1</v>
      </c>
      <c r="H1095" s="1">
        <v>1</v>
      </c>
      <c r="I1095" s="1">
        <v>1</v>
      </c>
      <c r="J1095" s="1">
        <v>1</v>
      </c>
      <c r="K1095" s="1">
        <v>1</v>
      </c>
      <c r="L1095" s="1">
        <v>1</v>
      </c>
      <c r="M1095" s="1">
        <v>1</v>
      </c>
    </row>
    <row r="1096" spans="1:13" x14ac:dyDescent="0.25">
      <c r="A1096" s="1">
        <v>10960</v>
      </c>
      <c r="B1096" s="1" t="s">
        <v>577</v>
      </c>
      <c r="C1096" s="1">
        <v>0</v>
      </c>
      <c r="D1096" s="1" t="s">
        <v>104</v>
      </c>
      <c r="E1096" s="1" t="s">
        <v>578</v>
      </c>
      <c r="F1096" s="1">
        <v>1</v>
      </c>
      <c r="G1096" s="1">
        <v>1</v>
      </c>
      <c r="H1096" s="1">
        <v>1</v>
      </c>
      <c r="I1096" s="1">
        <v>1</v>
      </c>
      <c r="J1096" s="1">
        <v>1</v>
      </c>
      <c r="K1096" s="1">
        <v>1</v>
      </c>
      <c r="L1096" s="1">
        <v>1</v>
      </c>
      <c r="M1096" s="1">
        <v>1</v>
      </c>
    </row>
    <row r="1097" spans="1:13" x14ac:dyDescent="0.25">
      <c r="A1097" s="1">
        <v>10970</v>
      </c>
      <c r="B1097" s="1" t="s">
        <v>354</v>
      </c>
      <c r="C1097" s="1">
        <v>0</v>
      </c>
      <c r="D1097" s="1" t="s">
        <v>104</v>
      </c>
      <c r="E1097" s="1" t="s">
        <v>355</v>
      </c>
      <c r="F1097" s="1">
        <v>1</v>
      </c>
      <c r="G1097" s="1">
        <v>1</v>
      </c>
      <c r="H1097" s="1" t="s">
        <v>8</v>
      </c>
      <c r="I1097" s="1" t="s">
        <v>8</v>
      </c>
      <c r="J1097" s="1" t="s">
        <v>8</v>
      </c>
      <c r="K1097" s="1" t="s">
        <v>8</v>
      </c>
      <c r="L1097" s="1" t="s">
        <v>8</v>
      </c>
      <c r="M1097" s="1" t="s">
        <v>8</v>
      </c>
    </row>
    <row r="1098" spans="1:13" x14ac:dyDescent="0.25">
      <c r="A1098" s="1">
        <v>10980</v>
      </c>
      <c r="B1098" s="1" t="s">
        <v>354</v>
      </c>
      <c r="C1098" s="1">
        <v>0</v>
      </c>
      <c r="D1098" s="1" t="s">
        <v>104</v>
      </c>
      <c r="E1098" s="1" t="s">
        <v>355</v>
      </c>
      <c r="F1098" s="1">
        <v>1</v>
      </c>
      <c r="G1098" s="1">
        <v>1</v>
      </c>
      <c r="H1098" s="1" t="s">
        <v>8</v>
      </c>
      <c r="I1098" s="1" t="s">
        <v>8</v>
      </c>
      <c r="J1098" s="1" t="s">
        <v>8</v>
      </c>
      <c r="K1098" s="1" t="s">
        <v>8</v>
      </c>
      <c r="L1098" s="1" t="s">
        <v>8</v>
      </c>
      <c r="M1098" s="1" t="s">
        <v>8</v>
      </c>
    </row>
    <row r="1099" spans="1:13" x14ac:dyDescent="0.25">
      <c r="A1099" s="1">
        <v>10990</v>
      </c>
      <c r="B1099" s="1" t="s">
        <v>579</v>
      </c>
      <c r="C1099" s="1">
        <v>0</v>
      </c>
      <c r="D1099" s="1" t="s">
        <v>104</v>
      </c>
      <c r="E1099" s="1" t="s">
        <v>580</v>
      </c>
      <c r="F1099" s="1">
        <v>1</v>
      </c>
      <c r="G1099" s="1">
        <v>1</v>
      </c>
      <c r="H1099" s="1" t="s">
        <v>8</v>
      </c>
      <c r="I1099" s="1" t="s">
        <v>8</v>
      </c>
      <c r="J1099" s="1" t="s">
        <v>8</v>
      </c>
      <c r="K1099" s="1" t="s">
        <v>8</v>
      </c>
      <c r="L1099" s="1" t="s">
        <v>8</v>
      </c>
      <c r="M1099" s="1" t="s">
        <v>8</v>
      </c>
    </row>
    <row r="1100" spans="1:13" x14ac:dyDescent="0.25">
      <c r="A1100" s="1">
        <v>11000</v>
      </c>
      <c r="B1100" s="1" t="s">
        <v>581</v>
      </c>
      <c r="C1100" s="1">
        <v>0</v>
      </c>
      <c r="D1100" s="1" t="s">
        <v>104</v>
      </c>
      <c r="E1100" s="1" t="s">
        <v>582</v>
      </c>
      <c r="F1100" s="1">
        <v>1</v>
      </c>
      <c r="G1100" s="1">
        <v>1</v>
      </c>
      <c r="H1100" s="1" t="s">
        <v>8</v>
      </c>
      <c r="I1100" s="1" t="s">
        <v>8</v>
      </c>
      <c r="J1100" s="1" t="s">
        <v>8</v>
      </c>
      <c r="K1100" s="1" t="s">
        <v>8</v>
      </c>
      <c r="L1100" s="1" t="s">
        <v>8</v>
      </c>
      <c r="M1100" s="1" t="s">
        <v>8</v>
      </c>
    </row>
    <row r="1101" spans="1:13" x14ac:dyDescent="0.25">
      <c r="A1101" s="1">
        <v>11010</v>
      </c>
      <c r="B1101" s="1" t="s">
        <v>362</v>
      </c>
      <c r="C1101" s="1">
        <v>0</v>
      </c>
      <c r="D1101" s="1" t="s">
        <v>104</v>
      </c>
      <c r="E1101" s="1" t="s">
        <v>363</v>
      </c>
      <c r="F1101" s="1">
        <v>1</v>
      </c>
      <c r="G1101" s="1">
        <v>1</v>
      </c>
      <c r="H1101" s="1" t="s">
        <v>8</v>
      </c>
      <c r="I1101" s="1" t="s">
        <v>8</v>
      </c>
      <c r="J1101" s="1" t="s">
        <v>8</v>
      </c>
      <c r="K1101" s="1" t="s">
        <v>8</v>
      </c>
      <c r="L1101" s="1" t="s">
        <v>8</v>
      </c>
      <c r="M1101" s="1" t="s">
        <v>8</v>
      </c>
    </row>
    <row r="1102" spans="1:13" x14ac:dyDescent="0.25">
      <c r="A1102" s="1">
        <v>11020</v>
      </c>
      <c r="B1102" s="1" t="s">
        <v>583</v>
      </c>
      <c r="C1102" s="1">
        <v>0</v>
      </c>
      <c r="D1102" s="1" t="s">
        <v>104</v>
      </c>
      <c r="E1102" s="1" t="s">
        <v>584</v>
      </c>
      <c r="F1102" s="1">
        <v>1</v>
      </c>
      <c r="G1102" s="1">
        <v>1</v>
      </c>
      <c r="H1102" s="1" t="s">
        <v>8</v>
      </c>
      <c r="I1102" s="1" t="s">
        <v>8</v>
      </c>
      <c r="J1102" s="1" t="s">
        <v>8</v>
      </c>
      <c r="K1102" s="1" t="s">
        <v>8</v>
      </c>
      <c r="L1102" s="1" t="s">
        <v>8</v>
      </c>
      <c r="M1102" s="1" t="s">
        <v>8</v>
      </c>
    </row>
    <row r="1103" spans="1:13" x14ac:dyDescent="0.25">
      <c r="A1103" s="1">
        <v>11030</v>
      </c>
      <c r="B1103" s="1" t="s">
        <v>585</v>
      </c>
      <c r="C1103" s="1">
        <v>0</v>
      </c>
      <c r="D1103" s="1" t="s">
        <v>104</v>
      </c>
      <c r="E1103" s="1" t="s">
        <v>586</v>
      </c>
      <c r="F1103" s="1">
        <v>1</v>
      </c>
      <c r="G1103" s="1">
        <v>1</v>
      </c>
      <c r="H1103" s="1" t="s">
        <v>8</v>
      </c>
      <c r="I1103" s="1" t="s">
        <v>8</v>
      </c>
      <c r="J1103" s="1" t="s">
        <v>8</v>
      </c>
      <c r="K1103" s="1" t="s">
        <v>8</v>
      </c>
      <c r="L1103" s="1" t="s">
        <v>8</v>
      </c>
      <c r="M1103" s="1" t="s">
        <v>8</v>
      </c>
    </row>
    <row r="1104" spans="1:13" x14ac:dyDescent="0.25">
      <c r="A1104" s="1">
        <v>11040</v>
      </c>
      <c r="B1104" s="1" t="s">
        <v>587</v>
      </c>
      <c r="C1104" s="1">
        <v>0</v>
      </c>
      <c r="D1104" s="1" t="s">
        <v>104</v>
      </c>
      <c r="E1104" s="1" t="s">
        <v>588</v>
      </c>
      <c r="F1104" s="1">
        <v>1</v>
      </c>
      <c r="G1104" s="1">
        <v>1</v>
      </c>
      <c r="H1104" s="1" t="s">
        <v>8</v>
      </c>
      <c r="I1104" s="1" t="s">
        <v>8</v>
      </c>
      <c r="J1104" s="1" t="s">
        <v>8</v>
      </c>
      <c r="K1104" s="1" t="s">
        <v>8</v>
      </c>
      <c r="L1104" s="1" t="s">
        <v>8</v>
      </c>
      <c r="M1104" s="1" t="s">
        <v>8</v>
      </c>
    </row>
    <row r="1105" spans="1:13" x14ac:dyDescent="0.25">
      <c r="A1105" s="1">
        <v>11050</v>
      </c>
      <c r="B1105" s="1" t="s">
        <v>589</v>
      </c>
      <c r="C1105" s="1">
        <v>0</v>
      </c>
      <c r="D1105" s="1" t="s">
        <v>104</v>
      </c>
      <c r="E1105" s="1" t="s">
        <v>590</v>
      </c>
      <c r="F1105" s="1">
        <v>1</v>
      </c>
      <c r="G1105" s="1">
        <v>1</v>
      </c>
      <c r="H1105" s="1" t="s">
        <v>8</v>
      </c>
      <c r="I1105" s="1" t="s">
        <v>8</v>
      </c>
      <c r="J1105" s="1" t="s">
        <v>8</v>
      </c>
      <c r="K1105" s="1" t="s">
        <v>8</v>
      </c>
      <c r="L1105" s="1" t="s">
        <v>8</v>
      </c>
      <c r="M1105" s="1" t="s">
        <v>8</v>
      </c>
    </row>
    <row r="1106" spans="1:13" x14ac:dyDescent="0.25">
      <c r="A1106" s="1">
        <v>11060</v>
      </c>
      <c r="B1106" s="1" t="s">
        <v>591</v>
      </c>
      <c r="C1106" s="1">
        <v>0</v>
      </c>
      <c r="D1106" s="1" t="s">
        <v>104</v>
      </c>
      <c r="E1106" s="1" t="s">
        <v>592</v>
      </c>
      <c r="F1106" s="1">
        <v>1</v>
      </c>
      <c r="G1106" s="1">
        <v>1</v>
      </c>
      <c r="H1106" s="1" t="s">
        <v>8</v>
      </c>
      <c r="I1106" s="1" t="s">
        <v>8</v>
      </c>
      <c r="J1106" s="1" t="s">
        <v>8</v>
      </c>
      <c r="K1106" s="1" t="s">
        <v>8</v>
      </c>
      <c r="L1106" s="1" t="s">
        <v>8</v>
      </c>
      <c r="M1106" s="1" t="s">
        <v>8</v>
      </c>
    </row>
    <row r="1107" spans="1:13" x14ac:dyDescent="0.25">
      <c r="A1107" s="1">
        <v>11070</v>
      </c>
      <c r="B1107" s="1" t="s">
        <v>593</v>
      </c>
      <c r="C1107" s="1">
        <v>0</v>
      </c>
      <c r="D1107" s="1" t="s">
        <v>104</v>
      </c>
      <c r="E1107" s="1" t="s">
        <v>594</v>
      </c>
      <c r="F1107" s="1">
        <v>1</v>
      </c>
      <c r="G1107" s="1">
        <v>1</v>
      </c>
      <c r="H1107" s="1" t="s">
        <v>8</v>
      </c>
      <c r="I1107" s="1" t="s">
        <v>8</v>
      </c>
      <c r="J1107" s="1" t="s">
        <v>8</v>
      </c>
      <c r="K1107" s="1" t="s">
        <v>8</v>
      </c>
      <c r="L1107" s="1" t="s">
        <v>8</v>
      </c>
      <c r="M1107" s="1" t="s">
        <v>8</v>
      </c>
    </row>
    <row r="1108" spans="1:13" x14ac:dyDescent="0.25">
      <c r="A1108" s="1">
        <v>11080</v>
      </c>
      <c r="B1108" s="1" t="s">
        <v>595</v>
      </c>
      <c r="C1108" s="1">
        <v>0</v>
      </c>
      <c r="D1108" s="1" t="s">
        <v>104</v>
      </c>
      <c r="E1108" s="1" t="s">
        <v>596</v>
      </c>
      <c r="F1108" s="1">
        <v>1</v>
      </c>
      <c r="G1108" s="1">
        <v>1</v>
      </c>
      <c r="H1108" s="1" t="s">
        <v>8</v>
      </c>
      <c r="I1108" s="1" t="s">
        <v>8</v>
      </c>
      <c r="J1108" s="1" t="s">
        <v>8</v>
      </c>
      <c r="K1108" s="1" t="s">
        <v>8</v>
      </c>
      <c r="L1108" s="1" t="s">
        <v>8</v>
      </c>
      <c r="M1108" s="1" t="s">
        <v>8</v>
      </c>
    </row>
    <row r="1109" spans="1:13" x14ac:dyDescent="0.25">
      <c r="A1109" s="1">
        <v>11090</v>
      </c>
      <c r="B1109" s="1" t="s">
        <v>595</v>
      </c>
      <c r="C1109" s="1">
        <v>0</v>
      </c>
      <c r="D1109" s="1" t="s">
        <v>104</v>
      </c>
      <c r="E1109" s="1" t="s">
        <v>596</v>
      </c>
      <c r="F1109" s="1">
        <v>1</v>
      </c>
      <c r="G1109" s="1">
        <v>1</v>
      </c>
      <c r="H1109" s="1" t="s">
        <v>8</v>
      </c>
      <c r="I1109" s="1" t="s">
        <v>8</v>
      </c>
      <c r="J1109" s="1" t="s">
        <v>8</v>
      </c>
      <c r="K1109" s="1" t="s">
        <v>8</v>
      </c>
      <c r="L1109" s="1" t="s">
        <v>8</v>
      </c>
      <c r="M1109" s="1" t="s">
        <v>8</v>
      </c>
    </row>
    <row r="1110" spans="1:13" x14ac:dyDescent="0.25">
      <c r="A1110" s="1">
        <v>11100</v>
      </c>
      <c r="B1110" s="1" t="s">
        <v>394</v>
      </c>
      <c r="C1110" s="1">
        <v>0</v>
      </c>
      <c r="D1110" s="1" t="s">
        <v>104</v>
      </c>
      <c r="E1110" s="1" t="s">
        <v>395</v>
      </c>
      <c r="F1110" s="1">
        <v>1</v>
      </c>
      <c r="G1110" s="1">
        <v>1</v>
      </c>
      <c r="H1110" s="1" t="s">
        <v>8</v>
      </c>
      <c r="I1110" s="1" t="s">
        <v>8</v>
      </c>
      <c r="J1110" s="1" t="s">
        <v>8</v>
      </c>
      <c r="K1110" s="1" t="s">
        <v>8</v>
      </c>
      <c r="L1110" s="1" t="s">
        <v>8</v>
      </c>
      <c r="M1110" s="1" t="s">
        <v>8</v>
      </c>
    </row>
    <row r="1111" spans="1:13" x14ac:dyDescent="0.25">
      <c r="A1111" s="1">
        <v>11110</v>
      </c>
      <c r="B1111" s="1" t="s">
        <v>597</v>
      </c>
      <c r="C1111" s="1">
        <v>0</v>
      </c>
      <c r="D1111" s="1" t="s">
        <v>104</v>
      </c>
      <c r="E1111" s="1" t="s">
        <v>598</v>
      </c>
      <c r="F1111" s="1">
        <v>1</v>
      </c>
      <c r="G1111" s="1">
        <v>1</v>
      </c>
      <c r="H1111" s="1" t="s">
        <v>8</v>
      </c>
      <c r="I1111" s="1" t="s">
        <v>8</v>
      </c>
      <c r="J1111" s="1" t="s">
        <v>8</v>
      </c>
      <c r="K1111" s="1" t="s">
        <v>8</v>
      </c>
      <c r="L1111" s="1" t="s">
        <v>8</v>
      </c>
      <c r="M1111" s="1" t="s">
        <v>8</v>
      </c>
    </row>
    <row r="1112" spans="1:13" x14ac:dyDescent="0.25">
      <c r="A1112" s="1">
        <v>11120</v>
      </c>
      <c r="B1112" s="1" t="s">
        <v>599</v>
      </c>
      <c r="C1112" s="1">
        <v>0</v>
      </c>
      <c r="D1112" s="1" t="s">
        <v>104</v>
      </c>
      <c r="E1112" s="1" t="s">
        <v>600</v>
      </c>
      <c r="F1112" s="1">
        <v>1</v>
      </c>
      <c r="G1112" s="1">
        <v>1</v>
      </c>
      <c r="H1112" s="1" t="s">
        <v>8</v>
      </c>
      <c r="I1112" s="1" t="s">
        <v>8</v>
      </c>
      <c r="J1112" s="1" t="s">
        <v>8</v>
      </c>
      <c r="K1112" s="1" t="s">
        <v>8</v>
      </c>
      <c r="L1112" s="1" t="s">
        <v>8</v>
      </c>
      <c r="M1112" s="1" t="s">
        <v>8</v>
      </c>
    </row>
    <row r="1113" spans="1:13" x14ac:dyDescent="0.25">
      <c r="A1113" s="1">
        <v>11130</v>
      </c>
      <c r="B1113" s="1" t="s">
        <v>597</v>
      </c>
      <c r="C1113" s="1">
        <v>0</v>
      </c>
      <c r="D1113" s="1" t="s">
        <v>104</v>
      </c>
      <c r="E1113" s="1" t="s">
        <v>598</v>
      </c>
      <c r="F1113" s="1">
        <v>1</v>
      </c>
      <c r="G1113" s="1">
        <v>1</v>
      </c>
      <c r="H1113" s="1" t="s">
        <v>8</v>
      </c>
      <c r="I1113" s="1" t="s">
        <v>8</v>
      </c>
      <c r="J1113" s="1" t="s">
        <v>8</v>
      </c>
      <c r="K1113" s="1" t="s">
        <v>8</v>
      </c>
      <c r="L1113" s="1" t="s">
        <v>8</v>
      </c>
      <c r="M1113" s="1" t="s">
        <v>8</v>
      </c>
    </row>
    <row r="1114" spans="1:13" x14ac:dyDescent="0.25">
      <c r="A1114" s="1">
        <v>11140</v>
      </c>
      <c r="B1114" s="1" t="s">
        <v>601</v>
      </c>
      <c r="C1114" s="1">
        <v>0</v>
      </c>
      <c r="D1114" s="1" t="s">
        <v>104</v>
      </c>
      <c r="E1114" s="1" t="s">
        <v>602</v>
      </c>
      <c r="F1114" s="1">
        <v>1</v>
      </c>
      <c r="G1114" s="1">
        <v>1</v>
      </c>
      <c r="H1114" s="1" t="s">
        <v>8</v>
      </c>
      <c r="I1114" s="1" t="s">
        <v>8</v>
      </c>
      <c r="J1114" s="1" t="s">
        <v>8</v>
      </c>
      <c r="K1114" s="1" t="s">
        <v>8</v>
      </c>
      <c r="L1114" s="1" t="s">
        <v>8</v>
      </c>
      <c r="M1114" s="1" t="s">
        <v>8</v>
      </c>
    </row>
    <row r="1115" spans="1:13" x14ac:dyDescent="0.25">
      <c r="A1115" s="1">
        <v>11150</v>
      </c>
      <c r="B1115" s="1" t="s">
        <v>417</v>
      </c>
      <c r="C1115" s="1">
        <v>0</v>
      </c>
      <c r="D1115" s="1" t="s">
        <v>104</v>
      </c>
      <c r="E1115" s="1" t="s">
        <v>418</v>
      </c>
      <c r="F1115" s="1">
        <v>1</v>
      </c>
      <c r="G1115" s="1">
        <v>1</v>
      </c>
      <c r="H1115" s="1" t="s">
        <v>8</v>
      </c>
      <c r="I1115" s="1" t="s">
        <v>8</v>
      </c>
      <c r="J1115" s="1" t="s">
        <v>8</v>
      </c>
      <c r="K1115" s="1" t="s">
        <v>8</v>
      </c>
      <c r="L1115" s="1" t="s">
        <v>8</v>
      </c>
      <c r="M1115" s="1" t="s">
        <v>8</v>
      </c>
    </row>
    <row r="1116" spans="1:13" x14ac:dyDescent="0.25">
      <c r="A1116" s="1">
        <v>11160</v>
      </c>
      <c r="B1116" s="1" t="s">
        <v>358</v>
      </c>
      <c r="C1116" s="1">
        <v>0</v>
      </c>
      <c r="D1116" s="1" t="s">
        <v>104</v>
      </c>
      <c r="E1116" s="1" t="s">
        <v>359</v>
      </c>
      <c r="F1116" s="1">
        <v>1</v>
      </c>
      <c r="G1116" s="1">
        <v>1</v>
      </c>
      <c r="H1116" s="1" t="s">
        <v>8</v>
      </c>
      <c r="I1116" s="1" t="s">
        <v>8</v>
      </c>
      <c r="J1116" s="1" t="s">
        <v>8</v>
      </c>
      <c r="K1116" s="1" t="s">
        <v>8</v>
      </c>
      <c r="L1116" s="1" t="s">
        <v>8</v>
      </c>
      <c r="M1116" s="1" t="s">
        <v>8</v>
      </c>
    </row>
    <row r="1117" spans="1:13" x14ac:dyDescent="0.25">
      <c r="A1117" s="1">
        <v>11170</v>
      </c>
      <c r="B1117" s="1" t="s">
        <v>603</v>
      </c>
      <c r="C1117" s="1">
        <v>0</v>
      </c>
      <c r="D1117" s="1" t="s">
        <v>104</v>
      </c>
      <c r="E1117" s="1" t="s">
        <v>604</v>
      </c>
      <c r="F1117" s="1">
        <v>1</v>
      </c>
      <c r="G1117" s="1">
        <v>1</v>
      </c>
      <c r="H1117" s="1" t="s">
        <v>8</v>
      </c>
      <c r="I1117" s="1" t="s">
        <v>8</v>
      </c>
      <c r="J1117" s="1" t="s">
        <v>8</v>
      </c>
      <c r="K1117" s="1" t="s">
        <v>8</v>
      </c>
      <c r="L1117" s="1" t="s">
        <v>8</v>
      </c>
      <c r="M1117" s="1" t="s">
        <v>8</v>
      </c>
    </row>
    <row r="1118" spans="1:13" x14ac:dyDescent="0.25">
      <c r="A1118" s="1">
        <v>11180</v>
      </c>
      <c r="B1118" s="1" t="s">
        <v>605</v>
      </c>
      <c r="C1118" s="1">
        <v>0</v>
      </c>
      <c r="D1118" s="1" t="s">
        <v>104</v>
      </c>
      <c r="E1118" s="1" t="s">
        <v>606</v>
      </c>
      <c r="F1118" s="1">
        <v>1</v>
      </c>
      <c r="G1118" s="1">
        <v>1</v>
      </c>
      <c r="H1118" s="1" t="s">
        <v>8</v>
      </c>
      <c r="I1118" s="1" t="s">
        <v>8</v>
      </c>
      <c r="J1118" s="1" t="s">
        <v>8</v>
      </c>
      <c r="K1118" s="1" t="s">
        <v>8</v>
      </c>
      <c r="L1118" s="1" t="s">
        <v>8</v>
      </c>
      <c r="M1118" s="1" t="s">
        <v>8</v>
      </c>
    </row>
    <row r="1119" spans="1:13" x14ac:dyDescent="0.25">
      <c r="A1119" s="1">
        <v>11190</v>
      </c>
      <c r="B1119" s="1" t="s">
        <v>607</v>
      </c>
      <c r="C1119" s="1">
        <v>0</v>
      </c>
      <c r="D1119" s="1" t="s">
        <v>104</v>
      </c>
      <c r="E1119" s="1" t="s">
        <v>608</v>
      </c>
      <c r="F1119" s="1">
        <v>1</v>
      </c>
      <c r="G1119" s="1">
        <v>1</v>
      </c>
      <c r="H1119" s="1" t="s">
        <v>8</v>
      </c>
      <c r="I1119" s="1" t="s">
        <v>8</v>
      </c>
      <c r="J1119" s="1" t="s">
        <v>8</v>
      </c>
      <c r="K1119" s="1" t="s">
        <v>8</v>
      </c>
      <c r="L1119" s="1" t="s">
        <v>8</v>
      </c>
      <c r="M1119" s="1" t="s">
        <v>8</v>
      </c>
    </row>
    <row r="1120" spans="1:13" x14ac:dyDescent="0.25">
      <c r="A1120" s="1">
        <v>11200</v>
      </c>
      <c r="B1120" s="1" t="s">
        <v>609</v>
      </c>
      <c r="C1120" s="1">
        <v>0</v>
      </c>
      <c r="D1120" s="1" t="s">
        <v>104</v>
      </c>
      <c r="E1120" s="1" t="s">
        <v>610</v>
      </c>
      <c r="F1120" s="1">
        <v>1</v>
      </c>
      <c r="G1120" s="1">
        <v>1</v>
      </c>
      <c r="H1120" s="1" t="s">
        <v>8</v>
      </c>
      <c r="I1120" s="1" t="s">
        <v>8</v>
      </c>
      <c r="J1120" s="1" t="s">
        <v>8</v>
      </c>
      <c r="K1120" s="1" t="s">
        <v>8</v>
      </c>
      <c r="L1120" s="1" t="s">
        <v>8</v>
      </c>
      <c r="M1120" s="1" t="s">
        <v>8</v>
      </c>
    </row>
    <row r="1121" spans="1:13" x14ac:dyDescent="0.25">
      <c r="A1121" s="1">
        <v>11210</v>
      </c>
      <c r="B1121" s="1" t="s">
        <v>611</v>
      </c>
      <c r="C1121" s="1">
        <v>0</v>
      </c>
      <c r="D1121" s="1" t="s">
        <v>104</v>
      </c>
      <c r="E1121" s="1" t="s">
        <v>612</v>
      </c>
      <c r="F1121" s="1">
        <v>1</v>
      </c>
      <c r="G1121" s="1">
        <v>1</v>
      </c>
      <c r="H1121" s="1" t="s">
        <v>8</v>
      </c>
      <c r="I1121" s="1" t="s">
        <v>8</v>
      </c>
      <c r="J1121" s="1" t="s">
        <v>8</v>
      </c>
      <c r="K1121" s="1" t="s">
        <v>8</v>
      </c>
      <c r="L1121" s="1" t="s">
        <v>8</v>
      </c>
      <c r="M1121" s="1" t="s">
        <v>8</v>
      </c>
    </row>
    <row r="1122" spans="1:13" x14ac:dyDescent="0.25">
      <c r="A1122" s="1">
        <v>11220</v>
      </c>
      <c r="B1122" s="1" t="s">
        <v>611</v>
      </c>
      <c r="C1122" s="1">
        <v>0</v>
      </c>
      <c r="D1122" s="1" t="s">
        <v>104</v>
      </c>
      <c r="E1122" s="1" t="s">
        <v>612</v>
      </c>
      <c r="F1122" s="1">
        <v>1</v>
      </c>
      <c r="G1122" s="1">
        <v>1</v>
      </c>
      <c r="H1122" s="1" t="s">
        <v>8</v>
      </c>
      <c r="I1122" s="1" t="s">
        <v>8</v>
      </c>
      <c r="J1122" s="1" t="s">
        <v>8</v>
      </c>
      <c r="K1122" s="1" t="s">
        <v>8</v>
      </c>
      <c r="L1122" s="1" t="s">
        <v>8</v>
      </c>
      <c r="M1122" s="1" t="s">
        <v>8</v>
      </c>
    </row>
    <row r="1123" spans="1:13" x14ac:dyDescent="0.25">
      <c r="A1123" s="1">
        <v>11230</v>
      </c>
      <c r="B1123" s="1" t="s">
        <v>613</v>
      </c>
      <c r="C1123" s="1">
        <v>0</v>
      </c>
      <c r="D1123" s="1" t="s">
        <v>104</v>
      </c>
      <c r="E1123" s="1" t="s">
        <v>614</v>
      </c>
      <c r="F1123" s="1">
        <v>1</v>
      </c>
      <c r="G1123" s="1">
        <v>1</v>
      </c>
      <c r="H1123" s="1" t="s">
        <v>8</v>
      </c>
      <c r="I1123" s="1" t="s">
        <v>8</v>
      </c>
      <c r="J1123" s="1" t="s">
        <v>8</v>
      </c>
      <c r="K1123" s="1" t="s">
        <v>8</v>
      </c>
      <c r="L1123" s="1" t="s">
        <v>8</v>
      </c>
      <c r="M1123" s="1" t="s">
        <v>8</v>
      </c>
    </row>
    <row r="1124" spans="1:13" x14ac:dyDescent="0.25">
      <c r="A1124" s="1">
        <v>11240</v>
      </c>
      <c r="B1124" s="1" t="s">
        <v>611</v>
      </c>
      <c r="C1124" s="1">
        <v>0</v>
      </c>
      <c r="D1124" s="1" t="s">
        <v>104</v>
      </c>
      <c r="E1124" s="1" t="s">
        <v>612</v>
      </c>
      <c r="F1124" s="1">
        <v>1</v>
      </c>
      <c r="G1124" s="1">
        <v>1</v>
      </c>
      <c r="H1124" s="1" t="s">
        <v>8</v>
      </c>
      <c r="I1124" s="1" t="s">
        <v>8</v>
      </c>
      <c r="J1124" s="1" t="s">
        <v>8</v>
      </c>
      <c r="K1124" s="1" t="s">
        <v>8</v>
      </c>
      <c r="L1124" s="1" t="s">
        <v>8</v>
      </c>
      <c r="M1124" s="1" t="s">
        <v>8</v>
      </c>
    </row>
    <row r="1125" spans="1:13" x14ac:dyDescent="0.25">
      <c r="A1125" s="1">
        <v>11250</v>
      </c>
      <c r="B1125" s="1" t="s">
        <v>611</v>
      </c>
      <c r="C1125" s="1">
        <v>0</v>
      </c>
      <c r="D1125" s="1" t="s">
        <v>104</v>
      </c>
      <c r="E1125" s="1" t="s">
        <v>612</v>
      </c>
      <c r="F1125" s="1">
        <v>1</v>
      </c>
      <c r="G1125" s="1">
        <v>1</v>
      </c>
      <c r="H1125" s="1" t="s">
        <v>8</v>
      </c>
      <c r="I1125" s="1" t="s">
        <v>8</v>
      </c>
      <c r="J1125" s="1" t="s">
        <v>8</v>
      </c>
      <c r="K1125" s="1" t="s">
        <v>8</v>
      </c>
      <c r="L1125" s="1" t="s">
        <v>8</v>
      </c>
      <c r="M1125" s="1" t="s">
        <v>8</v>
      </c>
    </row>
    <row r="1126" spans="1:13" x14ac:dyDescent="0.25">
      <c r="A1126" s="1">
        <v>11260</v>
      </c>
      <c r="B1126" s="1" t="s">
        <v>577</v>
      </c>
      <c r="C1126" s="1">
        <v>0</v>
      </c>
      <c r="D1126" s="1" t="s">
        <v>104</v>
      </c>
      <c r="E1126" s="1" t="s">
        <v>578</v>
      </c>
      <c r="F1126" s="1">
        <v>1</v>
      </c>
      <c r="G1126" s="1">
        <v>1</v>
      </c>
      <c r="H1126" s="1">
        <v>1</v>
      </c>
      <c r="I1126" s="1">
        <v>1</v>
      </c>
      <c r="J1126" s="1">
        <v>1</v>
      </c>
      <c r="K1126" s="1">
        <v>1</v>
      </c>
      <c r="L1126" s="1">
        <v>1</v>
      </c>
      <c r="M1126" s="1">
        <v>1</v>
      </c>
    </row>
    <row r="1127" spans="1:13" x14ac:dyDescent="0.25">
      <c r="A1127" s="1">
        <v>11270</v>
      </c>
      <c r="B1127" s="1" t="s">
        <v>615</v>
      </c>
      <c r="C1127" s="1">
        <v>0</v>
      </c>
      <c r="D1127" s="1" t="s">
        <v>104</v>
      </c>
      <c r="E1127" s="1" t="s">
        <v>616</v>
      </c>
      <c r="F1127" s="1">
        <v>1</v>
      </c>
      <c r="G1127" s="1">
        <v>1</v>
      </c>
      <c r="H1127" s="1">
        <v>1</v>
      </c>
      <c r="I1127" s="1">
        <v>1</v>
      </c>
      <c r="J1127" s="1">
        <v>1</v>
      </c>
      <c r="K1127" s="1">
        <v>1</v>
      </c>
      <c r="L1127" s="1">
        <v>1</v>
      </c>
      <c r="M1127" s="1">
        <v>1</v>
      </c>
    </row>
    <row r="1128" spans="1:13" x14ac:dyDescent="0.25">
      <c r="A1128" s="1">
        <v>11280</v>
      </c>
      <c r="B1128" s="1" t="s">
        <v>615</v>
      </c>
      <c r="C1128" s="1">
        <v>0</v>
      </c>
      <c r="D1128" s="1" t="s">
        <v>104</v>
      </c>
      <c r="E1128" s="1" t="s">
        <v>616</v>
      </c>
      <c r="F1128" s="1">
        <v>1</v>
      </c>
      <c r="G1128" s="1">
        <v>1</v>
      </c>
      <c r="H1128" s="1">
        <v>1</v>
      </c>
      <c r="I1128" s="1">
        <v>1</v>
      </c>
      <c r="J1128" s="1">
        <v>1</v>
      </c>
      <c r="K1128" s="1">
        <v>1</v>
      </c>
      <c r="L1128" s="1">
        <v>1</v>
      </c>
      <c r="M1128" s="1">
        <v>1</v>
      </c>
    </row>
    <row r="1129" spans="1:13" x14ac:dyDescent="0.25">
      <c r="A1129" s="1">
        <v>11290</v>
      </c>
      <c r="B1129" s="1" t="s">
        <v>615</v>
      </c>
      <c r="C1129" s="1">
        <v>0</v>
      </c>
      <c r="D1129" s="1" t="s">
        <v>104</v>
      </c>
      <c r="E1129" s="1" t="s">
        <v>616</v>
      </c>
      <c r="F1129" s="1">
        <v>1</v>
      </c>
      <c r="G1129" s="1">
        <v>1</v>
      </c>
      <c r="H1129" s="1">
        <v>1</v>
      </c>
      <c r="I1129" s="1">
        <v>1</v>
      </c>
      <c r="J1129" s="1">
        <v>1</v>
      </c>
      <c r="K1129" s="1">
        <v>1</v>
      </c>
      <c r="L1129" s="1">
        <v>1</v>
      </c>
      <c r="M1129" s="1">
        <v>1</v>
      </c>
    </row>
    <row r="1130" spans="1:13" x14ac:dyDescent="0.25">
      <c r="A1130" s="1">
        <v>11300</v>
      </c>
      <c r="B1130" s="1" t="s">
        <v>617</v>
      </c>
      <c r="C1130" s="1">
        <v>0</v>
      </c>
      <c r="D1130" s="1" t="s">
        <v>104</v>
      </c>
      <c r="E1130" s="1" t="s">
        <v>205</v>
      </c>
      <c r="F1130" s="1">
        <v>1</v>
      </c>
      <c r="G1130" s="1">
        <v>1</v>
      </c>
      <c r="H1130" s="1">
        <v>1</v>
      </c>
      <c r="I1130" s="1">
        <v>1</v>
      </c>
      <c r="J1130" s="1">
        <v>1</v>
      </c>
      <c r="K1130" s="1">
        <v>1</v>
      </c>
      <c r="L1130" s="1">
        <v>1</v>
      </c>
      <c r="M1130" s="1">
        <v>1</v>
      </c>
    </row>
    <row r="1131" spans="1:13" x14ac:dyDescent="0.25">
      <c r="A1131" s="1">
        <v>11310</v>
      </c>
      <c r="B1131" s="1" t="s">
        <v>617</v>
      </c>
      <c r="C1131" s="1">
        <v>0</v>
      </c>
      <c r="D1131" s="1" t="s">
        <v>104</v>
      </c>
      <c r="E1131" s="1" t="s">
        <v>205</v>
      </c>
      <c r="F1131" s="1">
        <v>1</v>
      </c>
      <c r="G1131" s="1">
        <v>1</v>
      </c>
      <c r="H1131" s="1">
        <v>1</v>
      </c>
      <c r="I1131" s="1">
        <v>1</v>
      </c>
      <c r="J1131" s="1">
        <v>1</v>
      </c>
      <c r="K1131" s="1">
        <v>1</v>
      </c>
      <c r="L1131" s="1">
        <v>1</v>
      </c>
      <c r="M1131" s="1">
        <v>1</v>
      </c>
    </row>
    <row r="1132" spans="1:13" x14ac:dyDescent="0.25">
      <c r="A1132" s="1">
        <v>11320</v>
      </c>
      <c r="B1132" s="1" t="s">
        <v>617</v>
      </c>
      <c r="C1132" s="1">
        <v>0</v>
      </c>
      <c r="D1132" s="1" t="s">
        <v>104</v>
      </c>
      <c r="E1132" s="1" t="s">
        <v>205</v>
      </c>
      <c r="F1132" s="1">
        <v>1</v>
      </c>
      <c r="G1132" s="1">
        <v>1</v>
      </c>
      <c r="H1132" s="1">
        <v>1</v>
      </c>
      <c r="I1132" s="1">
        <v>1</v>
      </c>
      <c r="J1132" s="1">
        <v>1</v>
      </c>
      <c r="K1132" s="1">
        <v>1</v>
      </c>
      <c r="L1132" s="1">
        <v>1</v>
      </c>
      <c r="M1132" s="1">
        <v>1</v>
      </c>
    </row>
    <row r="1133" spans="1:13" x14ac:dyDescent="0.25">
      <c r="A1133" s="1">
        <v>11330</v>
      </c>
      <c r="B1133" s="1" t="s">
        <v>618</v>
      </c>
      <c r="C1133" s="1">
        <v>0</v>
      </c>
      <c r="D1133" s="1" t="s">
        <v>104</v>
      </c>
      <c r="E1133" s="1" t="s">
        <v>547</v>
      </c>
      <c r="F1133" s="1">
        <v>1</v>
      </c>
      <c r="G1133" s="1">
        <v>1</v>
      </c>
      <c r="H1133" s="1">
        <v>1</v>
      </c>
      <c r="I1133" s="1">
        <v>1</v>
      </c>
      <c r="J1133" s="1">
        <v>1</v>
      </c>
      <c r="K1133" s="1">
        <v>1</v>
      </c>
      <c r="L1133" s="1">
        <v>1</v>
      </c>
      <c r="M1133" s="1">
        <v>1</v>
      </c>
    </row>
    <row r="1134" spans="1:13" x14ac:dyDescent="0.25">
      <c r="A1134" s="1">
        <v>11340</v>
      </c>
      <c r="B1134" s="1" t="s">
        <v>518</v>
      </c>
      <c r="C1134" s="1">
        <v>0</v>
      </c>
      <c r="D1134" s="1" t="s">
        <v>104</v>
      </c>
      <c r="E1134" s="1" t="s">
        <v>519</v>
      </c>
      <c r="F1134" s="1">
        <v>1</v>
      </c>
      <c r="G1134" s="1">
        <v>1</v>
      </c>
      <c r="H1134" s="1">
        <v>1</v>
      </c>
      <c r="I1134" s="1">
        <v>1</v>
      </c>
      <c r="J1134" s="1">
        <v>1</v>
      </c>
      <c r="K1134" s="1">
        <v>1</v>
      </c>
      <c r="L1134" s="1">
        <v>1</v>
      </c>
      <c r="M1134" s="1">
        <v>1</v>
      </c>
    </row>
    <row r="1135" spans="1:13" x14ac:dyDescent="0.25">
      <c r="A1135" s="1">
        <v>11350</v>
      </c>
      <c r="B1135" s="1" t="s">
        <v>518</v>
      </c>
      <c r="C1135" s="1">
        <v>0</v>
      </c>
      <c r="D1135" s="1" t="s">
        <v>104</v>
      </c>
      <c r="E1135" s="1" t="s">
        <v>519</v>
      </c>
      <c r="F1135" s="1">
        <v>1</v>
      </c>
      <c r="G1135" s="1">
        <v>1</v>
      </c>
      <c r="H1135" s="1">
        <v>1</v>
      </c>
      <c r="I1135" s="1">
        <v>1</v>
      </c>
      <c r="J1135" s="1">
        <v>1</v>
      </c>
      <c r="K1135" s="1">
        <v>1</v>
      </c>
      <c r="L1135" s="1">
        <v>1</v>
      </c>
      <c r="M1135" s="1">
        <v>1</v>
      </c>
    </row>
    <row r="1136" spans="1:13" x14ac:dyDescent="0.25">
      <c r="A1136" s="1">
        <v>11360</v>
      </c>
      <c r="B1136" s="1" t="s">
        <v>518</v>
      </c>
      <c r="C1136" s="1">
        <v>0</v>
      </c>
      <c r="D1136" s="1" t="s">
        <v>104</v>
      </c>
      <c r="E1136" s="1" t="s">
        <v>519</v>
      </c>
      <c r="F1136" s="1">
        <v>1</v>
      </c>
      <c r="G1136" s="1">
        <v>1</v>
      </c>
      <c r="H1136" s="1">
        <v>1</v>
      </c>
      <c r="I1136" s="1">
        <v>1</v>
      </c>
      <c r="J1136" s="1">
        <v>1</v>
      </c>
      <c r="K1136" s="1">
        <v>1</v>
      </c>
      <c r="L1136" s="1">
        <v>1</v>
      </c>
      <c r="M1136" s="1">
        <v>1</v>
      </c>
    </row>
    <row r="1137" spans="1:13" x14ac:dyDescent="0.25">
      <c r="A1137" s="1">
        <v>11370</v>
      </c>
      <c r="B1137" s="1" t="s">
        <v>518</v>
      </c>
      <c r="C1137" s="1">
        <v>0</v>
      </c>
      <c r="D1137" s="1" t="s">
        <v>104</v>
      </c>
      <c r="E1137" s="1" t="s">
        <v>519</v>
      </c>
      <c r="F1137" s="1">
        <v>1</v>
      </c>
      <c r="G1137" s="1">
        <v>1</v>
      </c>
      <c r="H1137" s="1">
        <v>1</v>
      </c>
      <c r="I1137" s="1">
        <v>1</v>
      </c>
      <c r="J1137" s="1">
        <v>1</v>
      </c>
      <c r="K1137" s="1">
        <v>1</v>
      </c>
      <c r="L1137" s="1">
        <v>1</v>
      </c>
      <c r="M1137" s="1">
        <v>1</v>
      </c>
    </row>
    <row r="1138" spans="1:13" x14ac:dyDescent="0.25">
      <c r="A1138" s="1">
        <v>11380</v>
      </c>
      <c r="B1138" s="1" t="s">
        <v>254</v>
      </c>
      <c r="C1138" s="1">
        <v>0</v>
      </c>
      <c r="D1138" s="1" t="s">
        <v>104</v>
      </c>
      <c r="E1138" s="1" t="s">
        <v>255</v>
      </c>
      <c r="F1138" s="1">
        <v>1</v>
      </c>
      <c r="G1138" s="1">
        <v>1</v>
      </c>
      <c r="H1138" s="1">
        <v>1</v>
      </c>
      <c r="I1138" s="1">
        <v>1</v>
      </c>
      <c r="J1138" s="1">
        <v>1</v>
      </c>
      <c r="K1138" s="1">
        <v>1</v>
      </c>
      <c r="L1138" s="1">
        <v>1</v>
      </c>
      <c r="M1138" s="1">
        <v>1</v>
      </c>
    </row>
    <row r="1139" spans="1:13" x14ac:dyDescent="0.25">
      <c r="A1139" s="1">
        <v>11390</v>
      </c>
      <c r="B1139" s="1" t="s">
        <v>254</v>
      </c>
      <c r="C1139" s="1">
        <v>0</v>
      </c>
      <c r="D1139" s="1" t="s">
        <v>104</v>
      </c>
      <c r="E1139" s="1" t="s">
        <v>255</v>
      </c>
      <c r="F1139" s="1">
        <v>1</v>
      </c>
      <c r="G1139" s="1">
        <v>1</v>
      </c>
      <c r="H1139" s="1">
        <v>1</v>
      </c>
      <c r="I1139" s="1">
        <v>1</v>
      </c>
      <c r="J1139" s="1">
        <v>1</v>
      </c>
      <c r="K1139" s="1">
        <v>1</v>
      </c>
      <c r="L1139" s="1">
        <v>1</v>
      </c>
      <c r="M1139" s="1">
        <v>1</v>
      </c>
    </row>
    <row r="1140" spans="1:13" x14ac:dyDescent="0.25">
      <c r="A1140" s="1">
        <v>11400</v>
      </c>
      <c r="B1140" s="1" t="s">
        <v>619</v>
      </c>
      <c r="C1140" s="1">
        <v>0</v>
      </c>
      <c r="D1140" s="1" t="s">
        <v>104</v>
      </c>
      <c r="E1140" s="1" t="s">
        <v>620</v>
      </c>
      <c r="F1140" s="1">
        <v>1</v>
      </c>
      <c r="G1140" s="1">
        <v>1</v>
      </c>
      <c r="H1140" s="1">
        <v>1</v>
      </c>
      <c r="I1140" s="1">
        <v>1</v>
      </c>
      <c r="J1140" s="1">
        <v>1</v>
      </c>
      <c r="K1140" s="1">
        <v>1</v>
      </c>
      <c r="L1140" s="1">
        <v>1</v>
      </c>
      <c r="M1140" s="1">
        <v>1</v>
      </c>
    </row>
    <row r="1141" spans="1:13" x14ac:dyDescent="0.25">
      <c r="A1141" s="1">
        <v>11410</v>
      </c>
      <c r="B1141" s="1" t="s">
        <v>619</v>
      </c>
      <c r="C1141" s="1">
        <v>0</v>
      </c>
      <c r="D1141" s="1" t="s">
        <v>104</v>
      </c>
      <c r="E1141" s="1" t="s">
        <v>620</v>
      </c>
      <c r="F1141" s="1">
        <v>1</v>
      </c>
      <c r="G1141" s="1">
        <v>1</v>
      </c>
      <c r="H1141" s="1">
        <v>1</v>
      </c>
      <c r="I1141" s="1">
        <v>1</v>
      </c>
      <c r="J1141" s="1">
        <v>1</v>
      </c>
      <c r="K1141" s="1">
        <v>1</v>
      </c>
      <c r="L1141" s="1">
        <v>1</v>
      </c>
      <c r="M1141" s="1">
        <v>1</v>
      </c>
    </row>
    <row r="1142" spans="1:13" x14ac:dyDescent="0.25">
      <c r="A1142" s="1">
        <v>11420</v>
      </c>
      <c r="B1142" s="1" t="s">
        <v>619</v>
      </c>
      <c r="C1142" s="1">
        <v>0</v>
      </c>
      <c r="D1142" s="1" t="s">
        <v>104</v>
      </c>
      <c r="E1142" s="1" t="s">
        <v>620</v>
      </c>
      <c r="F1142" s="1">
        <v>1</v>
      </c>
      <c r="G1142" s="1">
        <v>1</v>
      </c>
      <c r="H1142" s="1">
        <v>1</v>
      </c>
      <c r="I1142" s="1">
        <v>1</v>
      </c>
      <c r="J1142" s="1">
        <v>1</v>
      </c>
      <c r="K1142" s="1">
        <v>1</v>
      </c>
      <c r="L1142" s="1">
        <v>1</v>
      </c>
      <c r="M1142" s="1">
        <v>1</v>
      </c>
    </row>
    <row r="1143" spans="1:13" x14ac:dyDescent="0.25">
      <c r="A1143" s="1">
        <v>11430</v>
      </c>
      <c r="B1143" s="1" t="s">
        <v>619</v>
      </c>
      <c r="C1143" s="1">
        <v>0</v>
      </c>
      <c r="D1143" s="1" t="s">
        <v>104</v>
      </c>
      <c r="E1143" s="1" t="s">
        <v>620</v>
      </c>
      <c r="F1143" s="1">
        <v>1</v>
      </c>
      <c r="G1143" s="1">
        <v>1</v>
      </c>
      <c r="H1143" s="1">
        <v>1</v>
      </c>
      <c r="I1143" s="1">
        <v>1</v>
      </c>
      <c r="J1143" s="1">
        <v>1</v>
      </c>
      <c r="K1143" s="1">
        <v>1</v>
      </c>
      <c r="L1143" s="1">
        <v>1</v>
      </c>
      <c r="M1143" s="1">
        <v>1</v>
      </c>
    </row>
    <row r="1144" spans="1:13" x14ac:dyDescent="0.25">
      <c r="A1144" s="1">
        <v>11440</v>
      </c>
      <c r="B1144" s="1" t="s">
        <v>619</v>
      </c>
      <c r="C1144" s="1">
        <v>0</v>
      </c>
      <c r="D1144" s="1" t="s">
        <v>104</v>
      </c>
      <c r="E1144" s="1" t="s">
        <v>620</v>
      </c>
      <c r="F1144" s="1">
        <v>1</v>
      </c>
      <c r="G1144" s="1">
        <v>1</v>
      </c>
      <c r="H1144" s="1">
        <v>1</v>
      </c>
      <c r="I1144" s="1">
        <v>1</v>
      </c>
      <c r="J1144" s="1">
        <v>1</v>
      </c>
      <c r="K1144" s="1">
        <v>1</v>
      </c>
      <c r="L1144" s="1">
        <v>1</v>
      </c>
      <c r="M1144" s="1">
        <v>1</v>
      </c>
    </row>
    <row r="1145" spans="1:13" x14ac:dyDescent="0.25">
      <c r="A1145" s="1">
        <v>11450</v>
      </c>
      <c r="B1145" s="1" t="s">
        <v>619</v>
      </c>
      <c r="C1145" s="1">
        <v>0</v>
      </c>
      <c r="D1145" s="1" t="s">
        <v>104</v>
      </c>
      <c r="E1145" s="1" t="s">
        <v>620</v>
      </c>
      <c r="F1145" s="1">
        <v>1</v>
      </c>
      <c r="G1145" s="1">
        <v>1</v>
      </c>
      <c r="H1145" s="1">
        <v>1</v>
      </c>
      <c r="I1145" s="1">
        <v>1</v>
      </c>
      <c r="J1145" s="1">
        <v>1</v>
      </c>
      <c r="K1145" s="1">
        <v>1</v>
      </c>
      <c r="L1145" s="1">
        <v>1</v>
      </c>
      <c r="M1145" s="1">
        <v>1</v>
      </c>
    </row>
    <row r="1146" spans="1:13" x14ac:dyDescent="0.25">
      <c r="A1146" s="1">
        <v>11460</v>
      </c>
      <c r="B1146" s="1" t="s">
        <v>619</v>
      </c>
      <c r="C1146" s="1">
        <v>0</v>
      </c>
      <c r="D1146" s="1" t="s">
        <v>104</v>
      </c>
      <c r="E1146" s="1" t="s">
        <v>620</v>
      </c>
      <c r="F1146" s="1">
        <v>1</v>
      </c>
      <c r="G1146" s="1">
        <v>1</v>
      </c>
      <c r="H1146" s="1">
        <v>1</v>
      </c>
      <c r="I1146" s="1">
        <v>1</v>
      </c>
      <c r="J1146" s="1">
        <v>1</v>
      </c>
      <c r="K1146" s="1">
        <v>1</v>
      </c>
      <c r="L1146" s="1">
        <v>1</v>
      </c>
      <c r="M1146" s="1">
        <v>1</v>
      </c>
    </row>
    <row r="1147" spans="1:13" x14ac:dyDescent="0.25">
      <c r="A1147" s="1">
        <v>11470</v>
      </c>
      <c r="B1147" s="1" t="s">
        <v>619</v>
      </c>
      <c r="C1147" s="1">
        <v>0</v>
      </c>
      <c r="D1147" s="1" t="s">
        <v>104</v>
      </c>
      <c r="E1147" s="1" t="s">
        <v>620</v>
      </c>
      <c r="F1147" s="1">
        <v>1</v>
      </c>
      <c r="G1147" s="1">
        <v>1</v>
      </c>
      <c r="H1147" s="1">
        <v>1</v>
      </c>
      <c r="I1147" s="1">
        <v>1</v>
      </c>
      <c r="J1147" s="1">
        <v>1</v>
      </c>
      <c r="K1147" s="1">
        <v>1</v>
      </c>
      <c r="L1147" s="1">
        <v>1</v>
      </c>
      <c r="M1147" s="1">
        <v>1</v>
      </c>
    </row>
    <row r="1148" spans="1:13" x14ac:dyDescent="0.25">
      <c r="A1148" s="1">
        <v>11480</v>
      </c>
      <c r="B1148" s="1" t="s">
        <v>621</v>
      </c>
      <c r="C1148" s="1">
        <v>0</v>
      </c>
      <c r="D1148" s="1" t="s">
        <v>104</v>
      </c>
      <c r="E1148" s="1" t="s">
        <v>622</v>
      </c>
      <c r="F1148" s="1">
        <v>1</v>
      </c>
      <c r="G1148" s="1">
        <v>1</v>
      </c>
      <c r="H1148" s="1">
        <v>1</v>
      </c>
      <c r="I1148" s="1">
        <v>1</v>
      </c>
      <c r="J1148" s="1">
        <v>1</v>
      </c>
      <c r="K1148" s="1">
        <v>1</v>
      </c>
      <c r="L1148" s="1">
        <v>1</v>
      </c>
      <c r="M1148" s="1">
        <v>1</v>
      </c>
    </row>
    <row r="1149" spans="1:13" x14ac:dyDescent="0.25">
      <c r="A1149" s="1">
        <v>11490</v>
      </c>
      <c r="B1149" s="1" t="s">
        <v>621</v>
      </c>
      <c r="C1149" s="1">
        <v>0</v>
      </c>
      <c r="D1149" s="1" t="s">
        <v>104</v>
      </c>
      <c r="E1149" s="1" t="s">
        <v>622</v>
      </c>
      <c r="F1149" s="1">
        <v>1</v>
      </c>
      <c r="G1149" s="1">
        <v>1</v>
      </c>
      <c r="H1149" s="1">
        <v>1</v>
      </c>
      <c r="I1149" s="1">
        <v>1</v>
      </c>
      <c r="J1149" s="1">
        <v>1</v>
      </c>
      <c r="K1149" s="1">
        <v>1</v>
      </c>
      <c r="L1149" s="1">
        <v>1</v>
      </c>
      <c r="M1149" s="1">
        <v>1</v>
      </c>
    </row>
    <row r="1150" spans="1:13" x14ac:dyDescent="0.25">
      <c r="A1150" s="1">
        <v>11500</v>
      </c>
      <c r="B1150" s="1" t="s">
        <v>623</v>
      </c>
      <c r="C1150" s="1">
        <v>0</v>
      </c>
      <c r="D1150" s="1" t="s">
        <v>104</v>
      </c>
      <c r="E1150" s="1" t="s">
        <v>624</v>
      </c>
      <c r="F1150" s="1">
        <v>1</v>
      </c>
      <c r="G1150" s="1">
        <v>1</v>
      </c>
      <c r="H1150" s="1">
        <v>1</v>
      </c>
      <c r="I1150" s="1">
        <v>1</v>
      </c>
      <c r="J1150" s="1">
        <v>1</v>
      </c>
      <c r="K1150" s="1">
        <v>1</v>
      </c>
      <c r="L1150" s="1">
        <v>1</v>
      </c>
      <c r="M1150" s="1">
        <v>1</v>
      </c>
    </row>
    <row r="1151" spans="1:13" x14ac:dyDescent="0.25">
      <c r="A1151" s="1">
        <v>11510</v>
      </c>
      <c r="B1151" s="1" t="s">
        <v>623</v>
      </c>
      <c r="C1151" s="1">
        <v>0</v>
      </c>
      <c r="D1151" s="1" t="s">
        <v>104</v>
      </c>
      <c r="E1151" s="1" t="s">
        <v>624</v>
      </c>
      <c r="F1151" s="1">
        <v>1</v>
      </c>
      <c r="G1151" s="1">
        <v>1</v>
      </c>
      <c r="H1151" s="1">
        <v>1</v>
      </c>
      <c r="I1151" s="1">
        <v>1</v>
      </c>
      <c r="J1151" s="1">
        <v>1</v>
      </c>
      <c r="K1151" s="1">
        <v>1</v>
      </c>
      <c r="L1151" s="1">
        <v>1</v>
      </c>
      <c r="M1151" s="1">
        <v>1</v>
      </c>
    </row>
    <row r="1152" spans="1:13" x14ac:dyDescent="0.25">
      <c r="A1152" s="1">
        <v>11520</v>
      </c>
      <c r="B1152" s="1" t="s">
        <v>623</v>
      </c>
      <c r="C1152" s="1">
        <v>0</v>
      </c>
      <c r="D1152" s="1" t="s">
        <v>104</v>
      </c>
      <c r="E1152" s="1" t="s">
        <v>624</v>
      </c>
      <c r="F1152" s="1">
        <v>1</v>
      </c>
      <c r="G1152" s="1">
        <v>1</v>
      </c>
      <c r="H1152" s="1">
        <v>1</v>
      </c>
      <c r="I1152" s="1">
        <v>1</v>
      </c>
      <c r="J1152" s="1">
        <v>1</v>
      </c>
      <c r="K1152" s="1">
        <v>1</v>
      </c>
      <c r="L1152" s="1">
        <v>1</v>
      </c>
      <c r="M1152" s="1">
        <v>1</v>
      </c>
    </row>
    <row r="1153" spans="1:13" x14ac:dyDescent="0.25">
      <c r="A1153" s="1">
        <v>11530</v>
      </c>
      <c r="B1153" s="1" t="s">
        <v>625</v>
      </c>
      <c r="C1153" s="1">
        <v>0</v>
      </c>
      <c r="D1153" s="1" t="s">
        <v>104</v>
      </c>
      <c r="E1153" s="1" t="s">
        <v>626</v>
      </c>
      <c r="F1153" s="1">
        <v>1</v>
      </c>
      <c r="G1153" s="1">
        <v>1</v>
      </c>
      <c r="H1153" s="1">
        <v>1</v>
      </c>
      <c r="I1153" s="1">
        <v>1</v>
      </c>
      <c r="J1153" s="1">
        <v>1</v>
      </c>
      <c r="K1153" s="1">
        <v>1</v>
      </c>
      <c r="L1153" s="1">
        <v>1</v>
      </c>
      <c r="M1153" s="1">
        <v>1</v>
      </c>
    </row>
    <row r="1154" spans="1:13" x14ac:dyDescent="0.25">
      <c r="A1154" s="1">
        <v>11540</v>
      </c>
      <c r="B1154" s="1" t="s">
        <v>627</v>
      </c>
      <c r="C1154" s="1">
        <v>0</v>
      </c>
      <c r="D1154" s="1" t="s">
        <v>104</v>
      </c>
      <c r="E1154" s="1" t="s">
        <v>628</v>
      </c>
      <c r="F1154" s="1">
        <v>1</v>
      </c>
      <c r="G1154" s="1">
        <v>1</v>
      </c>
      <c r="H1154" s="1">
        <v>1</v>
      </c>
      <c r="I1154" s="1">
        <v>1</v>
      </c>
      <c r="J1154" s="1">
        <v>1</v>
      </c>
      <c r="K1154" s="1">
        <v>1</v>
      </c>
      <c r="L1154" s="1">
        <v>1</v>
      </c>
      <c r="M1154" s="1">
        <v>1</v>
      </c>
    </row>
    <row r="1155" spans="1:13" x14ac:dyDescent="0.25">
      <c r="A1155" s="1">
        <v>11550</v>
      </c>
      <c r="B1155" s="1" t="s">
        <v>629</v>
      </c>
      <c r="C1155" s="1">
        <v>0</v>
      </c>
      <c r="D1155" s="1" t="s">
        <v>113</v>
      </c>
      <c r="E1155" s="1" t="s">
        <v>630</v>
      </c>
      <c r="F1155" s="1">
        <v>1</v>
      </c>
      <c r="G1155" s="1">
        <v>1</v>
      </c>
      <c r="H1155" s="1">
        <v>1</v>
      </c>
      <c r="I1155" s="1">
        <v>1</v>
      </c>
      <c r="J1155" s="1">
        <v>1</v>
      </c>
      <c r="K1155" s="1">
        <v>1</v>
      </c>
      <c r="L1155" s="1">
        <v>1</v>
      </c>
      <c r="M1155" s="1">
        <v>1</v>
      </c>
    </row>
    <row r="1156" spans="1:13" x14ac:dyDescent="0.25">
      <c r="A1156" s="1">
        <v>11560</v>
      </c>
      <c r="B1156" s="1" t="s">
        <v>629</v>
      </c>
      <c r="C1156" s="1">
        <v>0</v>
      </c>
      <c r="D1156" s="1" t="s">
        <v>113</v>
      </c>
      <c r="E1156" s="1" t="s">
        <v>630</v>
      </c>
      <c r="F1156" s="1">
        <v>1</v>
      </c>
      <c r="G1156" s="1">
        <v>1</v>
      </c>
      <c r="H1156" s="1">
        <v>1</v>
      </c>
      <c r="I1156" s="1">
        <v>1</v>
      </c>
      <c r="J1156" s="1">
        <v>1</v>
      </c>
      <c r="K1156" s="1">
        <v>1</v>
      </c>
      <c r="L1156" s="1">
        <v>1</v>
      </c>
      <c r="M1156" s="1">
        <v>1</v>
      </c>
    </row>
    <row r="1157" spans="1:13" x14ac:dyDescent="0.25">
      <c r="A1157" s="1">
        <v>11570</v>
      </c>
      <c r="B1157" s="1" t="s">
        <v>631</v>
      </c>
      <c r="C1157" s="1">
        <v>0</v>
      </c>
      <c r="D1157" s="1" t="s">
        <v>113</v>
      </c>
      <c r="E1157" s="1" t="s">
        <v>632</v>
      </c>
      <c r="F1157" s="1">
        <v>1</v>
      </c>
      <c r="G1157" s="1">
        <v>1</v>
      </c>
      <c r="H1157" s="1">
        <v>1</v>
      </c>
      <c r="I1157" s="1">
        <v>1</v>
      </c>
      <c r="J1157" s="1">
        <v>1</v>
      </c>
      <c r="K1157" s="1">
        <v>1</v>
      </c>
      <c r="L1157" s="1">
        <v>1</v>
      </c>
      <c r="M1157" s="1">
        <v>1</v>
      </c>
    </row>
    <row r="1158" spans="1:13" x14ac:dyDescent="0.25">
      <c r="A1158" s="1">
        <v>11580</v>
      </c>
      <c r="B1158" s="1" t="s">
        <v>631</v>
      </c>
      <c r="C1158" s="1">
        <v>0</v>
      </c>
      <c r="D1158" s="1" t="s">
        <v>113</v>
      </c>
      <c r="E1158" s="1" t="s">
        <v>632</v>
      </c>
      <c r="F1158" s="1">
        <v>1</v>
      </c>
      <c r="G1158" s="1">
        <v>1</v>
      </c>
      <c r="H1158" s="1">
        <v>1</v>
      </c>
      <c r="I1158" s="1">
        <v>1</v>
      </c>
      <c r="J1158" s="1">
        <v>1</v>
      </c>
      <c r="K1158" s="1">
        <v>1</v>
      </c>
      <c r="L1158" s="1">
        <v>1</v>
      </c>
      <c r="M1158" s="1">
        <v>1</v>
      </c>
    </row>
    <row r="1159" spans="1:13" x14ac:dyDescent="0.25">
      <c r="A1159" s="1">
        <v>11590</v>
      </c>
      <c r="B1159" s="1" t="s">
        <v>633</v>
      </c>
      <c r="C1159" s="1">
        <v>0</v>
      </c>
      <c r="D1159" s="1" t="s">
        <v>104</v>
      </c>
      <c r="E1159" s="1" t="s">
        <v>634</v>
      </c>
      <c r="F1159" s="1">
        <v>1</v>
      </c>
      <c r="G1159" s="1">
        <v>1</v>
      </c>
      <c r="H1159" s="1">
        <v>1</v>
      </c>
      <c r="I1159" s="1">
        <v>1</v>
      </c>
      <c r="J1159" s="1">
        <v>1</v>
      </c>
      <c r="K1159" s="1">
        <v>1</v>
      </c>
      <c r="L1159" s="1">
        <v>1</v>
      </c>
      <c r="M1159" s="1">
        <v>1</v>
      </c>
    </row>
    <row r="1160" spans="1:13" x14ac:dyDescent="0.25">
      <c r="A1160" s="1">
        <v>11600</v>
      </c>
      <c r="B1160" s="1" t="s">
        <v>635</v>
      </c>
      <c r="C1160" s="1">
        <v>1</v>
      </c>
      <c r="D1160" s="1" t="s">
        <v>6</v>
      </c>
      <c r="E1160" s="1" t="s">
        <v>636</v>
      </c>
      <c r="F1160" s="1" t="s">
        <v>8</v>
      </c>
      <c r="G1160" s="1" t="s">
        <v>8</v>
      </c>
      <c r="H1160" s="1">
        <v>1</v>
      </c>
      <c r="I1160" s="1">
        <v>1</v>
      </c>
      <c r="J1160" s="1">
        <v>1</v>
      </c>
      <c r="K1160" s="1">
        <v>1</v>
      </c>
      <c r="L1160" s="1">
        <v>1</v>
      </c>
      <c r="M1160" s="1">
        <v>1</v>
      </c>
    </row>
    <row r="1161" spans="1:13" x14ac:dyDescent="0.25">
      <c r="A1161" s="1">
        <v>11610</v>
      </c>
      <c r="B1161" s="1" t="s">
        <v>637</v>
      </c>
      <c r="C1161" s="1">
        <v>1</v>
      </c>
      <c r="D1161" s="1" t="s">
        <v>6</v>
      </c>
      <c r="E1161" s="1" t="s">
        <v>638</v>
      </c>
      <c r="F1161" s="1">
        <v>1</v>
      </c>
      <c r="G1161" s="1">
        <v>1</v>
      </c>
      <c r="H1161" s="1" t="s">
        <v>8</v>
      </c>
      <c r="I1161" s="1" t="s">
        <v>8</v>
      </c>
      <c r="J1161" s="1" t="s">
        <v>8</v>
      </c>
      <c r="K1161" s="1" t="s">
        <v>8</v>
      </c>
      <c r="L1161" s="1" t="s">
        <v>8</v>
      </c>
      <c r="M1161" s="1" t="s">
        <v>8</v>
      </c>
    </row>
    <row r="1162" spans="1:13" x14ac:dyDescent="0.25">
      <c r="A1162" s="1">
        <v>11620</v>
      </c>
      <c r="B1162" s="1" t="s">
        <v>639</v>
      </c>
      <c r="C1162" s="1">
        <v>0</v>
      </c>
      <c r="D1162" s="1" t="s">
        <v>104</v>
      </c>
      <c r="E1162" s="1" t="s">
        <v>640</v>
      </c>
      <c r="F1162" s="1">
        <v>1</v>
      </c>
      <c r="G1162" s="1">
        <v>1</v>
      </c>
      <c r="H1162" s="1">
        <v>1</v>
      </c>
      <c r="I1162" s="1">
        <v>1</v>
      </c>
      <c r="J1162" s="1">
        <v>1</v>
      </c>
      <c r="K1162" s="1">
        <v>1</v>
      </c>
      <c r="L1162" s="1">
        <v>1</v>
      </c>
      <c r="M1162" s="1">
        <v>1</v>
      </c>
    </row>
    <row r="1163" spans="1:13" x14ac:dyDescent="0.25">
      <c r="A1163" s="1">
        <v>11630</v>
      </c>
      <c r="B1163" s="1" t="s">
        <v>641</v>
      </c>
      <c r="C1163" s="1">
        <v>0</v>
      </c>
      <c r="D1163" s="1" t="s">
        <v>24</v>
      </c>
      <c r="E1163" s="1" t="s">
        <v>642</v>
      </c>
      <c r="F1163" s="1" t="s">
        <v>8</v>
      </c>
      <c r="G1163" s="1" t="s">
        <v>8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</row>
    <row r="1164" spans="1:13" x14ac:dyDescent="0.25">
      <c r="A1164" s="1">
        <v>11640</v>
      </c>
      <c r="B1164" s="1" t="s">
        <v>643</v>
      </c>
      <c r="C1164" s="1">
        <v>0</v>
      </c>
      <c r="D1164" s="1" t="s">
        <v>24</v>
      </c>
      <c r="E1164" s="1" t="s">
        <v>644</v>
      </c>
      <c r="F1164" s="1">
        <v>0</v>
      </c>
      <c r="G1164" s="1">
        <v>0</v>
      </c>
      <c r="H1164" s="1" t="s">
        <v>8</v>
      </c>
      <c r="I1164" s="1" t="s">
        <v>8</v>
      </c>
      <c r="J1164" s="1" t="s">
        <v>8</v>
      </c>
      <c r="K1164" s="1" t="s">
        <v>8</v>
      </c>
      <c r="L1164" s="1" t="s">
        <v>8</v>
      </c>
      <c r="M1164" s="1" t="s">
        <v>8</v>
      </c>
    </row>
    <row r="1165" spans="1:13" x14ac:dyDescent="0.25">
      <c r="A1165" s="1">
        <v>11650</v>
      </c>
      <c r="B1165" s="1" t="s">
        <v>645</v>
      </c>
      <c r="C1165" s="1">
        <v>0</v>
      </c>
      <c r="D1165" s="1" t="s">
        <v>104</v>
      </c>
      <c r="E1165" s="1" t="s">
        <v>646</v>
      </c>
      <c r="F1165" s="1">
        <v>1</v>
      </c>
      <c r="G1165" s="1">
        <v>1</v>
      </c>
      <c r="H1165" s="1">
        <v>1</v>
      </c>
      <c r="I1165" s="1">
        <v>1</v>
      </c>
      <c r="J1165" s="1">
        <v>1</v>
      </c>
      <c r="K1165" s="1">
        <v>1</v>
      </c>
      <c r="L1165" s="1">
        <v>1</v>
      </c>
      <c r="M1165" s="1">
        <v>1</v>
      </c>
    </row>
    <row r="1166" spans="1:13" x14ac:dyDescent="0.25">
      <c r="A1166" s="1">
        <v>11660</v>
      </c>
      <c r="B1166" s="1" t="s">
        <v>282</v>
      </c>
      <c r="C1166" s="1">
        <v>0</v>
      </c>
      <c r="D1166" s="1" t="s">
        <v>104</v>
      </c>
      <c r="E1166" s="1" t="s">
        <v>283</v>
      </c>
      <c r="F1166" s="1">
        <v>1</v>
      </c>
      <c r="G1166" s="1">
        <v>1</v>
      </c>
      <c r="H1166" s="1">
        <v>1</v>
      </c>
      <c r="I1166" s="1">
        <v>1</v>
      </c>
      <c r="J1166" s="1">
        <v>1</v>
      </c>
      <c r="K1166" s="1">
        <v>1</v>
      </c>
      <c r="L1166" s="1">
        <v>1</v>
      </c>
      <c r="M1166" s="1">
        <v>1</v>
      </c>
    </row>
    <row r="1167" spans="1:13" x14ac:dyDescent="0.25">
      <c r="A1167" s="1">
        <v>11670</v>
      </c>
      <c r="B1167" s="1" t="s">
        <v>282</v>
      </c>
      <c r="C1167" s="1">
        <v>0</v>
      </c>
      <c r="D1167" s="1" t="s">
        <v>104</v>
      </c>
      <c r="E1167" s="1" t="s">
        <v>283</v>
      </c>
      <c r="F1167" s="1">
        <v>1</v>
      </c>
      <c r="G1167" s="1">
        <v>1</v>
      </c>
      <c r="H1167" s="1">
        <v>1</v>
      </c>
      <c r="I1167" s="1">
        <v>1</v>
      </c>
      <c r="J1167" s="1">
        <v>1</v>
      </c>
      <c r="K1167" s="1">
        <v>1</v>
      </c>
      <c r="L1167" s="1">
        <v>1</v>
      </c>
      <c r="M1167" s="1">
        <v>1</v>
      </c>
    </row>
    <row r="1168" spans="1:13" x14ac:dyDescent="0.25">
      <c r="A1168" s="1">
        <v>11680</v>
      </c>
      <c r="B1168" s="1" t="s">
        <v>282</v>
      </c>
      <c r="C1168" s="1">
        <v>0</v>
      </c>
      <c r="D1168" s="1" t="s">
        <v>104</v>
      </c>
      <c r="E1168" s="1" t="s">
        <v>283</v>
      </c>
      <c r="F1168" s="1">
        <v>1</v>
      </c>
      <c r="G1168" s="1">
        <v>1</v>
      </c>
      <c r="H1168" s="1">
        <v>1</v>
      </c>
      <c r="I1168" s="1">
        <v>1</v>
      </c>
      <c r="J1168" s="1">
        <v>1</v>
      </c>
      <c r="K1168" s="1">
        <v>1</v>
      </c>
      <c r="L1168" s="1">
        <v>1</v>
      </c>
      <c r="M1168" s="1">
        <v>1</v>
      </c>
    </row>
    <row r="1169" spans="1:13" x14ac:dyDescent="0.25">
      <c r="A1169" s="1">
        <v>11690</v>
      </c>
      <c r="B1169" s="1" t="s">
        <v>282</v>
      </c>
      <c r="C1169" s="1">
        <v>0</v>
      </c>
      <c r="D1169" s="1" t="s">
        <v>104</v>
      </c>
      <c r="E1169" s="1" t="s">
        <v>283</v>
      </c>
      <c r="F1169" s="1">
        <v>1</v>
      </c>
      <c r="G1169" s="1">
        <v>1</v>
      </c>
      <c r="H1169" s="1" t="s">
        <v>8</v>
      </c>
      <c r="I1169" s="1" t="s">
        <v>8</v>
      </c>
      <c r="J1169" s="1" t="s">
        <v>8</v>
      </c>
      <c r="K1169" s="1" t="s">
        <v>8</v>
      </c>
      <c r="L1169" s="1" t="s">
        <v>8</v>
      </c>
      <c r="M1169" s="1" t="s">
        <v>8</v>
      </c>
    </row>
    <row r="1170" spans="1:13" x14ac:dyDescent="0.25">
      <c r="A1170" s="1">
        <v>11700</v>
      </c>
      <c r="B1170" s="1" t="s">
        <v>282</v>
      </c>
      <c r="C1170" s="1">
        <v>0</v>
      </c>
      <c r="D1170" s="1" t="s">
        <v>104</v>
      </c>
      <c r="E1170" s="1" t="s">
        <v>283</v>
      </c>
      <c r="F1170" s="1">
        <v>1</v>
      </c>
      <c r="G1170" s="1">
        <v>1</v>
      </c>
      <c r="H1170" s="1">
        <v>1</v>
      </c>
      <c r="I1170" s="1">
        <v>1</v>
      </c>
      <c r="J1170" s="1">
        <v>1</v>
      </c>
      <c r="K1170" s="1">
        <v>1</v>
      </c>
      <c r="L1170" s="1">
        <v>1</v>
      </c>
      <c r="M1170" s="1">
        <v>1</v>
      </c>
    </row>
    <row r="1171" spans="1:13" x14ac:dyDescent="0.25">
      <c r="A1171" s="1">
        <v>11710</v>
      </c>
      <c r="B1171" s="1" t="s">
        <v>282</v>
      </c>
      <c r="C1171" s="1">
        <v>0</v>
      </c>
      <c r="D1171" s="1" t="s">
        <v>104</v>
      </c>
      <c r="E1171" s="1" t="s">
        <v>283</v>
      </c>
      <c r="F1171" s="1">
        <v>1</v>
      </c>
      <c r="G1171" s="1">
        <v>1</v>
      </c>
      <c r="H1171" s="1">
        <v>1</v>
      </c>
      <c r="I1171" s="1">
        <v>1</v>
      </c>
      <c r="J1171" s="1">
        <v>1</v>
      </c>
      <c r="K1171" s="1">
        <v>1</v>
      </c>
      <c r="L1171" s="1">
        <v>1</v>
      </c>
      <c r="M1171" s="1">
        <v>1</v>
      </c>
    </row>
    <row r="1172" spans="1:13" x14ac:dyDescent="0.25">
      <c r="A1172" s="1">
        <v>11720</v>
      </c>
      <c r="B1172" s="1" t="s">
        <v>282</v>
      </c>
      <c r="C1172" s="1">
        <v>0</v>
      </c>
      <c r="D1172" s="1" t="s">
        <v>104</v>
      </c>
      <c r="E1172" s="1" t="s">
        <v>283</v>
      </c>
      <c r="F1172" s="1">
        <v>1</v>
      </c>
      <c r="G1172" s="1">
        <v>1</v>
      </c>
      <c r="H1172" s="1">
        <v>1</v>
      </c>
      <c r="I1172" s="1">
        <v>1</v>
      </c>
      <c r="J1172" s="1">
        <v>1</v>
      </c>
      <c r="K1172" s="1">
        <v>1</v>
      </c>
      <c r="L1172" s="1">
        <v>1</v>
      </c>
      <c r="M1172" s="1">
        <v>1</v>
      </c>
    </row>
    <row r="1173" spans="1:13" x14ac:dyDescent="0.25">
      <c r="A1173" s="1">
        <v>11730</v>
      </c>
      <c r="B1173" s="1" t="s">
        <v>282</v>
      </c>
      <c r="C1173" s="1">
        <v>0</v>
      </c>
      <c r="D1173" s="1" t="s">
        <v>104</v>
      </c>
      <c r="E1173" s="1" t="s">
        <v>283</v>
      </c>
      <c r="F1173" s="1">
        <v>1</v>
      </c>
      <c r="G1173" s="1">
        <v>1</v>
      </c>
      <c r="H1173" s="1" t="s">
        <v>8</v>
      </c>
      <c r="I1173" s="1" t="s">
        <v>8</v>
      </c>
      <c r="J1173" s="1" t="s">
        <v>8</v>
      </c>
      <c r="K1173" s="1" t="s">
        <v>8</v>
      </c>
      <c r="L1173" s="1" t="s">
        <v>8</v>
      </c>
      <c r="M1173" s="1" t="s">
        <v>8</v>
      </c>
    </row>
    <row r="1174" spans="1:13" x14ac:dyDescent="0.25">
      <c r="A1174" s="1">
        <v>11740</v>
      </c>
      <c r="B1174" s="1" t="s">
        <v>282</v>
      </c>
      <c r="C1174" s="1">
        <v>0</v>
      </c>
      <c r="D1174" s="1" t="s">
        <v>104</v>
      </c>
      <c r="E1174" s="1" t="s">
        <v>283</v>
      </c>
      <c r="F1174" s="1">
        <v>1</v>
      </c>
      <c r="G1174" s="1">
        <v>1</v>
      </c>
      <c r="H1174" s="1">
        <v>1</v>
      </c>
      <c r="I1174" s="1">
        <v>1</v>
      </c>
      <c r="J1174" s="1">
        <v>1</v>
      </c>
      <c r="K1174" s="1">
        <v>1</v>
      </c>
      <c r="L1174" s="1">
        <v>1</v>
      </c>
      <c r="M1174" s="1">
        <v>1</v>
      </c>
    </row>
    <row r="1175" spans="1:13" x14ac:dyDescent="0.25">
      <c r="A1175" s="1">
        <v>11750</v>
      </c>
      <c r="B1175" s="1" t="s">
        <v>647</v>
      </c>
      <c r="C1175" s="1">
        <v>0</v>
      </c>
      <c r="D1175" s="1" t="s">
        <v>24</v>
      </c>
      <c r="E1175" s="1" t="s">
        <v>648</v>
      </c>
      <c r="F1175" s="1">
        <v>1</v>
      </c>
      <c r="G1175" s="1">
        <v>1</v>
      </c>
      <c r="H1175" s="1" t="s">
        <v>8</v>
      </c>
      <c r="I1175" s="1" t="s">
        <v>8</v>
      </c>
      <c r="J1175" s="1" t="s">
        <v>8</v>
      </c>
      <c r="K1175" s="1" t="s">
        <v>8</v>
      </c>
      <c r="L1175" s="1" t="s">
        <v>8</v>
      </c>
      <c r="M1175" s="1" t="s">
        <v>8</v>
      </c>
    </row>
    <row r="1176" spans="1:13" x14ac:dyDescent="0.25">
      <c r="A1176" s="1">
        <v>11760</v>
      </c>
      <c r="B1176" s="1" t="s">
        <v>649</v>
      </c>
      <c r="C1176" s="1">
        <v>0</v>
      </c>
      <c r="D1176" s="1" t="s">
        <v>104</v>
      </c>
      <c r="E1176" s="1" t="s">
        <v>650</v>
      </c>
      <c r="F1176" s="1">
        <v>1</v>
      </c>
      <c r="G1176" s="1">
        <v>1</v>
      </c>
      <c r="H1176" s="1" t="s">
        <v>8</v>
      </c>
      <c r="I1176" s="1" t="s">
        <v>8</v>
      </c>
      <c r="J1176" s="1" t="s">
        <v>8</v>
      </c>
      <c r="K1176" s="1" t="s">
        <v>8</v>
      </c>
      <c r="L1176" s="1" t="s">
        <v>8</v>
      </c>
      <c r="M1176" s="1" t="s">
        <v>8</v>
      </c>
    </row>
    <row r="1177" spans="1:13" x14ac:dyDescent="0.25">
      <c r="A1177" s="1">
        <v>11770</v>
      </c>
      <c r="B1177" s="1" t="s">
        <v>651</v>
      </c>
      <c r="C1177" s="1">
        <v>0</v>
      </c>
      <c r="D1177" s="1" t="s">
        <v>104</v>
      </c>
      <c r="E1177" s="1" t="s">
        <v>652</v>
      </c>
      <c r="F1177" s="1">
        <v>1</v>
      </c>
      <c r="G1177" s="1">
        <v>1</v>
      </c>
      <c r="H1177" s="1">
        <v>1</v>
      </c>
      <c r="I1177" s="1">
        <v>1</v>
      </c>
      <c r="J1177" s="1">
        <v>1</v>
      </c>
      <c r="K1177" s="1">
        <v>1</v>
      </c>
      <c r="L1177" s="1">
        <v>1</v>
      </c>
      <c r="M1177" s="1">
        <v>1</v>
      </c>
    </row>
    <row r="1178" spans="1:13" x14ac:dyDescent="0.25">
      <c r="A1178" s="1">
        <v>11780</v>
      </c>
      <c r="B1178" s="1" t="s">
        <v>274</v>
      </c>
      <c r="C1178" s="1">
        <v>0</v>
      </c>
      <c r="D1178" s="1" t="s">
        <v>104</v>
      </c>
      <c r="E1178" s="1" t="s">
        <v>275</v>
      </c>
      <c r="F1178" s="1">
        <v>1</v>
      </c>
      <c r="G1178" s="1">
        <v>1</v>
      </c>
      <c r="H1178" s="1">
        <v>1</v>
      </c>
      <c r="I1178" s="1">
        <v>1</v>
      </c>
      <c r="J1178" s="1">
        <v>1</v>
      </c>
      <c r="K1178" s="1">
        <v>1</v>
      </c>
      <c r="L1178" s="1">
        <v>1</v>
      </c>
      <c r="M1178" s="1">
        <v>1</v>
      </c>
    </row>
    <row r="1179" spans="1:13" x14ac:dyDescent="0.25">
      <c r="A1179" s="1">
        <v>11790</v>
      </c>
      <c r="B1179" s="1" t="s">
        <v>653</v>
      </c>
      <c r="C1179" s="1">
        <v>0</v>
      </c>
      <c r="D1179" s="1" t="s">
        <v>104</v>
      </c>
      <c r="E1179" s="1" t="s">
        <v>654</v>
      </c>
      <c r="F1179" s="1">
        <v>1</v>
      </c>
      <c r="G1179" s="1">
        <v>1</v>
      </c>
      <c r="H1179" s="1">
        <v>1</v>
      </c>
      <c r="I1179" s="1">
        <v>1</v>
      </c>
      <c r="J1179" s="1">
        <v>1</v>
      </c>
      <c r="K1179" s="1">
        <v>1</v>
      </c>
      <c r="L1179" s="1">
        <v>1</v>
      </c>
      <c r="M1179" s="1">
        <v>1</v>
      </c>
    </row>
    <row r="1180" spans="1:13" x14ac:dyDescent="0.25">
      <c r="A1180" s="1">
        <v>11800</v>
      </c>
      <c r="B1180" s="1" t="s">
        <v>655</v>
      </c>
      <c r="C1180" s="1">
        <v>0</v>
      </c>
      <c r="D1180" s="1" t="s">
        <v>104</v>
      </c>
      <c r="E1180" s="1" t="s">
        <v>656</v>
      </c>
      <c r="F1180" s="1">
        <v>1</v>
      </c>
      <c r="G1180" s="1">
        <v>1</v>
      </c>
      <c r="H1180" s="1" t="s">
        <v>8</v>
      </c>
      <c r="I1180" s="1" t="s">
        <v>8</v>
      </c>
      <c r="J1180" s="1" t="s">
        <v>8</v>
      </c>
      <c r="K1180" s="1" t="s">
        <v>8</v>
      </c>
      <c r="L1180" s="1" t="s">
        <v>8</v>
      </c>
      <c r="M1180" s="1" t="s">
        <v>8</v>
      </c>
    </row>
    <row r="1181" spans="1:13" x14ac:dyDescent="0.25">
      <c r="A1181" s="1">
        <v>11810</v>
      </c>
      <c r="B1181" s="1" t="s">
        <v>657</v>
      </c>
      <c r="C1181" s="1">
        <v>0</v>
      </c>
      <c r="D1181" s="1" t="s">
        <v>104</v>
      </c>
      <c r="E1181" s="1" t="s">
        <v>658</v>
      </c>
      <c r="F1181" s="1">
        <v>1</v>
      </c>
      <c r="G1181" s="1">
        <v>1</v>
      </c>
      <c r="H1181" s="1" t="s">
        <v>8</v>
      </c>
      <c r="I1181" s="1" t="s">
        <v>8</v>
      </c>
      <c r="J1181" s="1" t="s">
        <v>8</v>
      </c>
      <c r="K1181" s="1" t="s">
        <v>8</v>
      </c>
      <c r="L1181" s="1" t="s">
        <v>8</v>
      </c>
      <c r="M1181" s="1" t="s">
        <v>8</v>
      </c>
    </row>
    <row r="1182" spans="1:13" x14ac:dyDescent="0.25">
      <c r="A1182" s="1">
        <v>11820</v>
      </c>
      <c r="B1182" s="1" t="s">
        <v>328</v>
      </c>
      <c r="C1182" s="1">
        <v>0</v>
      </c>
      <c r="D1182" s="1" t="s">
        <v>104</v>
      </c>
      <c r="E1182" s="1" t="s">
        <v>329</v>
      </c>
      <c r="F1182" s="1">
        <v>1</v>
      </c>
      <c r="G1182" s="1">
        <v>1</v>
      </c>
      <c r="H1182" s="1" t="s">
        <v>8</v>
      </c>
      <c r="I1182" s="1" t="s">
        <v>8</v>
      </c>
      <c r="J1182" s="1" t="s">
        <v>8</v>
      </c>
      <c r="K1182" s="1" t="s">
        <v>8</v>
      </c>
      <c r="L1182" s="1" t="s">
        <v>8</v>
      </c>
      <c r="M1182" s="1" t="s">
        <v>8</v>
      </c>
    </row>
    <row r="1183" spans="1:13" x14ac:dyDescent="0.25">
      <c r="A1183" s="1">
        <v>11830</v>
      </c>
      <c r="B1183" s="1" t="s">
        <v>159</v>
      </c>
      <c r="C1183" s="1">
        <v>0</v>
      </c>
      <c r="D1183" s="1" t="s">
        <v>104</v>
      </c>
      <c r="E1183" s="1" t="s">
        <v>160</v>
      </c>
      <c r="F1183" s="1">
        <v>1</v>
      </c>
      <c r="G1183" s="1">
        <v>1</v>
      </c>
      <c r="H1183" s="1" t="s">
        <v>8</v>
      </c>
      <c r="I1183" s="1" t="s">
        <v>8</v>
      </c>
      <c r="J1183" s="1" t="s">
        <v>8</v>
      </c>
      <c r="K1183" s="1" t="s">
        <v>8</v>
      </c>
      <c r="L1183" s="1" t="s">
        <v>8</v>
      </c>
      <c r="M1183" s="1" t="s">
        <v>8</v>
      </c>
    </row>
    <row r="1184" spans="1:13" x14ac:dyDescent="0.25">
      <c r="A1184" s="1">
        <v>11840</v>
      </c>
      <c r="B1184" s="1" t="s">
        <v>324</v>
      </c>
      <c r="C1184" s="1">
        <v>0</v>
      </c>
      <c r="D1184" s="1" t="s">
        <v>104</v>
      </c>
      <c r="E1184" s="1" t="s">
        <v>325</v>
      </c>
      <c r="F1184" s="1">
        <v>1</v>
      </c>
      <c r="G1184" s="1">
        <v>1</v>
      </c>
      <c r="H1184" s="1" t="s">
        <v>8</v>
      </c>
      <c r="I1184" s="1" t="s">
        <v>8</v>
      </c>
      <c r="J1184" s="1" t="s">
        <v>8</v>
      </c>
      <c r="K1184" s="1" t="s">
        <v>8</v>
      </c>
      <c r="L1184" s="1" t="s">
        <v>8</v>
      </c>
      <c r="M1184" s="1" t="s">
        <v>8</v>
      </c>
    </row>
    <row r="1185" spans="1:13" x14ac:dyDescent="0.25">
      <c r="A1185" s="1">
        <v>11850</v>
      </c>
      <c r="B1185" s="1" t="s">
        <v>659</v>
      </c>
      <c r="C1185" s="1">
        <v>0</v>
      </c>
      <c r="D1185" s="1" t="s">
        <v>104</v>
      </c>
      <c r="E1185" s="1" t="s">
        <v>660</v>
      </c>
      <c r="F1185" s="1">
        <v>1</v>
      </c>
      <c r="G1185" s="1">
        <v>1</v>
      </c>
      <c r="H1185" s="1" t="s">
        <v>8</v>
      </c>
      <c r="I1185" s="1" t="s">
        <v>8</v>
      </c>
      <c r="J1185" s="1" t="s">
        <v>8</v>
      </c>
      <c r="K1185" s="1" t="s">
        <v>8</v>
      </c>
      <c r="L1185" s="1" t="s">
        <v>8</v>
      </c>
      <c r="M1185" s="1" t="s">
        <v>8</v>
      </c>
    </row>
    <row r="1186" spans="1:13" x14ac:dyDescent="0.25">
      <c r="A1186" s="1">
        <v>11860</v>
      </c>
      <c r="B1186" s="1" t="s">
        <v>324</v>
      </c>
      <c r="C1186" s="1">
        <v>0</v>
      </c>
      <c r="D1186" s="1" t="s">
        <v>104</v>
      </c>
      <c r="E1186" s="1" t="s">
        <v>325</v>
      </c>
      <c r="F1186" s="1">
        <v>1</v>
      </c>
      <c r="G1186" s="1">
        <v>1</v>
      </c>
      <c r="H1186" s="1" t="s">
        <v>8</v>
      </c>
      <c r="I1186" s="1" t="s">
        <v>8</v>
      </c>
      <c r="J1186" s="1" t="s">
        <v>8</v>
      </c>
      <c r="K1186" s="1" t="s">
        <v>8</v>
      </c>
      <c r="L1186" s="1" t="s">
        <v>8</v>
      </c>
      <c r="M1186" s="1" t="s">
        <v>8</v>
      </c>
    </row>
    <row r="1187" spans="1:13" x14ac:dyDescent="0.25">
      <c r="A1187" s="1">
        <v>11870</v>
      </c>
      <c r="B1187" s="1" t="s">
        <v>234</v>
      </c>
      <c r="C1187" s="1">
        <v>0</v>
      </c>
      <c r="D1187" s="1" t="s">
        <v>104</v>
      </c>
      <c r="E1187" s="1" t="s">
        <v>235</v>
      </c>
      <c r="F1187" s="1">
        <v>1</v>
      </c>
      <c r="G1187" s="1">
        <v>1</v>
      </c>
      <c r="H1187" s="1" t="s">
        <v>8</v>
      </c>
      <c r="I1187" s="1" t="s">
        <v>8</v>
      </c>
      <c r="J1187" s="1" t="s">
        <v>8</v>
      </c>
      <c r="K1187" s="1" t="s">
        <v>8</v>
      </c>
      <c r="L1187" s="1" t="s">
        <v>8</v>
      </c>
      <c r="M1187" s="1" t="s">
        <v>8</v>
      </c>
    </row>
    <row r="1188" spans="1:13" x14ac:dyDescent="0.25">
      <c r="A1188" s="1">
        <v>11880</v>
      </c>
      <c r="B1188" s="1" t="s">
        <v>661</v>
      </c>
      <c r="C1188" s="1">
        <v>0</v>
      </c>
      <c r="D1188" s="1" t="s">
        <v>104</v>
      </c>
      <c r="E1188" s="1" t="s">
        <v>662</v>
      </c>
      <c r="F1188" s="1">
        <v>1</v>
      </c>
      <c r="G1188" s="1">
        <v>1</v>
      </c>
      <c r="H1188" s="1">
        <v>1</v>
      </c>
      <c r="I1188" s="1">
        <v>1</v>
      </c>
      <c r="J1188" s="1">
        <v>1</v>
      </c>
      <c r="K1188" s="1">
        <v>1</v>
      </c>
      <c r="L1188" s="1">
        <v>1</v>
      </c>
      <c r="M1188" s="1">
        <v>1</v>
      </c>
    </row>
    <row r="1189" spans="1:13" x14ac:dyDescent="0.25">
      <c r="A1189" s="1">
        <v>11890</v>
      </c>
      <c r="B1189" s="1" t="s">
        <v>663</v>
      </c>
      <c r="C1189" s="1">
        <v>0</v>
      </c>
      <c r="D1189" s="1" t="s">
        <v>104</v>
      </c>
      <c r="E1189" s="1" t="s">
        <v>664</v>
      </c>
      <c r="F1189" s="1">
        <v>1</v>
      </c>
      <c r="G1189" s="1">
        <v>1</v>
      </c>
      <c r="H1189" s="1">
        <v>1</v>
      </c>
      <c r="I1189" s="1">
        <v>1</v>
      </c>
      <c r="J1189" s="1">
        <v>1</v>
      </c>
      <c r="K1189" s="1">
        <v>1</v>
      </c>
      <c r="L1189" s="1">
        <v>1</v>
      </c>
      <c r="M1189" s="1">
        <v>1</v>
      </c>
    </row>
    <row r="1190" spans="1:13" x14ac:dyDescent="0.25">
      <c r="A1190" s="1">
        <v>11900</v>
      </c>
      <c r="B1190" s="1" t="s">
        <v>665</v>
      </c>
      <c r="C1190" s="1">
        <v>0</v>
      </c>
      <c r="D1190" s="1" t="s">
        <v>104</v>
      </c>
      <c r="E1190" s="1" t="s">
        <v>666</v>
      </c>
      <c r="F1190" s="1">
        <v>1</v>
      </c>
      <c r="G1190" s="1">
        <v>1</v>
      </c>
      <c r="H1190" s="1">
        <v>1</v>
      </c>
      <c r="I1190" s="1">
        <v>1</v>
      </c>
      <c r="J1190" s="1">
        <v>1</v>
      </c>
      <c r="K1190" s="1">
        <v>1</v>
      </c>
      <c r="L1190" s="1">
        <v>1</v>
      </c>
      <c r="M1190" s="1">
        <v>1</v>
      </c>
    </row>
    <row r="1191" spans="1:13" x14ac:dyDescent="0.25">
      <c r="A1191" s="1">
        <v>11910</v>
      </c>
      <c r="B1191" s="1" t="s">
        <v>665</v>
      </c>
      <c r="C1191" s="1">
        <v>0</v>
      </c>
      <c r="D1191" s="1" t="s">
        <v>104</v>
      </c>
      <c r="E1191" s="1" t="s">
        <v>666</v>
      </c>
      <c r="F1191" s="1">
        <v>1</v>
      </c>
      <c r="G1191" s="1">
        <v>1</v>
      </c>
      <c r="H1191" s="1">
        <v>1</v>
      </c>
      <c r="I1191" s="1">
        <v>1</v>
      </c>
      <c r="J1191" s="1">
        <v>1</v>
      </c>
      <c r="K1191" s="1">
        <v>1</v>
      </c>
      <c r="L1191" s="1">
        <v>1</v>
      </c>
      <c r="M1191" s="1">
        <v>1</v>
      </c>
    </row>
    <row r="1192" spans="1:13" x14ac:dyDescent="0.25">
      <c r="A1192" s="1">
        <v>11920</v>
      </c>
      <c r="B1192" s="1" t="s">
        <v>665</v>
      </c>
      <c r="C1192" s="1">
        <v>0</v>
      </c>
      <c r="D1192" s="1" t="s">
        <v>104</v>
      </c>
      <c r="E1192" s="1" t="s">
        <v>666</v>
      </c>
      <c r="F1192" s="1">
        <v>1</v>
      </c>
      <c r="G1192" s="1">
        <v>1</v>
      </c>
      <c r="H1192" s="1">
        <v>1</v>
      </c>
      <c r="I1192" s="1">
        <v>1</v>
      </c>
      <c r="J1192" s="1">
        <v>1</v>
      </c>
      <c r="K1192" s="1">
        <v>1</v>
      </c>
      <c r="L1192" s="1">
        <v>1</v>
      </c>
      <c r="M1192" s="1">
        <v>1</v>
      </c>
    </row>
    <row r="1193" spans="1:13" x14ac:dyDescent="0.25">
      <c r="A1193" s="1">
        <v>11930</v>
      </c>
      <c r="B1193" s="1" t="s">
        <v>665</v>
      </c>
      <c r="C1193" s="1">
        <v>0</v>
      </c>
      <c r="D1193" s="1" t="s">
        <v>104</v>
      </c>
      <c r="E1193" s="1" t="s">
        <v>666</v>
      </c>
      <c r="F1193" s="1">
        <v>1</v>
      </c>
      <c r="G1193" s="1">
        <v>1</v>
      </c>
      <c r="H1193" s="1">
        <v>1</v>
      </c>
      <c r="I1193" s="1">
        <v>1</v>
      </c>
      <c r="J1193" s="1">
        <v>1</v>
      </c>
      <c r="K1193" s="1">
        <v>1</v>
      </c>
      <c r="L1193" s="1">
        <v>1</v>
      </c>
      <c r="M1193" s="1">
        <v>1</v>
      </c>
    </row>
    <row r="1194" spans="1:13" x14ac:dyDescent="0.25">
      <c r="A1194" s="1">
        <v>11940</v>
      </c>
      <c r="B1194" s="1" t="s">
        <v>665</v>
      </c>
      <c r="C1194" s="1">
        <v>0</v>
      </c>
      <c r="D1194" s="1" t="s">
        <v>104</v>
      </c>
      <c r="E1194" s="1" t="s">
        <v>666</v>
      </c>
      <c r="F1194" s="1">
        <v>1</v>
      </c>
      <c r="G1194" s="1">
        <v>1</v>
      </c>
      <c r="H1194" s="1">
        <v>1</v>
      </c>
      <c r="I1194" s="1">
        <v>1</v>
      </c>
      <c r="J1194" s="1">
        <v>1</v>
      </c>
      <c r="K1194" s="1">
        <v>1</v>
      </c>
      <c r="L1194" s="1">
        <v>1</v>
      </c>
      <c r="M1194" s="1">
        <v>1</v>
      </c>
    </row>
    <row r="1195" spans="1:13" x14ac:dyDescent="0.25">
      <c r="A1195" s="1">
        <v>11950</v>
      </c>
      <c r="B1195" s="1" t="s">
        <v>665</v>
      </c>
      <c r="C1195" s="1">
        <v>0</v>
      </c>
      <c r="D1195" s="1" t="s">
        <v>104</v>
      </c>
      <c r="E1195" s="1" t="s">
        <v>666</v>
      </c>
      <c r="F1195" s="1">
        <v>1</v>
      </c>
      <c r="G1195" s="1">
        <v>1</v>
      </c>
      <c r="H1195" s="1">
        <v>1</v>
      </c>
      <c r="I1195" s="1">
        <v>1</v>
      </c>
      <c r="J1195" s="1">
        <v>1</v>
      </c>
      <c r="K1195" s="1">
        <v>1</v>
      </c>
      <c r="L1195" s="1">
        <v>1</v>
      </c>
      <c r="M1195" s="1">
        <v>1</v>
      </c>
    </row>
    <row r="1196" spans="1:13" x14ac:dyDescent="0.25">
      <c r="A1196" s="1">
        <v>11960</v>
      </c>
      <c r="B1196" s="1" t="s">
        <v>665</v>
      </c>
      <c r="C1196" s="1">
        <v>0</v>
      </c>
      <c r="D1196" s="1" t="s">
        <v>104</v>
      </c>
      <c r="E1196" s="1" t="s">
        <v>666</v>
      </c>
      <c r="F1196" s="1">
        <v>1</v>
      </c>
      <c r="G1196" s="1">
        <v>1</v>
      </c>
      <c r="H1196" s="1">
        <v>1</v>
      </c>
      <c r="I1196" s="1">
        <v>1</v>
      </c>
      <c r="J1196" s="1">
        <v>1</v>
      </c>
      <c r="K1196" s="1">
        <v>1</v>
      </c>
      <c r="L1196" s="1">
        <v>1</v>
      </c>
      <c r="M1196" s="1">
        <v>1</v>
      </c>
    </row>
    <row r="1197" spans="1:13" x14ac:dyDescent="0.25">
      <c r="A1197" s="1">
        <v>11970</v>
      </c>
      <c r="B1197" s="1" t="s">
        <v>665</v>
      </c>
      <c r="C1197" s="1">
        <v>0</v>
      </c>
      <c r="D1197" s="1" t="s">
        <v>104</v>
      </c>
      <c r="E1197" s="1" t="s">
        <v>666</v>
      </c>
      <c r="F1197" s="1">
        <v>1</v>
      </c>
      <c r="G1197" s="1">
        <v>1</v>
      </c>
      <c r="H1197" s="1">
        <v>1</v>
      </c>
      <c r="I1197" s="1">
        <v>1</v>
      </c>
      <c r="J1197" s="1">
        <v>1</v>
      </c>
      <c r="K1197" s="1">
        <v>1</v>
      </c>
      <c r="L1197" s="1">
        <v>1</v>
      </c>
      <c r="M1197" s="1">
        <v>1</v>
      </c>
    </row>
    <row r="1198" spans="1:13" x14ac:dyDescent="0.25">
      <c r="A1198" s="1">
        <v>11980</v>
      </c>
      <c r="B1198" s="1" t="s">
        <v>665</v>
      </c>
      <c r="C1198" s="1">
        <v>0</v>
      </c>
      <c r="D1198" s="1" t="s">
        <v>104</v>
      </c>
      <c r="E1198" s="1" t="s">
        <v>666</v>
      </c>
      <c r="F1198" s="1">
        <v>1</v>
      </c>
      <c r="G1198" s="1">
        <v>1</v>
      </c>
      <c r="H1198" s="1">
        <v>1</v>
      </c>
      <c r="I1198" s="1">
        <v>1</v>
      </c>
      <c r="J1198" s="1">
        <v>1</v>
      </c>
      <c r="K1198" s="1">
        <v>1</v>
      </c>
      <c r="L1198" s="1">
        <v>1</v>
      </c>
      <c r="M1198" s="1">
        <v>1</v>
      </c>
    </row>
    <row r="1199" spans="1:13" x14ac:dyDescent="0.25">
      <c r="A1199" s="1">
        <v>11990</v>
      </c>
      <c r="B1199" s="1" t="s">
        <v>667</v>
      </c>
      <c r="C1199" s="1">
        <v>0</v>
      </c>
      <c r="D1199" s="1" t="s">
        <v>24</v>
      </c>
      <c r="E1199" s="1" t="s">
        <v>301</v>
      </c>
      <c r="F1199" s="1">
        <v>1</v>
      </c>
      <c r="G1199" s="1">
        <v>1</v>
      </c>
      <c r="H1199" s="1">
        <v>1</v>
      </c>
      <c r="I1199" s="1">
        <v>1</v>
      </c>
      <c r="J1199" s="1">
        <v>1</v>
      </c>
      <c r="K1199" s="1">
        <v>1</v>
      </c>
      <c r="L1199" s="1">
        <v>1</v>
      </c>
      <c r="M1199" s="1">
        <v>1</v>
      </c>
    </row>
    <row r="1200" spans="1:13" x14ac:dyDescent="0.25">
      <c r="A1200" s="1">
        <v>12000</v>
      </c>
      <c r="B1200" s="1" t="s">
        <v>667</v>
      </c>
      <c r="C1200" s="1">
        <v>0</v>
      </c>
      <c r="D1200" s="1" t="s">
        <v>24</v>
      </c>
      <c r="E1200" s="1" t="s">
        <v>301</v>
      </c>
      <c r="F1200" s="1">
        <v>1</v>
      </c>
      <c r="G1200" s="1">
        <v>1</v>
      </c>
      <c r="H1200" s="1">
        <v>1</v>
      </c>
      <c r="I1200" s="1">
        <v>1</v>
      </c>
      <c r="J1200" s="1">
        <v>1</v>
      </c>
      <c r="K1200" s="1">
        <v>1</v>
      </c>
      <c r="L1200" s="1">
        <v>1</v>
      </c>
      <c r="M1200" s="1">
        <v>1</v>
      </c>
    </row>
    <row r="1201" spans="1:13" x14ac:dyDescent="0.25">
      <c r="A1201" s="1">
        <v>12010</v>
      </c>
      <c r="B1201" s="1" t="s">
        <v>668</v>
      </c>
      <c r="C1201" s="1">
        <v>0</v>
      </c>
      <c r="D1201" s="1" t="s">
        <v>104</v>
      </c>
      <c r="E1201" s="1" t="s">
        <v>669</v>
      </c>
      <c r="F1201" s="1">
        <v>1</v>
      </c>
      <c r="G1201" s="1">
        <v>1</v>
      </c>
      <c r="H1201" s="1">
        <v>1</v>
      </c>
      <c r="I1201" s="1">
        <v>1</v>
      </c>
      <c r="J1201" s="1">
        <v>1</v>
      </c>
      <c r="K1201" s="1">
        <v>1</v>
      </c>
      <c r="L1201" s="1">
        <v>1</v>
      </c>
      <c r="M1201" s="1">
        <v>1</v>
      </c>
    </row>
    <row r="1202" spans="1:13" x14ac:dyDescent="0.25">
      <c r="A1202" s="1">
        <v>12020</v>
      </c>
      <c r="B1202" s="1" t="s">
        <v>670</v>
      </c>
      <c r="C1202" s="1">
        <v>0</v>
      </c>
      <c r="D1202" s="1" t="s">
        <v>104</v>
      </c>
      <c r="E1202" s="1" t="s">
        <v>671</v>
      </c>
      <c r="F1202" s="1">
        <v>1</v>
      </c>
      <c r="G1202" s="1">
        <v>1</v>
      </c>
      <c r="H1202" s="1">
        <v>1</v>
      </c>
      <c r="I1202" s="1">
        <v>1</v>
      </c>
      <c r="J1202" s="1">
        <v>1</v>
      </c>
      <c r="K1202" s="1">
        <v>1</v>
      </c>
      <c r="L1202" s="1">
        <v>1</v>
      </c>
      <c r="M1202" s="1">
        <v>1</v>
      </c>
    </row>
    <row r="1203" spans="1:13" x14ac:dyDescent="0.25">
      <c r="A1203" s="1">
        <v>12030</v>
      </c>
      <c r="B1203" s="1" t="s">
        <v>294</v>
      </c>
      <c r="C1203" s="1">
        <v>0</v>
      </c>
      <c r="D1203" s="1" t="s">
        <v>104</v>
      </c>
      <c r="E1203" s="1" t="s">
        <v>295</v>
      </c>
      <c r="F1203" s="1">
        <v>1</v>
      </c>
      <c r="G1203" s="1">
        <v>1</v>
      </c>
      <c r="H1203" s="1" t="s">
        <v>8</v>
      </c>
      <c r="I1203" s="1" t="s">
        <v>8</v>
      </c>
      <c r="J1203" s="1" t="s">
        <v>8</v>
      </c>
      <c r="K1203" s="1" t="s">
        <v>8</v>
      </c>
      <c r="L1203" s="1" t="s">
        <v>8</v>
      </c>
      <c r="M1203" s="1" t="s">
        <v>8</v>
      </c>
    </row>
    <row r="1204" spans="1:13" x14ac:dyDescent="0.25">
      <c r="A1204" s="1">
        <v>12040</v>
      </c>
      <c r="B1204" s="1" t="s">
        <v>672</v>
      </c>
      <c r="C1204" s="1">
        <v>0</v>
      </c>
      <c r="D1204" s="1" t="s">
        <v>104</v>
      </c>
      <c r="E1204" s="1" t="s">
        <v>673</v>
      </c>
      <c r="F1204" s="1">
        <v>1</v>
      </c>
      <c r="G1204" s="1">
        <v>1</v>
      </c>
      <c r="H1204" s="1">
        <v>1</v>
      </c>
      <c r="I1204" s="1">
        <v>1</v>
      </c>
      <c r="J1204" s="1">
        <v>1</v>
      </c>
      <c r="K1204" s="1">
        <v>1</v>
      </c>
      <c r="L1204" s="1">
        <v>1</v>
      </c>
      <c r="M1204" s="1">
        <v>1</v>
      </c>
    </row>
    <row r="1205" spans="1:13" x14ac:dyDescent="0.25">
      <c r="A1205" s="1">
        <v>12050</v>
      </c>
      <c r="B1205" s="1" t="s">
        <v>248</v>
      </c>
      <c r="C1205" s="1">
        <v>0</v>
      </c>
      <c r="D1205" s="1" t="s">
        <v>249</v>
      </c>
      <c r="E1205" s="1" t="s">
        <v>250</v>
      </c>
      <c r="F1205" s="1">
        <v>1</v>
      </c>
      <c r="G1205" s="1">
        <v>1</v>
      </c>
      <c r="H1205" s="1">
        <v>1</v>
      </c>
      <c r="I1205" s="1">
        <v>1</v>
      </c>
      <c r="J1205" s="1">
        <v>1</v>
      </c>
      <c r="K1205" s="1">
        <v>1</v>
      </c>
      <c r="L1205" s="1">
        <v>1</v>
      </c>
      <c r="M1205" s="1">
        <v>1</v>
      </c>
    </row>
    <row r="1206" spans="1:13" x14ac:dyDescent="0.25">
      <c r="A1206" s="1">
        <v>12060</v>
      </c>
      <c r="B1206" s="1" t="s">
        <v>248</v>
      </c>
      <c r="C1206" s="1">
        <v>0</v>
      </c>
      <c r="D1206" s="1" t="s">
        <v>249</v>
      </c>
      <c r="E1206" s="1" t="s">
        <v>250</v>
      </c>
      <c r="F1206" s="1">
        <v>1</v>
      </c>
      <c r="G1206" s="1">
        <v>1</v>
      </c>
      <c r="H1206" s="1">
        <v>1</v>
      </c>
      <c r="I1206" s="1">
        <v>1</v>
      </c>
      <c r="J1206" s="1">
        <v>1</v>
      </c>
      <c r="K1206" s="1">
        <v>1</v>
      </c>
      <c r="L1206" s="1">
        <v>1</v>
      </c>
      <c r="M1206" s="1">
        <v>1</v>
      </c>
    </row>
    <row r="1207" spans="1:13" x14ac:dyDescent="0.25">
      <c r="A1207" s="1">
        <v>12070</v>
      </c>
      <c r="B1207" s="1" t="s">
        <v>248</v>
      </c>
      <c r="C1207" s="1">
        <v>0</v>
      </c>
      <c r="D1207" s="1" t="s">
        <v>249</v>
      </c>
      <c r="E1207" s="1" t="s">
        <v>250</v>
      </c>
      <c r="F1207" s="1">
        <v>1</v>
      </c>
      <c r="G1207" s="1">
        <v>1</v>
      </c>
      <c r="H1207" s="1">
        <v>1</v>
      </c>
      <c r="I1207" s="1">
        <v>1</v>
      </c>
      <c r="J1207" s="1">
        <v>1</v>
      </c>
      <c r="K1207" s="1">
        <v>1</v>
      </c>
      <c r="L1207" s="1">
        <v>1</v>
      </c>
      <c r="M1207" s="1">
        <v>1</v>
      </c>
    </row>
    <row r="1208" spans="1:13" x14ac:dyDescent="0.25">
      <c r="A1208" s="1">
        <v>12080</v>
      </c>
      <c r="B1208" s="1" t="s">
        <v>248</v>
      </c>
      <c r="C1208" s="1">
        <v>0</v>
      </c>
      <c r="D1208" s="1" t="s">
        <v>249</v>
      </c>
      <c r="E1208" s="1" t="s">
        <v>250</v>
      </c>
      <c r="F1208" s="1">
        <v>1</v>
      </c>
      <c r="G1208" s="1">
        <v>1</v>
      </c>
      <c r="H1208" s="1">
        <v>1</v>
      </c>
      <c r="I1208" s="1">
        <v>1</v>
      </c>
      <c r="J1208" s="1">
        <v>1</v>
      </c>
      <c r="K1208" s="1">
        <v>1</v>
      </c>
      <c r="L1208" s="1">
        <v>1</v>
      </c>
      <c r="M1208" s="1">
        <v>1</v>
      </c>
    </row>
    <row r="1209" spans="1:13" x14ac:dyDescent="0.25">
      <c r="A1209" s="1">
        <v>12090</v>
      </c>
      <c r="B1209" s="1" t="s">
        <v>674</v>
      </c>
      <c r="C1209" s="1">
        <v>0</v>
      </c>
      <c r="D1209" s="1" t="s">
        <v>24</v>
      </c>
      <c r="E1209" s="1" t="s">
        <v>675</v>
      </c>
      <c r="F1209" s="1">
        <v>1</v>
      </c>
      <c r="G1209" s="1">
        <v>1</v>
      </c>
      <c r="H1209" s="1">
        <v>1</v>
      </c>
      <c r="I1209" s="1">
        <v>1</v>
      </c>
      <c r="J1209" s="1">
        <v>1</v>
      </c>
      <c r="K1209" s="1">
        <v>1</v>
      </c>
      <c r="L1209" s="1">
        <v>1</v>
      </c>
      <c r="M1209" s="1">
        <v>1</v>
      </c>
    </row>
    <row r="1210" spans="1:13" x14ac:dyDescent="0.25">
      <c r="A1210" s="1">
        <v>12100</v>
      </c>
      <c r="B1210" s="1" t="s">
        <v>676</v>
      </c>
      <c r="C1210" s="1">
        <v>0</v>
      </c>
      <c r="D1210" s="1" t="s">
        <v>24</v>
      </c>
      <c r="E1210" s="1" t="s">
        <v>677</v>
      </c>
      <c r="F1210" s="1">
        <v>1</v>
      </c>
      <c r="G1210" s="1">
        <v>1</v>
      </c>
      <c r="H1210" s="1">
        <v>1</v>
      </c>
      <c r="I1210" s="1">
        <v>1</v>
      </c>
      <c r="J1210" s="1">
        <v>1</v>
      </c>
      <c r="K1210" s="1">
        <v>1</v>
      </c>
      <c r="L1210" s="1">
        <v>1</v>
      </c>
      <c r="M1210" s="1">
        <v>1</v>
      </c>
    </row>
    <row r="1211" spans="1:13" x14ac:dyDescent="0.25">
      <c r="A1211" s="1">
        <v>12110</v>
      </c>
      <c r="B1211" s="1" t="s">
        <v>678</v>
      </c>
      <c r="C1211" s="1">
        <v>0</v>
      </c>
      <c r="D1211" s="1" t="s">
        <v>24</v>
      </c>
      <c r="E1211" s="1" t="s">
        <v>679</v>
      </c>
      <c r="F1211" s="1">
        <v>1</v>
      </c>
      <c r="G1211" s="1">
        <v>1</v>
      </c>
      <c r="H1211" s="1">
        <v>1</v>
      </c>
      <c r="I1211" s="1">
        <v>1</v>
      </c>
      <c r="J1211" s="1">
        <v>1</v>
      </c>
      <c r="K1211" s="1">
        <v>1</v>
      </c>
      <c r="L1211" s="1">
        <v>1</v>
      </c>
      <c r="M1211" s="1">
        <v>1</v>
      </c>
    </row>
    <row r="1212" spans="1:13" x14ac:dyDescent="0.25">
      <c r="A1212" s="1">
        <v>12120</v>
      </c>
      <c r="B1212" s="1" t="s">
        <v>680</v>
      </c>
      <c r="C1212" s="1">
        <v>0</v>
      </c>
      <c r="D1212" s="1" t="s">
        <v>104</v>
      </c>
      <c r="E1212" s="1" t="s">
        <v>681</v>
      </c>
      <c r="F1212" s="1">
        <v>1</v>
      </c>
      <c r="G1212" s="1">
        <v>1</v>
      </c>
      <c r="H1212" s="1">
        <v>1</v>
      </c>
      <c r="I1212" s="1">
        <v>1</v>
      </c>
      <c r="J1212" s="1">
        <v>1</v>
      </c>
      <c r="K1212" s="1">
        <v>1</v>
      </c>
      <c r="L1212" s="1">
        <v>1</v>
      </c>
      <c r="M1212" s="1">
        <v>1</v>
      </c>
    </row>
    <row r="1213" spans="1:13" x14ac:dyDescent="0.25">
      <c r="A1213" s="1">
        <v>12130</v>
      </c>
      <c r="B1213" s="1" t="s">
        <v>244</v>
      </c>
      <c r="C1213" s="1">
        <v>0</v>
      </c>
      <c r="D1213" s="1" t="s">
        <v>104</v>
      </c>
      <c r="E1213" s="1" t="s">
        <v>245</v>
      </c>
      <c r="F1213" s="1">
        <v>1</v>
      </c>
      <c r="G1213" s="1">
        <v>1</v>
      </c>
      <c r="H1213" s="1">
        <v>1</v>
      </c>
      <c r="I1213" s="1">
        <v>1</v>
      </c>
      <c r="J1213" s="1">
        <v>1</v>
      </c>
      <c r="K1213" s="1">
        <v>1</v>
      </c>
      <c r="L1213" s="1">
        <v>1</v>
      </c>
      <c r="M1213" s="1">
        <v>1</v>
      </c>
    </row>
    <row r="1214" spans="1:13" x14ac:dyDescent="0.25">
      <c r="A1214" s="1">
        <v>12140</v>
      </c>
      <c r="B1214" s="1" t="s">
        <v>244</v>
      </c>
      <c r="C1214" s="1">
        <v>0</v>
      </c>
      <c r="D1214" s="1" t="s">
        <v>104</v>
      </c>
      <c r="E1214" s="1" t="s">
        <v>245</v>
      </c>
      <c r="F1214" s="1">
        <v>1</v>
      </c>
      <c r="G1214" s="1">
        <v>1</v>
      </c>
      <c r="H1214" s="1">
        <v>1</v>
      </c>
      <c r="I1214" s="1">
        <v>1</v>
      </c>
      <c r="J1214" s="1">
        <v>1</v>
      </c>
      <c r="K1214" s="1">
        <v>1</v>
      </c>
      <c r="L1214" s="1">
        <v>1</v>
      </c>
      <c r="M1214" s="1">
        <v>1</v>
      </c>
    </row>
    <row r="1215" spans="1:13" x14ac:dyDescent="0.25">
      <c r="A1215" s="1">
        <v>12150</v>
      </c>
      <c r="B1215" s="1" t="s">
        <v>244</v>
      </c>
      <c r="C1215" s="1">
        <v>0</v>
      </c>
      <c r="D1215" s="1" t="s">
        <v>104</v>
      </c>
      <c r="E1215" s="1" t="s">
        <v>245</v>
      </c>
      <c r="F1215" s="1">
        <v>1</v>
      </c>
      <c r="G1215" s="1">
        <v>1</v>
      </c>
      <c r="H1215" s="1">
        <v>1</v>
      </c>
      <c r="I1215" s="1">
        <v>1</v>
      </c>
      <c r="J1215" s="1">
        <v>1</v>
      </c>
      <c r="K1215" s="1">
        <v>1</v>
      </c>
      <c r="L1215" s="1">
        <v>1</v>
      </c>
      <c r="M1215" s="1">
        <v>1</v>
      </c>
    </row>
    <row r="1216" spans="1:13" x14ac:dyDescent="0.25">
      <c r="A1216" s="1">
        <v>12160</v>
      </c>
      <c r="B1216" s="1" t="s">
        <v>326</v>
      </c>
      <c r="C1216" s="1">
        <v>0</v>
      </c>
      <c r="D1216" s="1" t="s">
        <v>104</v>
      </c>
      <c r="E1216" s="1" t="s">
        <v>327</v>
      </c>
      <c r="F1216" s="1">
        <v>1</v>
      </c>
      <c r="G1216" s="1">
        <v>1</v>
      </c>
      <c r="H1216" s="1" t="s">
        <v>8</v>
      </c>
      <c r="I1216" s="1" t="s">
        <v>8</v>
      </c>
      <c r="J1216" s="1" t="s">
        <v>8</v>
      </c>
      <c r="K1216" s="1" t="s">
        <v>8</v>
      </c>
      <c r="L1216" s="1" t="s">
        <v>8</v>
      </c>
      <c r="M1216" s="1" t="s">
        <v>8</v>
      </c>
    </row>
    <row r="1217" spans="1:13" x14ac:dyDescent="0.25">
      <c r="A1217" s="1">
        <v>12170</v>
      </c>
      <c r="B1217" s="1" t="s">
        <v>328</v>
      </c>
      <c r="C1217" s="1">
        <v>0</v>
      </c>
      <c r="D1217" s="1" t="s">
        <v>104</v>
      </c>
      <c r="E1217" s="1" t="s">
        <v>329</v>
      </c>
      <c r="F1217" s="1">
        <v>1</v>
      </c>
      <c r="G1217" s="1">
        <v>1</v>
      </c>
      <c r="H1217" s="1" t="s">
        <v>8</v>
      </c>
      <c r="I1217" s="1" t="s">
        <v>8</v>
      </c>
      <c r="J1217" s="1" t="s">
        <v>8</v>
      </c>
      <c r="K1217" s="1" t="s">
        <v>8</v>
      </c>
      <c r="L1217" s="1" t="s">
        <v>8</v>
      </c>
      <c r="M1217" s="1" t="s">
        <v>8</v>
      </c>
    </row>
    <row r="1218" spans="1:13" x14ac:dyDescent="0.25">
      <c r="A1218" s="1">
        <v>12180</v>
      </c>
      <c r="B1218" s="1" t="s">
        <v>322</v>
      </c>
      <c r="C1218" s="1">
        <v>0</v>
      </c>
      <c r="D1218" s="1" t="s">
        <v>104</v>
      </c>
      <c r="E1218" s="1" t="s">
        <v>323</v>
      </c>
      <c r="F1218" s="1">
        <v>1</v>
      </c>
      <c r="G1218" s="1">
        <v>1</v>
      </c>
      <c r="H1218" s="1">
        <v>1</v>
      </c>
      <c r="I1218" s="1">
        <v>1</v>
      </c>
      <c r="J1218" s="1">
        <v>1</v>
      </c>
      <c r="K1218" s="1">
        <v>1</v>
      </c>
      <c r="L1218" s="1">
        <v>1</v>
      </c>
      <c r="M1218" s="1">
        <v>1</v>
      </c>
    </row>
    <row r="1219" spans="1:13" x14ac:dyDescent="0.25">
      <c r="A1219" s="1">
        <v>12190</v>
      </c>
      <c r="B1219" s="1" t="s">
        <v>390</v>
      </c>
      <c r="C1219" s="1">
        <v>0</v>
      </c>
      <c r="D1219" s="1" t="s">
        <v>104</v>
      </c>
      <c r="E1219" s="1" t="s">
        <v>391</v>
      </c>
      <c r="F1219" s="1">
        <v>1</v>
      </c>
      <c r="G1219" s="1">
        <v>1</v>
      </c>
      <c r="H1219" s="1" t="s">
        <v>8</v>
      </c>
      <c r="I1219" s="1" t="s">
        <v>8</v>
      </c>
      <c r="J1219" s="1" t="s">
        <v>8</v>
      </c>
      <c r="K1219" s="1" t="s">
        <v>8</v>
      </c>
      <c r="L1219" s="1">
        <v>1</v>
      </c>
      <c r="M1219" s="1">
        <v>1</v>
      </c>
    </row>
    <row r="1220" spans="1:13" x14ac:dyDescent="0.25">
      <c r="A1220" s="1">
        <v>12200</v>
      </c>
      <c r="B1220" s="1" t="s">
        <v>394</v>
      </c>
      <c r="C1220" s="1">
        <v>0</v>
      </c>
      <c r="D1220" s="1" t="s">
        <v>104</v>
      </c>
      <c r="E1220" s="1" t="s">
        <v>395</v>
      </c>
      <c r="F1220" s="1">
        <v>1</v>
      </c>
      <c r="G1220" s="1">
        <v>1</v>
      </c>
      <c r="H1220" s="1" t="s">
        <v>8</v>
      </c>
      <c r="I1220" s="1" t="s">
        <v>8</v>
      </c>
      <c r="J1220" s="1" t="s">
        <v>8</v>
      </c>
      <c r="K1220" s="1" t="s">
        <v>8</v>
      </c>
      <c r="L1220" s="1" t="s">
        <v>8</v>
      </c>
      <c r="M1220" s="1" t="s">
        <v>8</v>
      </c>
    </row>
    <row r="1221" spans="1:13" x14ac:dyDescent="0.25">
      <c r="A1221" s="1">
        <v>12210</v>
      </c>
      <c r="B1221" s="1" t="s">
        <v>390</v>
      </c>
      <c r="C1221" s="1">
        <v>0</v>
      </c>
      <c r="D1221" s="1" t="s">
        <v>104</v>
      </c>
      <c r="E1221" s="1" t="s">
        <v>391</v>
      </c>
      <c r="F1221" s="1">
        <v>1</v>
      </c>
      <c r="G1221" s="1">
        <v>1</v>
      </c>
      <c r="H1221" s="1" t="s">
        <v>8</v>
      </c>
      <c r="I1221" s="1" t="s">
        <v>8</v>
      </c>
      <c r="J1221" s="1" t="s">
        <v>8</v>
      </c>
      <c r="K1221" s="1" t="s">
        <v>8</v>
      </c>
      <c r="L1221" s="1" t="s">
        <v>8</v>
      </c>
      <c r="M1221" s="1" t="s">
        <v>8</v>
      </c>
    </row>
    <row r="1222" spans="1:13" x14ac:dyDescent="0.25">
      <c r="A1222" s="1">
        <v>12220</v>
      </c>
      <c r="B1222" s="1" t="s">
        <v>390</v>
      </c>
      <c r="C1222" s="1">
        <v>0</v>
      </c>
      <c r="D1222" s="1" t="s">
        <v>104</v>
      </c>
      <c r="E1222" s="1" t="s">
        <v>391</v>
      </c>
      <c r="F1222" s="1" t="s">
        <v>8</v>
      </c>
      <c r="G1222" s="1" t="s">
        <v>8</v>
      </c>
      <c r="H1222" s="1" t="s">
        <v>8</v>
      </c>
      <c r="I1222" s="1" t="s">
        <v>8</v>
      </c>
      <c r="J1222" s="1" t="s">
        <v>8</v>
      </c>
      <c r="K1222" s="1" t="s">
        <v>8</v>
      </c>
      <c r="L1222" s="1">
        <v>1</v>
      </c>
      <c r="M1222" s="1">
        <v>1</v>
      </c>
    </row>
    <row r="1223" spans="1:13" x14ac:dyDescent="0.25">
      <c r="A1223" s="1">
        <v>12230</v>
      </c>
      <c r="B1223" s="1" t="s">
        <v>682</v>
      </c>
      <c r="C1223" s="1">
        <v>0</v>
      </c>
      <c r="D1223" s="1" t="s">
        <v>104</v>
      </c>
      <c r="E1223" s="1" t="s">
        <v>683</v>
      </c>
      <c r="F1223" s="1" t="s">
        <v>8</v>
      </c>
      <c r="G1223" s="1" t="s">
        <v>8</v>
      </c>
      <c r="H1223" s="1" t="s">
        <v>8</v>
      </c>
      <c r="I1223" s="1" t="s">
        <v>8</v>
      </c>
      <c r="J1223" s="1" t="s">
        <v>8</v>
      </c>
      <c r="K1223" s="1" t="s">
        <v>8</v>
      </c>
      <c r="L1223" s="1">
        <v>1</v>
      </c>
      <c r="M1223" s="1">
        <v>1</v>
      </c>
    </row>
    <row r="1224" spans="1:13" x14ac:dyDescent="0.25">
      <c r="A1224" s="1">
        <v>12240</v>
      </c>
      <c r="B1224" s="1" t="s">
        <v>684</v>
      </c>
      <c r="C1224" s="1">
        <v>0</v>
      </c>
      <c r="D1224" s="1" t="s">
        <v>104</v>
      </c>
      <c r="E1224" s="1" t="s">
        <v>685</v>
      </c>
      <c r="F1224" s="1" t="s">
        <v>8</v>
      </c>
      <c r="G1224" s="1" t="s">
        <v>8</v>
      </c>
      <c r="H1224" s="1" t="s">
        <v>8</v>
      </c>
      <c r="I1224" s="1" t="s">
        <v>8</v>
      </c>
      <c r="J1224" s="1" t="s">
        <v>8</v>
      </c>
      <c r="K1224" s="1" t="s">
        <v>8</v>
      </c>
      <c r="L1224" s="1">
        <v>1</v>
      </c>
      <c r="M1224" s="1">
        <v>1</v>
      </c>
    </row>
    <row r="1225" spans="1:13" x14ac:dyDescent="0.25">
      <c r="A1225" s="1">
        <v>12250</v>
      </c>
      <c r="B1225" s="1" t="s">
        <v>406</v>
      </c>
      <c r="C1225" s="1">
        <v>0</v>
      </c>
      <c r="D1225" s="1" t="s">
        <v>104</v>
      </c>
      <c r="E1225" s="1" t="s">
        <v>407</v>
      </c>
      <c r="F1225" s="1" t="s">
        <v>8</v>
      </c>
      <c r="G1225" s="1" t="s">
        <v>8</v>
      </c>
      <c r="H1225" s="1" t="s">
        <v>8</v>
      </c>
      <c r="I1225" s="1" t="s">
        <v>8</v>
      </c>
      <c r="J1225" s="1" t="s">
        <v>8</v>
      </c>
      <c r="K1225" s="1" t="s">
        <v>8</v>
      </c>
      <c r="L1225" s="1">
        <v>1</v>
      </c>
      <c r="M1225" s="1">
        <v>1</v>
      </c>
    </row>
    <row r="1226" spans="1:13" x14ac:dyDescent="0.25">
      <c r="A1226" s="1">
        <v>12260</v>
      </c>
      <c r="B1226" s="1" t="s">
        <v>406</v>
      </c>
      <c r="C1226" s="1">
        <v>0</v>
      </c>
      <c r="D1226" s="1" t="s">
        <v>104</v>
      </c>
      <c r="E1226" s="1" t="s">
        <v>407</v>
      </c>
      <c r="F1226" s="1" t="s">
        <v>8</v>
      </c>
      <c r="G1226" s="1" t="s">
        <v>8</v>
      </c>
      <c r="H1226" s="1" t="s">
        <v>8</v>
      </c>
      <c r="I1226" s="1" t="s">
        <v>8</v>
      </c>
      <c r="J1226" s="1" t="s">
        <v>8</v>
      </c>
      <c r="K1226" s="1" t="s">
        <v>8</v>
      </c>
      <c r="L1226" s="1">
        <v>1</v>
      </c>
      <c r="M1226" s="1">
        <v>1</v>
      </c>
    </row>
    <row r="1227" spans="1:13" x14ac:dyDescent="0.25">
      <c r="A1227" s="1">
        <v>12270</v>
      </c>
      <c r="B1227" s="1" t="s">
        <v>394</v>
      </c>
      <c r="C1227" s="1">
        <v>0</v>
      </c>
      <c r="D1227" s="1" t="s">
        <v>104</v>
      </c>
      <c r="E1227" s="1" t="s">
        <v>395</v>
      </c>
      <c r="F1227" s="1">
        <v>1</v>
      </c>
      <c r="G1227" s="1">
        <v>1</v>
      </c>
      <c r="H1227" s="1" t="s">
        <v>8</v>
      </c>
      <c r="I1227" s="1" t="s">
        <v>8</v>
      </c>
      <c r="J1227" s="1" t="s">
        <v>8</v>
      </c>
      <c r="K1227" s="1" t="s">
        <v>8</v>
      </c>
      <c r="L1227" s="1" t="s">
        <v>8</v>
      </c>
      <c r="M1227" s="1" t="s">
        <v>8</v>
      </c>
    </row>
    <row r="1228" spans="1:13" x14ac:dyDescent="0.25">
      <c r="A1228" s="1">
        <v>12280</v>
      </c>
      <c r="B1228" s="1" t="s">
        <v>686</v>
      </c>
      <c r="C1228" s="1">
        <v>0</v>
      </c>
      <c r="D1228" s="1" t="s">
        <v>104</v>
      </c>
      <c r="E1228" s="1" t="s">
        <v>687</v>
      </c>
      <c r="F1228" s="1" t="s">
        <v>8</v>
      </c>
      <c r="G1228" s="1" t="s">
        <v>8</v>
      </c>
      <c r="H1228" s="1" t="s">
        <v>8</v>
      </c>
      <c r="I1228" s="1" t="s">
        <v>8</v>
      </c>
      <c r="J1228" s="1" t="s">
        <v>8</v>
      </c>
      <c r="K1228" s="1" t="s">
        <v>8</v>
      </c>
      <c r="L1228" s="1">
        <v>1</v>
      </c>
      <c r="M1228" s="1">
        <v>1</v>
      </c>
    </row>
    <row r="1229" spans="1:13" x14ac:dyDescent="0.25">
      <c r="A1229" s="1">
        <v>12290</v>
      </c>
      <c r="B1229" s="1" t="s">
        <v>390</v>
      </c>
      <c r="C1229" s="1">
        <v>0</v>
      </c>
      <c r="D1229" s="1" t="s">
        <v>104</v>
      </c>
      <c r="E1229" s="1" t="s">
        <v>391</v>
      </c>
      <c r="F1229" s="1" t="s">
        <v>8</v>
      </c>
      <c r="G1229" s="1" t="s">
        <v>8</v>
      </c>
      <c r="H1229" s="1" t="s">
        <v>8</v>
      </c>
      <c r="I1229" s="1" t="s">
        <v>8</v>
      </c>
      <c r="J1229" s="1" t="s">
        <v>8</v>
      </c>
      <c r="K1229" s="1" t="s">
        <v>8</v>
      </c>
      <c r="L1229" s="1">
        <v>1</v>
      </c>
      <c r="M1229" s="1">
        <v>1</v>
      </c>
    </row>
    <row r="1230" spans="1:13" x14ac:dyDescent="0.25">
      <c r="A1230" s="1">
        <v>12300</v>
      </c>
      <c r="B1230" s="1" t="s">
        <v>362</v>
      </c>
      <c r="C1230" s="1">
        <v>0</v>
      </c>
      <c r="D1230" s="1" t="s">
        <v>104</v>
      </c>
      <c r="E1230" s="1" t="s">
        <v>363</v>
      </c>
      <c r="F1230" s="1" t="s">
        <v>8</v>
      </c>
      <c r="G1230" s="1" t="s">
        <v>8</v>
      </c>
      <c r="H1230" s="1" t="s">
        <v>8</v>
      </c>
      <c r="I1230" s="1" t="s">
        <v>8</v>
      </c>
      <c r="J1230" s="1" t="s">
        <v>8</v>
      </c>
      <c r="K1230" s="1" t="s">
        <v>8</v>
      </c>
      <c r="L1230" s="1">
        <v>1</v>
      </c>
      <c r="M1230" s="1">
        <v>1</v>
      </c>
    </row>
    <row r="1231" spans="1:13" x14ac:dyDescent="0.25">
      <c r="A1231" s="1">
        <v>12310</v>
      </c>
      <c r="B1231" s="1" t="s">
        <v>390</v>
      </c>
      <c r="C1231" s="1">
        <v>0</v>
      </c>
      <c r="D1231" s="1" t="s">
        <v>104</v>
      </c>
      <c r="E1231" s="1" t="s">
        <v>391</v>
      </c>
      <c r="F1231" s="1">
        <v>1</v>
      </c>
      <c r="G1231" s="1">
        <v>1</v>
      </c>
      <c r="H1231" s="1" t="s">
        <v>8</v>
      </c>
      <c r="I1231" s="1" t="s">
        <v>8</v>
      </c>
      <c r="J1231" s="1" t="s">
        <v>8</v>
      </c>
      <c r="K1231" s="1" t="s">
        <v>8</v>
      </c>
      <c r="L1231" s="1" t="s">
        <v>8</v>
      </c>
      <c r="M1231" s="1" t="s">
        <v>8</v>
      </c>
    </row>
    <row r="1232" spans="1:13" x14ac:dyDescent="0.25">
      <c r="A1232" s="1">
        <v>12320</v>
      </c>
      <c r="B1232" s="1" t="s">
        <v>362</v>
      </c>
      <c r="C1232" s="1">
        <v>0</v>
      </c>
      <c r="D1232" s="1" t="s">
        <v>104</v>
      </c>
      <c r="E1232" s="1" t="s">
        <v>363</v>
      </c>
      <c r="F1232" s="1" t="s">
        <v>8</v>
      </c>
      <c r="G1232" s="1" t="s">
        <v>8</v>
      </c>
      <c r="H1232" s="1" t="s">
        <v>8</v>
      </c>
      <c r="I1232" s="1" t="s">
        <v>8</v>
      </c>
      <c r="J1232" s="1" t="s">
        <v>8</v>
      </c>
      <c r="K1232" s="1" t="s">
        <v>8</v>
      </c>
      <c r="L1232" s="1">
        <v>1</v>
      </c>
      <c r="M1232" s="1">
        <v>1</v>
      </c>
    </row>
    <row r="1233" spans="1:13" x14ac:dyDescent="0.25">
      <c r="A1233" s="1">
        <v>12330</v>
      </c>
      <c r="B1233" s="1" t="s">
        <v>362</v>
      </c>
      <c r="C1233" s="1">
        <v>0</v>
      </c>
      <c r="D1233" s="1" t="s">
        <v>104</v>
      </c>
      <c r="E1233" s="1" t="s">
        <v>363</v>
      </c>
      <c r="F1233" s="1" t="s">
        <v>8</v>
      </c>
      <c r="G1233" s="1" t="s">
        <v>8</v>
      </c>
      <c r="H1233" s="1" t="s">
        <v>8</v>
      </c>
      <c r="I1233" s="1" t="s">
        <v>8</v>
      </c>
      <c r="J1233" s="1" t="s">
        <v>8</v>
      </c>
      <c r="K1233" s="1" t="s">
        <v>8</v>
      </c>
      <c r="L1233" s="1">
        <v>1</v>
      </c>
      <c r="M1233" s="1">
        <v>1</v>
      </c>
    </row>
    <row r="1234" spans="1:13" x14ac:dyDescent="0.25">
      <c r="A1234" s="1">
        <v>12340</v>
      </c>
      <c r="B1234" s="1" t="s">
        <v>390</v>
      </c>
      <c r="C1234" s="1">
        <v>0</v>
      </c>
      <c r="D1234" s="1" t="s">
        <v>104</v>
      </c>
      <c r="E1234" s="1" t="s">
        <v>391</v>
      </c>
      <c r="F1234" s="1">
        <v>1</v>
      </c>
      <c r="G1234" s="1">
        <v>1</v>
      </c>
      <c r="H1234" s="1" t="s">
        <v>8</v>
      </c>
      <c r="I1234" s="1" t="s">
        <v>8</v>
      </c>
      <c r="J1234" s="1" t="s">
        <v>8</v>
      </c>
      <c r="K1234" s="1" t="s">
        <v>8</v>
      </c>
      <c r="L1234" s="1" t="s">
        <v>8</v>
      </c>
      <c r="M1234" s="1" t="s">
        <v>8</v>
      </c>
    </row>
    <row r="1235" spans="1:13" x14ac:dyDescent="0.25">
      <c r="A1235" s="1">
        <v>12350</v>
      </c>
      <c r="B1235" s="1" t="s">
        <v>688</v>
      </c>
      <c r="C1235" s="1">
        <v>0</v>
      </c>
      <c r="D1235" s="1" t="s">
        <v>104</v>
      </c>
      <c r="E1235" s="1" t="s">
        <v>689</v>
      </c>
      <c r="F1235" s="1" t="s">
        <v>8</v>
      </c>
      <c r="G1235" s="1" t="s">
        <v>8</v>
      </c>
      <c r="H1235" s="1" t="s">
        <v>8</v>
      </c>
      <c r="I1235" s="1" t="s">
        <v>8</v>
      </c>
      <c r="J1235" s="1" t="s">
        <v>8</v>
      </c>
      <c r="K1235" s="1" t="s">
        <v>8</v>
      </c>
      <c r="L1235" s="1">
        <v>1</v>
      </c>
      <c r="M1235" s="1">
        <v>1</v>
      </c>
    </row>
    <row r="1236" spans="1:13" x14ac:dyDescent="0.25">
      <c r="A1236" s="1">
        <v>12360</v>
      </c>
      <c r="B1236" s="1" t="s">
        <v>688</v>
      </c>
      <c r="C1236" s="1">
        <v>0</v>
      </c>
      <c r="D1236" s="1" t="s">
        <v>104</v>
      </c>
      <c r="E1236" s="1" t="s">
        <v>689</v>
      </c>
      <c r="F1236" s="1" t="s">
        <v>8</v>
      </c>
      <c r="G1236" s="1" t="s">
        <v>8</v>
      </c>
      <c r="H1236" s="1" t="s">
        <v>8</v>
      </c>
      <c r="I1236" s="1" t="s">
        <v>8</v>
      </c>
      <c r="J1236" s="1" t="s">
        <v>8</v>
      </c>
      <c r="K1236" s="1" t="s">
        <v>8</v>
      </c>
      <c r="L1236" s="1">
        <v>1</v>
      </c>
      <c r="M1236" s="1">
        <v>1</v>
      </c>
    </row>
    <row r="1237" spans="1:13" x14ac:dyDescent="0.25">
      <c r="A1237" s="1">
        <v>12370</v>
      </c>
      <c r="B1237" s="1" t="s">
        <v>354</v>
      </c>
      <c r="C1237" s="1">
        <v>0</v>
      </c>
      <c r="D1237" s="1" t="s">
        <v>104</v>
      </c>
      <c r="E1237" s="1" t="s">
        <v>355</v>
      </c>
      <c r="F1237" s="1">
        <v>1</v>
      </c>
      <c r="G1237" s="1">
        <v>1</v>
      </c>
      <c r="H1237" s="1" t="s">
        <v>8</v>
      </c>
      <c r="I1237" s="1" t="s">
        <v>8</v>
      </c>
      <c r="J1237" s="1" t="s">
        <v>8</v>
      </c>
      <c r="K1237" s="1" t="s">
        <v>8</v>
      </c>
      <c r="L1237" s="1" t="s">
        <v>8</v>
      </c>
      <c r="M1237" s="1" t="s">
        <v>8</v>
      </c>
    </row>
    <row r="1238" spans="1:13" x14ac:dyDescent="0.25">
      <c r="A1238" s="1">
        <v>12380</v>
      </c>
      <c r="B1238" s="1" t="s">
        <v>354</v>
      </c>
      <c r="C1238" s="1">
        <v>0</v>
      </c>
      <c r="D1238" s="1" t="s">
        <v>104</v>
      </c>
      <c r="E1238" s="1" t="s">
        <v>355</v>
      </c>
      <c r="F1238" s="1">
        <v>1</v>
      </c>
      <c r="G1238" s="1">
        <v>1</v>
      </c>
      <c r="H1238" s="1" t="s">
        <v>8</v>
      </c>
      <c r="I1238" s="1" t="s">
        <v>8</v>
      </c>
      <c r="J1238" s="1" t="s">
        <v>8</v>
      </c>
      <c r="K1238" s="1" t="s">
        <v>8</v>
      </c>
      <c r="L1238" s="1" t="s">
        <v>8</v>
      </c>
      <c r="M1238" s="1" t="s">
        <v>8</v>
      </c>
    </row>
    <row r="1239" spans="1:13" x14ac:dyDescent="0.25">
      <c r="A1239" s="1">
        <v>12390</v>
      </c>
      <c r="B1239" s="1" t="s">
        <v>354</v>
      </c>
      <c r="C1239" s="1">
        <v>0</v>
      </c>
      <c r="D1239" s="1" t="s">
        <v>104</v>
      </c>
      <c r="E1239" s="1" t="s">
        <v>355</v>
      </c>
      <c r="F1239" s="1">
        <v>1</v>
      </c>
      <c r="G1239" s="1">
        <v>1</v>
      </c>
      <c r="H1239" s="1" t="s">
        <v>8</v>
      </c>
      <c r="I1239" s="1" t="s">
        <v>8</v>
      </c>
      <c r="J1239" s="1" t="s">
        <v>8</v>
      </c>
      <c r="K1239" s="1" t="s">
        <v>8</v>
      </c>
      <c r="L1239" s="1" t="s">
        <v>8</v>
      </c>
      <c r="M1239" s="1" t="s">
        <v>8</v>
      </c>
    </row>
    <row r="1240" spans="1:13" x14ac:dyDescent="0.25">
      <c r="A1240" s="1">
        <v>12400</v>
      </c>
      <c r="B1240" s="1" t="s">
        <v>690</v>
      </c>
      <c r="C1240" s="1">
        <v>0</v>
      </c>
      <c r="D1240" s="1" t="s">
        <v>104</v>
      </c>
      <c r="E1240" s="1" t="s">
        <v>691</v>
      </c>
      <c r="F1240" s="1">
        <v>1</v>
      </c>
      <c r="G1240" s="1">
        <v>1</v>
      </c>
      <c r="H1240" s="1" t="s">
        <v>8</v>
      </c>
      <c r="I1240" s="1" t="s">
        <v>8</v>
      </c>
      <c r="J1240" s="1" t="s">
        <v>8</v>
      </c>
      <c r="K1240" s="1" t="s">
        <v>8</v>
      </c>
      <c r="L1240" s="1" t="s">
        <v>8</v>
      </c>
      <c r="M1240" s="1" t="s">
        <v>8</v>
      </c>
    </row>
    <row r="1241" spans="1:13" x14ac:dyDescent="0.25">
      <c r="A1241" s="1">
        <v>12410</v>
      </c>
      <c r="B1241" s="1" t="s">
        <v>692</v>
      </c>
      <c r="C1241" s="1">
        <v>0</v>
      </c>
      <c r="D1241" s="1" t="s">
        <v>104</v>
      </c>
      <c r="E1241" s="1" t="s">
        <v>693</v>
      </c>
      <c r="F1241" s="1">
        <v>1</v>
      </c>
      <c r="G1241" s="1">
        <v>1</v>
      </c>
      <c r="H1241" s="1" t="s">
        <v>8</v>
      </c>
      <c r="I1241" s="1" t="s">
        <v>8</v>
      </c>
      <c r="J1241" s="1" t="s">
        <v>8</v>
      </c>
      <c r="K1241" s="1" t="s">
        <v>8</v>
      </c>
      <c r="L1241" s="1" t="s">
        <v>8</v>
      </c>
      <c r="M1241" s="1" t="s">
        <v>8</v>
      </c>
    </row>
    <row r="1242" spans="1:13" x14ac:dyDescent="0.25">
      <c r="A1242" s="1">
        <v>12420</v>
      </c>
      <c r="B1242" s="1" t="s">
        <v>579</v>
      </c>
      <c r="C1242" s="1">
        <v>0</v>
      </c>
      <c r="D1242" s="1" t="s">
        <v>104</v>
      </c>
      <c r="E1242" s="1" t="s">
        <v>580</v>
      </c>
      <c r="F1242" s="1">
        <v>1</v>
      </c>
      <c r="G1242" s="1">
        <v>1</v>
      </c>
      <c r="H1242" s="1" t="s">
        <v>8</v>
      </c>
      <c r="I1242" s="1" t="s">
        <v>8</v>
      </c>
      <c r="J1242" s="1" t="s">
        <v>8</v>
      </c>
      <c r="K1242" s="1" t="s">
        <v>8</v>
      </c>
      <c r="L1242" s="1" t="s">
        <v>8</v>
      </c>
      <c r="M1242" s="1" t="s">
        <v>8</v>
      </c>
    </row>
    <row r="1243" spans="1:13" x14ac:dyDescent="0.25">
      <c r="A1243" s="1">
        <v>12430</v>
      </c>
      <c r="B1243" s="1" t="s">
        <v>694</v>
      </c>
      <c r="C1243" s="1">
        <v>0</v>
      </c>
      <c r="D1243" s="1" t="s">
        <v>104</v>
      </c>
      <c r="E1243" s="1" t="s">
        <v>695</v>
      </c>
      <c r="F1243" s="1">
        <v>1</v>
      </c>
      <c r="G1243" s="1">
        <v>1</v>
      </c>
      <c r="H1243" s="1" t="s">
        <v>8</v>
      </c>
      <c r="I1243" s="1" t="s">
        <v>8</v>
      </c>
      <c r="J1243" s="1" t="s">
        <v>8</v>
      </c>
      <c r="K1243" s="1" t="s">
        <v>8</v>
      </c>
      <c r="L1243" s="1" t="s">
        <v>8</v>
      </c>
      <c r="M1243" s="1" t="s">
        <v>8</v>
      </c>
    </row>
    <row r="1244" spans="1:13" x14ac:dyDescent="0.25">
      <c r="A1244" s="1">
        <v>12440</v>
      </c>
      <c r="B1244" s="1" t="s">
        <v>696</v>
      </c>
      <c r="C1244" s="1">
        <v>0</v>
      </c>
      <c r="D1244" s="1" t="s">
        <v>104</v>
      </c>
      <c r="E1244" s="1" t="s">
        <v>697</v>
      </c>
      <c r="F1244" s="1">
        <v>1</v>
      </c>
      <c r="G1244" s="1">
        <v>1</v>
      </c>
      <c r="H1244" s="1" t="s">
        <v>8</v>
      </c>
      <c r="I1244" s="1" t="s">
        <v>8</v>
      </c>
      <c r="J1244" s="1" t="s">
        <v>8</v>
      </c>
      <c r="K1244" s="1" t="s">
        <v>8</v>
      </c>
      <c r="L1244" s="1" t="s">
        <v>8</v>
      </c>
      <c r="M1244" s="1" t="s">
        <v>8</v>
      </c>
    </row>
    <row r="1245" spans="1:13" x14ac:dyDescent="0.25">
      <c r="A1245" s="1">
        <v>12450</v>
      </c>
      <c r="B1245" s="1" t="s">
        <v>406</v>
      </c>
      <c r="C1245" s="1">
        <v>0</v>
      </c>
      <c r="D1245" s="1" t="s">
        <v>104</v>
      </c>
      <c r="E1245" s="1" t="s">
        <v>407</v>
      </c>
      <c r="F1245" s="1">
        <v>1</v>
      </c>
      <c r="G1245" s="1">
        <v>1</v>
      </c>
      <c r="H1245" s="1" t="s">
        <v>8</v>
      </c>
      <c r="I1245" s="1" t="s">
        <v>8</v>
      </c>
      <c r="J1245" s="1" t="s">
        <v>8</v>
      </c>
      <c r="K1245" s="1" t="s">
        <v>8</v>
      </c>
      <c r="L1245" s="1" t="s">
        <v>8</v>
      </c>
      <c r="M1245" s="1" t="s">
        <v>8</v>
      </c>
    </row>
    <row r="1246" spans="1:13" x14ac:dyDescent="0.25">
      <c r="A1246" s="1">
        <v>12460</v>
      </c>
      <c r="B1246" s="1" t="s">
        <v>406</v>
      </c>
      <c r="C1246" s="1">
        <v>0</v>
      </c>
      <c r="D1246" s="1" t="s">
        <v>104</v>
      </c>
      <c r="E1246" s="1" t="s">
        <v>407</v>
      </c>
      <c r="F1246" s="1">
        <v>1</v>
      </c>
      <c r="G1246" s="1">
        <v>1</v>
      </c>
      <c r="H1246" s="1" t="s">
        <v>8</v>
      </c>
      <c r="I1246" s="1" t="s">
        <v>8</v>
      </c>
      <c r="J1246" s="1" t="s">
        <v>8</v>
      </c>
      <c r="K1246" s="1" t="s">
        <v>8</v>
      </c>
      <c r="L1246" s="1" t="s">
        <v>8</v>
      </c>
      <c r="M1246" s="1" t="s">
        <v>8</v>
      </c>
    </row>
    <row r="1247" spans="1:13" x14ac:dyDescent="0.25">
      <c r="A1247" s="1">
        <v>12470</v>
      </c>
      <c r="B1247" s="1" t="s">
        <v>696</v>
      </c>
      <c r="C1247" s="1">
        <v>0</v>
      </c>
      <c r="D1247" s="1" t="s">
        <v>104</v>
      </c>
      <c r="E1247" s="1" t="s">
        <v>697</v>
      </c>
      <c r="F1247" s="1">
        <v>1</v>
      </c>
      <c r="G1247" s="1">
        <v>1</v>
      </c>
      <c r="H1247" s="1" t="s">
        <v>8</v>
      </c>
      <c r="I1247" s="1" t="s">
        <v>8</v>
      </c>
      <c r="J1247" s="1" t="s">
        <v>8</v>
      </c>
      <c r="K1247" s="1" t="s">
        <v>8</v>
      </c>
      <c r="L1247" s="1" t="s">
        <v>8</v>
      </c>
      <c r="M1247" s="1" t="s">
        <v>8</v>
      </c>
    </row>
    <row r="1248" spans="1:13" x14ac:dyDescent="0.25">
      <c r="A1248" s="1">
        <v>12480</v>
      </c>
      <c r="B1248" s="1" t="s">
        <v>698</v>
      </c>
      <c r="C1248" s="1">
        <v>0</v>
      </c>
      <c r="D1248" s="1" t="s">
        <v>104</v>
      </c>
      <c r="E1248" s="1" t="s">
        <v>699</v>
      </c>
      <c r="F1248" s="1">
        <v>1</v>
      </c>
      <c r="G1248" s="1">
        <v>1</v>
      </c>
      <c r="H1248" s="1" t="s">
        <v>8</v>
      </c>
      <c r="I1248" s="1" t="s">
        <v>8</v>
      </c>
      <c r="J1248" s="1" t="s">
        <v>8</v>
      </c>
      <c r="K1248" s="1" t="s">
        <v>8</v>
      </c>
      <c r="L1248" s="1" t="s">
        <v>8</v>
      </c>
      <c r="M1248" s="1" t="s">
        <v>8</v>
      </c>
    </row>
    <row r="1249" spans="1:13" x14ac:dyDescent="0.25">
      <c r="A1249" s="1">
        <v>12490</v>
      </c>
      <c r="B1249" s="1" t="s">
        <v>354</v>
      </c>
      <c r="C1249" s="1">
        <v>0</v>
      </c>
      <c r="D1249" s="1" t="s">
        <v>104</v>
      </c>
      <c r="E1249" s="1" t="s">
        <v>355</v>
      </c>
      <c r="F1249" s="1">
        <v>1</v>
      </c>
      <c r="G1249" s="1">
        <v>1</v>
      </c>
      <c r="H1249" s="1" t="s">
        <v>8</v>
      </c>
      <c r="I1249" s="1" t="s">
        <v>8</v>
      </c>
      <c r="J1249" s="1" t="s">
        <v>8</v>
      </c>
      <c r="K1249" s="1" t="s">
        <v>8</v>
      </c>
      <c r="L1249" s="1" t="s">
        <v>8</v>
      </c>
      <c r="M1249" s="1" t="s">
        <v>8</v>
      </c>
    </row>
    <row r="1250" spans="1:13" x14ac:dyDescent="0.25">
      <c r="A1250" s="1">
        <v>12500</v>
      </c>
      <c r="B1250" s="1" t="s">
        <v>354</v>
      </c>
      <c r="C1250" s="1">
        <v>0</v>
      </c>
      <c r="D1250" s="1" t="s">
        <v>104</v>
      </c>
      <c r="E1250" s="1" t="s">
        <v>355</v>
      </c>
      <c r="F1250" s="1">
        <v>1</v>
      </c>
      <c r="G1250" s="1">
        <v>1</v>
      </c>
      <c r="H1250" s="1" t="s">
        <v>8</v>
      </c>
      <c r="I1250" s="1" t="s">
        <v>8</v>
      </c>
      <c r="J1250" s="1" t="s">
        <v>8</v>
      </c>
      <c r="K1250" s="1" t="s">
        <v>8</v>
      </c>
      <c r="L1250" s="1" t="s">
        <v>8</v>
      </c>
      <c r="M1250" s="1" t="s">
        <v>8</v>
      </c>
    </row>
    <row r="1251" spans="1:13" x14ac:dyDescent="0.25">
      <c r="A1251" s="1">
        <v>12510</v>
      </c>
      <c r="B1251" s="1" t="s">
        <v>354</v>
      </c>
      <c r="C1251" s="1">
        <v>0</v>
      </c>
      <c r="D1251" s="1" t="s">
        <v>104</v>
      </c>
      <c r="E1251" s="1" t="s">
        <v>355</v>
      </c>
      <c r="F1251" s="1">
        <v>1</v>
      </c>
      <c r="G1251" s="1">
        <v>1</v>
      </c>
      <c r="H1251" s="1" t="s">
        <v>8</v>
      </c>
      <c r="I1251" s="1" t="s">
        <v>8</v>
      </c>
      <c r="J1251" s="1" t="s">
        <v>8</v>
      </c>
      <c r="K1251" s="1" t="s">
        <v>8</v>
      </c>
      <c r="L1251" s="1" t="s">
        <v>8</v>
      </c>
      <c r="M1251" s="1" t="s">
        <v>8</v>
      </c>
    </row>
    <row r="1252" spans="1:13" x14ac:dyDescent="0.25">
      <c r="A1252" s="1">
        <v>12520</v>
      </c>
      <c r="B1252" s="1" t="s">
        <v>354</v>
      </c>
      <c r="C1252" s="1">
        <v>0</v>
      </c>
      <c r="D1252" s="1" t="s">
        <v>104</v>
      </c>
      <c r="E1252" s="1" t="s">
        <v>355</v>
      </c>
      <c r="F1252" s="1">
        <v>1</v>
      </c>
      <c r="G1252" s="1">
        <v>1</v>
      </c>
      <c r="H1252" s="1" t="s">
        <v>8</v>
      </c>
      <c r="I1252" s="1" t="s">
        <v>8</v>
      </c>
      <c r="J1252" s="1" t="s">
        <v>8</v>
      </c>
      <c r="K1252" s="1" t="s">
        <v>8</v>
      </c>
      <c r="L1252" s="1" t="s">
        <v>8</v>
      </c>
      <c r="M1252" s="1" t="s">
        <v>8</v>
      </c>
    </row>
    <row r="1253" spans="1:13" x14ac:dyDescent="0.25">
      <c r="A1253" s="1">
        <v>12530</v>
      </c>
      <c r="B1253" s="1" t="s">
        <v>354</v>
      </c>
      <c r="C1253" s="1">
        <v>0</v>
      </c>
      <c r="D1253" s="1" t="s">
        <v>104</v>
      </c>
      <c r="E1253" s="1" t="s">
        <v>355</v>
      </c>
      <c r="F1253" s="1">
        <v>1</v>
      </c>
      <c r="G1253" s="1">
        <v>1</v>
      </c>
      <c r="H1253" s="1" t="s">
        <v>8</v>
      </c>
      <c r="I1253" s="1" t="s">
        <v>8</v>
      </c>
      <c r="J1253" s="1" t="s">
        <v>8</v>
      </c>
      <c r="K1253" s="1" t="s">
        <v>8</v>
      </c>
      <c r="L1253" s="1" t="s">
        <v>8</v>
      </c>
      <c r="M1253" s="1" t="s">
        <v>8</v>
      </c>
    </row>
    <row r="1254" spans="1:13" x14ac:dyDescent="0.25">
      <c r="A1254" s="1">
        <v>12540</v>
      </c>
      <c r="B1254" s="1" t="s">
        <v>354</v>
      </c>
      <c r="C1254" s="1">
        <v>0</v>
      </c>
      <c r="D1254" s="1" t="s">
        <v>104</v>
      </c>
      <c r="E1254" s="1" t="s">
        <v>355</v>
      </c>
      <c r="F1254" s="1">
        <v>1</v>
      </c>
      <c r="G1254" s="1">
        <v>1</v>
      </c>
      <c r="H1254" s="1" t="s">
        <v>8</v>
      </c>
      <c r="I1254" s="1" t="s">
        <v>8</v>
      </c>
      <c r="J1254" s="1" t="s">
        <v>8</v>
      </c>
      <c r="K1254" s="1" t="s">
        <v>8</v>
      </c>
      <c r="L1254" s="1" t="s">
        <v>8</v>
      </c>
      <c r="M1254" s="1" t="s">
        <v>8</v>
      </c>
    </row>
    <row r="1255" spans="1:13" x14ac:dyDescent="0.25">
      <c r="A1255" s="1">
        <v>12550</v>
      </c>
      <c r="B1255" s="1" t="s">
        <v>692</v>
      </c>
      <c r="C1255" s="1">
        <v>0</v>
      </c>
      <c r="D1255" s="1" t="s">
        <v>104</v>
      </c>
      <c r="E1255" s="1" t="s">
        <v>693</v>
      </c>
      <c r="F1255" s="1">
        <v>1</v>
      </c>
      <c r="G1255" s="1">
        <v>1</v>
      </c>
      <c r="H1255" s="1" t="s">
        <v>8</v>
      </c>
      <c r="I1255" s="1" t="s">
        <v>8</v>
      </c>
      <c r="J1255" s="1" t="s">
        <v>8</v>
      </c>
      <c r="K1255" s="1" t="s">
        <v>8</v>
      </c>
      <c r="L1255" s="1" t="s">
        <v>8</v>
      </c>
      <c r="M1255" s="1" t="s">
        <v>8</v>
      </c>
    </row>
    <row r="1256" spans="1:13" x14ac:dyDescent="0.25">
      <c r="A1256" s="1">
        <v>12560</v>
      </c>
      <c r="B1256" s="1" t="s">
        <v>354</v>
      </c>
      <c r="C1256" s="1">
        <v>0</v>
      </c>
      <c r="D1256" s="1" t="s">
        <v>104</v>
      </c>
      <c r="E1256" s="1" t="s">
        <v>355</v>
      </c>
      <c r="F1256" s="1">
        <v>1</v>
      </c>
      <c r="G1256" s="1">
        <v>1</v>
      </c>
      <c r="H1256" s="1" t="s">
        <v>8</v>
      </c>
      <c r="I1256" s="1" t="s">
        <v>8</v>
      </c>
      <c r="J1256" s="1" t="s">
        <v>8</v>
      </c>
      <c r="K1256" s="1" t="s">
        <v>8</v>
      </c>
      <c r="L1256" s="1" t="s">
        <v>8</v>
      </c>
      <c r="M1256" s="1" t="s">
        <v>8</v>
      </c>
    </row>
    <row r="1257" spans="1:13" x14ac:dyDescent="0.25">
      <c r="A1257" s="1">
        <v>12570</v>
      </c>
      <c r="B1257" s="1" t="s">
        <v>354</v>
      </c>
      <c r="C1257" s="1">
        <v>0</v>
      </c>
      <c r="D1257" s="1" t="s">
        <v>104</v>
      </c>
      <c r="E1257" s="1" t="s">
        <v>355</v>
      </c>
      <c r="F1257" s="1">
        <v>1</v>
      </c>
      <c r="G1257" s="1">
        <v>1</v>
      </c>
      <c r="H1257" s="1" t="s">
        <v>8</v>
      </c>
      <c r="I1257" s="1" t="s">
        <v>8</v>
      </c>
      <c r="J1257" s="1" t="s">
        <v>8</v>
      </c>
      <c r="K1257" s="1" t="s">
        <v>8</v>
      </c>
      <c r="L1257" s="1" t="s">
        <v>8</v>
      </c>
      <c r="M1257" s="1" t="s">
        <v>8</v>
      </c>
    </row>
    <row r="1258" spans="1:13" x14ac:dyDescent="0.25">
      <c r="A1258" s="1">
        <v>12580</v>
      </c>
      <c r="B1258" s="1" t="s">
        <v>354</v>
      </c>
      <c r="C1258" s="1">
        <v>0</v>
      </c>
      <c r="D1258" s="1" t="s">
        <v>104</v>
      </c>
      <c r="E1258" s="1" t="s">
        <v>355</v>
      </c>
      <c r="F1258" s="1">
        <v>1</v>
      </c>
      <c r="G1258" s="1">
        <v>1</v>
      </c>
      <c r="H1258" s="1" t="s">
        <v>8</v>
      </c>
      <c r="I1258" s="1" t="s">
        <v>8</v>
      </c>
      <c r="J1258" s="1" t="s">
        <v>8</v>
      </c>
      <c r="K1258" s="1" t="s">
        <v>8</v>
      </c>
      <c r="L1258" s="1" t="s">
        <v>8</v>
      </c>
      <c r="M1258" s="1" t="s">
        <v>8</v>
      </c>
    </row>
    <row r="1259" spans="1:13" x14ac:dyDescent="0.25">
      <c r="A1259" s="1">
        <v>12590</v>
      </c>
      <c r="B1259" s="1" t="s">
        <v>354</v>
      </c>
      <c r="C1259" s="1">
        <v>0</v>
      </c>
      <c r="D1259" s="1" t="s">
        <v>104</v>
      </c>
      <c r="E1259" s="1" t="s">
        <v>355</v>
      </c>
      <c r="F1259" s="1">
        <v>1</v>
      </c>
      <c r="G1259" s="1">
        <v>1</v>
      </c>
      <c r="H1259" s="1" t="s">
        <v>8</v>
      </c>
      <c r="I1259" s="1" t="s">
        <v>8</v>
      </c>
      <c r="J1259" s="1" t="s">
        <v>8</v>
      </c>
      <c r="K1259" s="1" t="s">
        <v>8</v>
      </c>
      <c r="L1259" s="1" t="s">
        <v>8</v>
      </c>
      <c r="M1259" s="1" t="s">
        <v>8</v>
      </c>
    </row>
    <row r="1260" spans="1:13" x14ac:dyDescent="0.25">
      <c r="A1260" s="1">
        <v>12600</v>
      </c>
      <c r="B1260" s="1" t="s">
        <v>354</v>
      </c>
      <c r="C1260" s="1">
        <v>0</v>
      </c>
      <c r="D1260" s="1" t="s">
        <v>104</v>
      </c>
      <c r="E1260" s="1" t="s">
        <v>355</v>
      </c>
      <c r="F1260" s="1">
        <v>1</v>
      </c>
      <c r="G1260" s="1">
        <v>1</v>
      </c>
      <c r="H1260" s="1" t="s">
        <v>8</v>
      </c>
      <c r="I1260" s="1" t="s">
        <v>8</v>
      </c>
      <c r="J1260" s="1" t="s">
        <v>8</v>
      </c>
      <c r="K1260" s="1" t="s">
        <v>8</v>
      </c>
      <c r="L1260" s="1" t="s">
        <v>8</v>
      </c>
      <c r="M1260" s="1" t="s">
        <v>8</v>
      </c>
    </row>
    <row r="1261" spans="1:13" x14ac:dyDescent="0.25">
      <c r="A1261" s="1">
        <v>12610</v>
      </c>
      <c r="B1261" s="1" t="s">
        <v>354</v>
      </c>
      <c r="C1261" s="1">
        <v>0</v>
      </c>
      <c r="D1261" s="1" t="s">
        <v>104</v>
      </c>
      <c r="E1261" s="1" t="s">
        <v>355</v>
      </c>
      <c r="F1261" s="1">
        <v>1</v>
      </c>
      <c r="G1261" s="1">
        <v>1</v>
      </c>
      <c r="H1261" s="1" t="s">
        <v>8</v>
      </c>
      <c r="I1261" s="1" t="s">
        <v>8</v>
      </c>
      <c r="J1261" s="1" t="s">
        <v>8</v>
      </c>
      <c r="K1261" s="1" t="s">
        <v>8</v>
      </c>
      <c r="L1261" s="1" t="s">
        <v>8</v>
      </c>
      <c r="M1261" s="1" t="s">
        <v>8</v>
      </c>
    </row>
    <row r="1262" spans="1:13" x14ac:dyDescent="0.25">
      <c r="A1262" s="1">
        <v>12620</v>
      </c>
      <c r="B1262" s="1" t="s">
        <v>354</v>
      </c>
      <c r="C1262" s="1">
        <v>0</v>
      </c>
      <c r="D1262" s="1" t="s">
        <v>104</v>
      </c>
      <c r="E1262" s="1" t="s">
        <v>355</v>
      </c>
      <c r="F1262" s="1">
        <v>1</v>
      </c>
      <c r="G1262" s="1">
        <v>1</v>
      </c>
      <c r="H1262" s="1" t="s">
        <v>8</v>
      </c>
      <c r="I1262" s="1" t="s">
        <v>8</v>
      </c>
      <c r="J1262" s="1" t="s">
        <v>8</v>
      </c>
      <c r="K1262" s="1" t="s">
        <v>8</v>
      </c>
      <c r="L1262" s="1" t="s">
        <v>8</v>
      </c>
      <c r="M1262" s="1" t="s">
        <v>8</v>
      </c>
    </row>
    <row r="1263" spans="1:13" x14ac:dyDescent="0.25">
      <c r="A1263" s="1">
        <v>12630</v>
      </c>
      <c r="B1263" s="1" t="s">
        <v>354</v>
      </c>
      <c r="C1263" s="1">
        <v>0</v>
      </c>
      <c r="D1263" s="1" t="s">
        <v>104</v>
      </c>
      <c r="E1263" s="1" t="s">
        <v>355</v>
      </c>
      <c r="F1263" s="1">
        <v>1</v>
      </c>
      <c r="G1263" s="1">
        <v>1</v>
      </c>
      <c r="H1263" s="1" t="s">
        <v>8</v>
      </c>
      <c r="I1263" s="1" t="s">
        <v>8</v>
      </c>
      <c r="J1263" s="1" t="s">
        <v>8</v>
      </c>
      <c r="K1263" s="1" t="s">
        <v>8</v>
      </c>
      <c r="L1263" s="1" t="s">
        <v>8</v>
      </c>
      <c r="M1263" s="1" t="s">
        <v>8</v>
      </c>
    </row>
    <row r="1264" spans="1:13" x14ac:dyDescent="0.25">
      <c r="A1264" s="1">
        <v>12640</v>
      </c>
      <c r="B1264" s="1" t="s">
        <v>700</v>
      </c>
      <c r="C1264" s="1">
        <v>0</v>
      </c>
      <c r="D1264" s="1" t="s">
        <v>104</v>
      </c>
      <c r="E1264" s="1" t="s">
        <v>701</v>
      </c>
      <c r="F1264" s="1">
        <v>1</v>
      </c>
      <c r="G1264" s="1">
        <v>1</v>
      </c>
      <c r="H1264" s="1" t="s">
        <v>8</v>
      </c>
      <c r="I1264" s="1" t="s">
        <v>8</v>
      </c>
      <c r="J1264" s="1" t="s">
        <v>8</v>
      </c>
      <c r="K1264" s="1" t="s">
        <v>8</v>
      </c>
      <c r="L1264" s="1" t="s">
        <v>8</v>
      </c>
      <c r="M1264" s="1" t="s">
        <v>8</v>
      </c>
    </row>
    <row r="1265" spans="1:13" x14ac:dyDescent="0.25">
      <c r="A1265" s="1">
        <v>12650</v>
      </c>
      <c r="B1265" s="1" t="s">
        <v>700</v>
      </c>
      <c r="C1265" s="1">
        <v>0</v>
      </c>
      <c r="D1265" s="1" t="s">
        <v>104</v>
      </c>
      <c r="E1265" s="1" t="s">
        <v>701</v>
      </c>
      <c r="F1265" s="1">
        <v>1</v>
      </c>
      <c r="G1265" s="1">
        <v>1</v>
      </c>
      <c r="H1265" s="1" t="s">
        <v>8</v>
      </c>
      <c r="I1265" s="1" t="s">
        <v>8</v>
      </c>
      <c r="J1265" s="1" t="s">
        <v>8</v>
      </c>
      <c r="K1265" s="1" t="s">
        <v>8</v>
      </c>
      <c r="L1265" s="1" t="s">
        <v>8</v>
      </c>
      <c r="M1265" s="1" t="s">
        <v>8</v>
      </c>
    </row>
    <row r="1266" spans="1:13" x14ac:dyDescent="0.25">
      <c r="A1266" s="1">
        <v>12660</v>
      </c>
      <c r="B1266" s="1" t="s">
        <v>322</v>
      </c>
      <c r="C1266" s="1">
        <v>0</v>
      </c>
      <c r="D1266" s="1" t="s">
        <v>104</v>
      </c>
      <c r="E1266" s="1" t="s">
        <v>323</v>
      </c>
      <c r="F1266" s="1">
        <v>1</v>
      </c>
      <c r="G1266" s="1">
        <v>1</v>
      </c>
      <c r="H1266" s="1">
        <v>1</v>
      </c>
      <c r="I1266" s="1">
        <v>1</v>
      </c>
      <c r="J1266" s="1">
        <v>1</v>
      </c>
      <c r="K1266" s="1">
        <v>1</v>
      </c>
      <c r="L1266" s="1">
        <v>1</v>
      </c>
      <c r="M1266" s="1">
        <v>1</v>
      </c>
    </row>
    <row r="1267" spans="1:13" x14ac:dyDescent="0.25">
      <c r="A1267" s="1">
        <v>12670</v>
      </c>
      <c r="B1267" s="1" t="s">
        <v>236</v>
      </c>
      <c r="C1267" s="1">
        <v>0</v>
      </c>
      <c r="D1267" s="1" t="s">
        <v>104</v>
      </c>
      <c r="E1267" s="1" t="s">
        <v>237</v>
      </c>
      <c r="F1267" s="1">
        <v>1</v>
      </c>
      <c r="G1267" s="1">
        <v>1</v>
      </c>
      <c r="H1267" s="1">
        <v>1</v>
      </c>
      <c r="I1267" s="1">
        <v>1</v>
      </c>
      <c r="J1267" s="1">
        <v>1</v>
      </c>
      <c r="K1267" s="1">
        <v>1</v>
      </c>
      <c r="L1267" s="1">
        <v>1</v>
      </c>
      <c r="M1267" s="1">
        <v>1</v>
      </c>
    </row>
    <row r="1268" spans="1:13" x14ac:dyDescent="0.25">
      <c r="A1268" s="1">
        <v>12680</v>
      </c>
      <c r="B1268" s="1" t="s">
        <v>702</v>
      </c>
      <c r="C1268" s="1">
        <v>0</v>
      </c>
      <c r="D1268" s="1" t="s">
        <v>104</v>
      </c>
      <c r="E1268" s="1" t="s">
        <v>703</v>
      </c>
      <c r="F1268" s="1">
        <v>1</v>
      </c>
      <c r="G1268" s="1">
        <v>1</v>
      </c>
      <c r="H1268" s="1">
        <v>1</v>
      </c>
      <c r="I1268" s="1">
        <v>1</v>
      </c>
      <c r="J1268" s="1">
        <v>1</v>
      </c>
      <c r="K1268" s="1">
        <v>1</v>
      </c>
      <c r="L1268" s="1">
        <v>1</v>
      </c>
      <c r="M1268" s="1">
        <v>1</v>
      </c>
    </row>
    <row r="1269" spans="1:13" x14ac:dyDescent="0.25">
      <c r="A1269" s="1">
        <v>12690</v>
      </c>
      <c r="B1269" s="1" t="s">
        <v>330</v>
      </c>
      <c r="C1269" s="1">
        <v>0</v>
      </c>
      <c r="D1269" s="1" t="s">
        <v>104</v>
      </c>
      <c r="E1269" s="1" t="s">
        <v>331</v>
      </c>
      <c r="F1269" s="1">
        <v>1</v>
      </c>
      <c r="G1269" s="1">
        <v>1</v>
      </c>
      <c r="H1269" s="1">
        <v>1</v>
      </c>
      <c r="I1269" s="1">
        <v>1</v>
      </c>
      <c r="J1269" s="1">
        <v>1</v>
      </c>
      <c r="K1269" s="1">
        <v>1</v>
      </c>
      <c r="L1269" s="1">
        <v>1</v>
      </c>
      <c r="M1269" s="1">
        <v>1</v>
      </c>
    </row>
    <row r="1270" spans="1:13" x14ac:dyDescent="0.25">
      <c r="A1270" s="1">
        <v>12700</v>
      </c>
      <c r="B1270" s="1" t="s">
        <v>704</v>
      </c>
      <c r="C1270" s="1">
        <v>0</v>
      </c>
      <c r="D1270" s="1" t="s">
        <v>104</v>
      </c>
      <c r="E1270" s="1" t="s">
        <v>705</v>
      </c>
      <c r="F1270" s="1">
        <v>1</v>
      </c>
      <c r="G1270" s="1">
        <v>1</v>
      </c>
      <c r="H1270" s="1">
        <v>1</v>
      </c>
      <c r="I1270" s="1">
        <v>1</v>
      </c>
      <c r="J1270" s="1">
        <v>1</v>
      </c>
      <c r="K1270" s="1">
        <v>1</v>
      </c>
      <c r="L1270" s="1">
        <v>1</v>
      </c>
      <c r="M1270" s="1">
        <v>1</v>
      </c>
    </row>
    <row r="1271" spans="1:13" x14ac:dyDescent="0.25">
      <c r="A1271" s="1">
        <v>12710</v>
      </c>
      <c r="B1271" s="1" t="s">
        <v>704</v>
      </c>
      <c r="C1271" s="1">
        <v>0</v>
      </c>
      <c r="D1271" s="1" t="s">
        <v>104</v>
      </c>
      <c r="E1271" s="1" t="s">
        <v>705</v>
      </c>
      <c r="F1271" s="1">
        <v>1</v>
      </c>
      <c r="G1271" s="1">
        <v>1</v>
      </c>
      <c r="H1271" s="1">
        <v>1</v>
      </c>
      <c r="I1271" s="1">
        <v>1</v>
      </c>
      <c r="J1271" s="1">
        <v>1</v>
      </c>
      <c r="K1271" s="1">
        <v>1</v>
      </c>
      <c r="L1271" s="1">
        <v>1</v>
      </c>
      <c r="M1271" s="1">
        <v>1</v>
      </c>
    </row>
    <row r="1272" spans="1:13" x14ac:dyDescent="0.25">
      <c r="A1272" s="1">
        <v>12720</v>
      </c>
      <c r="B1272" s="1" t="s">
        <v>704</v>
      </c>
      <c r="C1272" s="1">
        <v>0</v>
      </c>
      <c r="D1272" s="1" t="s">
        <v>104</v>
      </c>
      <c r="E1272" s="1" t="s">
        <v>705</v>
      </c>
      <c r="F1272" s="1">
        <v>1</v>
      </c>
      <c r="G1272" s="1">
        <v>1</v>
      </c>
      <c r="H1272" s="1">
        <v>1</v>
      </c>
      <c r="I1272" s="1">
        <v>1</v>
      </c>
      <c r="J1272" s="1">
        <v>1</v>
      </c>
      <c r="K1272" s="1">
        <v>1</v>
      </c>
      <c r="L1272" s="1">
        <v>1</v>
      </c>
      <c r="M1272" s="1">
        <v>1</v>
      </c>
    </row>
    <row r="1273" spans="1:13" x14ac:dyDescent="0.25">
      <c r="A1273" s="1">
        <v>12730</v>
      </c>
      <c r="B1273" s="1" t="s">
        <v>706</v>
      </c>
      <c r="C1273" s="1">
        <v>0</v>
      </c>
      <c r="D1273" s="1" t="s">
        <v>104</v>
      </c>
      <c r="E1273" s="1" t="s">
        <v>707</v>
      </c>
      <c r="F1273" s="1">
        <v>1</v>
      </c>
      <c r="G1273" s="1">
        <v>1</v>
      </c>
      <c r="H1273" s="1">
        <v>1</v>
      </c>
      <c r="I1273" s="1">
        <v>1</v>
      </c>
      <c r="J1273" s="1">
        <v>1</v>
      </c>
      <c r="K1273" s="1">
        <v>1</v>
      </c>
      <c r="L1273" s="1">
        <v>1</v>
      </c>
      <c r="M1273" s="1">
        <v>1</v>
      </c>
    </row>
    <row r="1274" spans="1:13" x14ac:dyDescent="0.25">
      <c r="A1274" s="1">
        <v>12740</v>
      </c>
      <c r="B1274" s="1" t="s">
        <v>708</v>
      </c>
      <c r="C1274" s="1">
        <v>0</v>
      </c>
      <c r="D1274" s="1" t="s">
        <v>104</v>
      </c>
      <c r="E1274" s="1" t="s">
        <v>709</v>
      </c>
      <c r="F1274" s="1">
        <v>1</v>
      </c>
      <c r="G1274" s="1">
        <v>1</v>
      </c>
      <c r="H1274" s="1">
        <v>1</v>
      </c>
      <c r="I1274" s="1">
        <v>1</v>
      </c>
      <c r="J1274" s="1">
        <v>1</v>
      </c>
      <c r="K1274" s="1">
        <v>1</v>
      </c>
      <c r="L1274" s="1">
        <v>1</v>
      </c>
      <c r="M1274" s="1">
        <v>1</v>
      </c>
    </row>
    <row r="1275" spans="1:13" x14ac:dyDescent="0.25">
      <c r="A1275" s="1">
        <v>12750</v>
      </c>
      <c r="B1275" s="1" t="s">
        <v>174</v>
      </c>
      <c r="C1275" s="1">
        <v>0</v>
      </c>
      <c r="D1275" s="1" t="s">
        <v>104</v>
      </c>
      <c r="E1275" s="1" t="s">
        <v>175</v>
      </c>
      <c r="F1275" s="1">
        <v>1</v>
      </c>
      <c r="G1275" s="1">
        <v>1</v>
      </c>
      <c r="H1275" s="1">
        <v>1</v>
      </c>
      <c r="I1275" s="1">
        <v>1</v>
      </c>
      <c r="J1275" s="1">
        <v>1</v>
      </c>
      <c r="K1275" s="1">
        <v>1</v>
      </c>
      <c r="L1275" s="1">
        <v>1</v>
      </c>
      <c r="M1275" s="1">
        <v>1</v>
      </c>
    </row>
    <row r="1276" spans="1:13" x14ac:dyDescent="0.25">
      <c r="A1276" s="1">
        <v>12760</v>
      </c>
      <c r="B1276" s="1" t="s">
        <v>340</v>
      </c>
      <c r="C1276" s="1">
        <v>0</v>
      </c>
      <c r="D1276" s="1" t="s">
        <v>104</v>
      </c>
      <c r="E1276" s="1" t="s">
        <v>341</v>
      </c>
      <c r="F1276" s="1">
        <v>1</v>
      </c>
      <c r="G1276" s="1">
        <v>1</v>
      </c>
      <c r="H1276" s="1">
        <v>1</v>
      </c>
      <c r="I1276" s="1">
        <v>1</v>
      </c>
      <c r="J1276" s="1">
        <v>1</v>
      </c>
      <c r="K1276" s="1">
        <v>1</v>
      </c>
      <c r="L1276" s="1">
        <v>1</v>
      </c>
      <c r="M1276" s="1">
        <v>1</v>
      </c>
    </row>
    <row r="1277" spans="1:13" x14ac:dyDescent="0.25">
      <c r="A1277" s="1">
        <v>12770</v>
      </c>
      <c r="B1277" s="1" t="s">
        <v>710</v>
      </c>
      <c r="C1277" s="1">
        <v>0</v>
      </c>
      <c r="D1277" s="1" t="s">
        <v>104</v>
      </c>
      <c r="E1277" s="1" t="s">
        <v>711</v>
      </c>
      <c r="F1277" s="1">
        <v>1</v>
      </c>
      <c r="G1277" s="1">
        <v>1</v>
      </c>
      <c r="H1277" s="1">
        <v>1</v>
      </c>
      <c r="I1277" s="1">
        <v>1</v>
      </c>
      <c r="J1277" s="1">
        <v>1</v>
      </c>
      <c r="K1277" s="1">
        <v>1</v>
      </c>
      <c r="L1277" s="1">
        <v>1</v>
      </c>
      <c r="M1277" s="1">
        <v>1</v>
      </c>
    </row>
    <row r="1278" spans="1:13" x14ac:dyDescent="0.25">
      <c r="A1278" s="1">
        <v>12780</v>
      </c>
      <c r="B1278" s="1" t="s">
        <v>159</v>
      </c>
      <c r="C1278" s="1">
        <v>0</v>
      </c>
      <c r="D1278" s="1" t="s">
        <v>104</v>
      </c>
      <c r="E1278" s="1" t="s">
        <v>160</v>
      </c>
      <c r="F1278" s="1">
        <v>1</v>
      </c>
      <c r="G1278" s="1">
        <v>1</v>
      </c>
      <c r="H1278" s="1">
        <v>1</v>
      </c>
      <c r="I1278" s="1">
        <v>1</v>
      </c>
      <c r="J1278" s="1">
        <v>1</v>
      </c>
      <c r="K1278" s="1">
        <v>1</v>
      </c>
      <c r="L1278" s="1">
        <v>1</v>
      </c>
      <c r="M1278" s="1">
        <v>1</v>
      </c>
    </row>
    <row r="1279" spans="1:13" x14ac:dyDescent="0.25">
      <c r="A1279" s="1">
        <v>12790</v>
      </c>
      <c r="B1279" s="1" t="s">
        <v>246</v>
      </c>
      <c r="C1279" s="1">
        <v>0</v>
      </c>
      <c r="D1279" s="1" t="s">
        <v>104</v>
      </c>
      <c r="E1279" s="1" t="s">
        <v>247</v>
      </c>
      <c r="F1279" s="1">
        <v>1</v>
      </c>
      <c r="G1279" s="1">
        <v>1</v>
      </c>
      <c r="H1279" s="1">
        <v>1</v>
      </c>
      <c r="I1279" s="1">
        <v>1</v>
      </c>
      <c r="J1279" s="1">
        <v>1</v>
      </c>
      <c r="K1279" s="1">
        <v>1</v>
      </c>
      <c r="L1279" s="1">
        <v>1</v>
      </c>
      <c r="M1279" s="1">
        <v>1</v>
      </c>
    </row>
    <row r="1280" spans="1:13" x14ac:dyDescent="0.25">
      <c r="A1280" s="1">
        <v>12800</v>
      </c>
      <c r="B1280" s="1" t="s">
        <v>326</v>
      </c>
      <c r="C1280" s="1">
        <v>0</v>
      </c>
      <c r="D1280" s="1" t="s">
        <v>104</v>
      </c>
      <c r="E1280" s="1" t="s">
        <v>327</v>
      </c>
      <c r="F1280" s="1">
        <v>1</v>
      </c>
      <c r="G1280" s="1">
        <v>1</v>
      </c>
      <c r="H1280" s="1">
        <v>1</v>
      </c>
      <c r="I1280" s="1">
        <v>1</v>
      </c>
      <c r="J1280" s="1">
        <v>1</v>
      </c>
      <c r="K1280" s="1">
        <v>1</v>
      </c>
      <c r="L1280" s="1">
        <v>1</v>
      </c>
      <c r="M1280" s="1">
        <v>1</v>
      </c>
    </row>
    <row r="1281" spans="1:13" x14ac:dyDescent="0.25">
      <c r="A1281" s="1">
        <v>12810</v>
      </c>
      <c r="B1281" s="1" t="s">
        <v>342</v>
      </c>
      <c r="C1281" s="1">
        <v>0</v>
      </c>
      <c r="D1281" s="1" t="s">
        <v>104</v>
      </c>
      <c r="E1281" s="1" t="s">
        <v>343</v>
      </c>
      <c r="F1281" s="1">
        <v>1</v>
      </c>
      <c r="G1281" s="1">
        <v>1</v>
      </c>
      <c r="H1281" s="1">
        <v>1</v>
      </c>
      <c r="I1281" s="1">
        <v>1</v>
      </c>
      <c r="J1281" s="1">
        <v>1</v>
      </c>
      <c r="K1281" s="1">
        <v>1</v>
      </c>
      <c r="L1281" s="1">
        <v>1</v>
      </c>
      <c r="M1281" s="1">
        <v>1</v>
      </c>
    </row>
    <row r="1282" spans="1:13" x14ac:dyDescent="0.25">
      <c r="A1282" s="1">
        <v>12820</v>
      </c>
      <c r="B1282" s="1" t="s">
        <v>342</v>
      </c>
      <c r="C1282" s="1">
        <v>0</v>
      </c>
      <c r="D1282" s="1" t="s">
        <v>104</v>
      </c>
      <c r="E1282" s="1" t="s">
        <v>343</v>
      </c>
      <c r="F1282" s="1">
        <v>1</v>
      </c>
      <c r="G1282" s="1">
        <v>1</v>
      </c>
      <c r="H1282" s="1">
        <v>1</v>
      </c>
      <c r="I1282" s="1">
        <v>1</v>
      </c>
      <c r="J1282" s="1">
        <v>1</v>
      </c>
      <c r="K1282" s="1">
        <v>1</v>
      </c>
      <c r="L1282" s="1">
        <v>1</v>
      </c>
      <c r="M1282" s="1">
        <v>1</v>
      </c>
    </row>
    <row r="1283" spans="1:13" x14ac:dyDescent="0.25">
      <c r="A1283" s="1">
        <v>12830</v>
      </c>
      <c r="B1283" s="1" t="s">
        <v>342</v>
      </c>
      <c r="C1283" s="1">
        <v>0</v>
      </c>
      <c r="D1283" s="1" t="s">
        <v>104</v>
      </c>
      <c r="E1283" s="1" t="s">
        <v>343</v>
      </c>
      <c r="F1283" s="1">
        <v>1</v>
      </c>
      <c r="G1283" s="1">
        <v>1</v>
      </c>
      <c r="H1283" s="1">
        <v>1</v>
      </c>
      <c r="I1283" s="1">
        <v>1</v>
      </c>
      <c r="J1283" s="1">
        <v>1</v>
      </c>
      <c r="K1283" s="1">
        <v>1</v>
      </c>
      <c r="L1283" s="1">
        <v>1</v>
      </c>
      <c r="M1283" s="1">
        <v>1</v>
      </c>
    </row>
    <row r="1284" spans="1:13" x14ac:dyDescent="0.25">
      <c r="A1284" s="1">
        <v>12840</v>
      </c>
      <c r="B1284" s="1" t="s">
        <v>182</v>
      </c>
      <c r="C1284" s="1">
        <v>0</v>
      </c>
      <c r="D1284" s="1" t="s">
        <v>104</v>
      </c>
      <c r="E1284" s="1" t="s">
        <v>183</v>
      </c>
      <c r="F1284" s="1">
        <v>1</v>
      </c>
      <c r="G1284" s="1">
        <v>1</v>
      </c>
      <c r="H1284" s="1">
        <v>1</v>
      </c>
      <c r="I1284" s="1">
        <v>1</v>
      </c>
      <c r="J1284" s="1">
        <v>1</v>
      </c>
      <c r="K1284" s="1">
        <v>1</v>
      </c>
      <c r="L1284" s="1">
        <v>1</v>
      </c>
      <c r="M1284" s="1">
        <v>1</v>
      </c>
    </row>
    <row r="1285" spans="1:13" x14ac:dyDescent="0.25">
      <c r="A1285" s="1">
        <v>12850</v>
      </c>
      <c r="B1285" s="1" t="s">
        <v>182</v>
      </c>
      <c r="C1285" s="1">
        <v>0</v>
      </c>
      <c r="D1285" s="1" t="s">
        <v>104</v>
      </c>
      <c r="E1285" s="1" t="s">
        <v>183</v>
      </c>
      <c r="F1285" s="1">
        <v>1</v>
      </c>
      <c r="G1285" s="1">
        <v>1</v>
      </c>
      <c r="H1285" s="1">
        <v>1</v>
      </c>
      <c r="I1285" s="1">
        <v>1</v>
      </c>
      <c r="J1285" s="1">
        <v>1</v>
      </c>
      <c r="K1285" s="1">
        <v>1</v>
      </c>
      <c r="L1285" s="1">
        <v>1</v>
      </c>
      <c r="M1285" s="1">
        <v>1</v>
      </c>
    </row>
    <row r="1286" spans="1:13" x14ac:dyDescent="0.25">
      <c r="A1286" s="1">
        <v>12860</v>
      </c>
      <c r="B1286" s="1" t="s">
        <v>346</v>
      </c>
      <c r="C1286" s="1">
        <v>0</v>
      </c>
      <c r="D1286" s="1" t="s">
        <v>104</v>
      </c>
      <c r="E1286" s="1" t="s">
        <v>347</v>
      </c>
      <c r="F1286" s="1">
        <v>1</v>
      </c>
      <c r="G1286" s="1">
        <v>1</v>
      </c>
      <c r="H1286" s="1" t="s">
        <v>8</v>
      </c>
      <c r="I1286" s="1" t="s">
        <v>8</v>
      </c>
      <c r="J1286" s="1" t="s">
        <v>8</v>
      </c>
      <c r="K1286" s="1" t="s">
        <v>8</v>
      </c>
      <c r="L1286" s="1" t="s">
        <v>8</v>
      </c>
      <c r="M1286" s="1" t="s">
        <v>8</v>
      </c>
    </row>
    <row r="1287" spans="1:13" x14ac:dyDescent="0.25">
      <c r="A1287" s="1">
        <v>12870</v>
      </c>
      <c r="B1287" s="1" t="s">
        <v>346</v>
      </c>
      <c r="C1287" s="1">
        <v>0</v>
      </c>
      <c r="D1287" s="1" t="s">
        <v>104</v>
      </c>
      <c r="E1287" s="1" t="s">
        <v>347</v>
      </c>
      <c r="F1287" s="1" t="s">
        <v>8</v>
      </c>
      <c r="G1287" s="1" t="s">
        <v>8</v>
      </c>
      <c r="H1287" s="1">
        <v>1</v>
      </c>
      <c r="I1287" s="1">
        <v>1</v>
      </c>
      <c r="J1287" s="1">
        <v>1</v>
      </c>
      <c r="K1287" s="1">
        <v>1</v>
      </c>
      <c r="L1287" s="1">
        <v>1</v>
      </c>
      <c r="M1287" s="1">
        <v>1</v>
      </c>
    </row>
    <row r="1288" spans="1:13" x14ac:dyDescent="0.25">
      <c r="A1288" s="1">
        <v>12880</v>
      </c>
      <c r="B1288" s="1" t="s">
        <v>712</v>
      </c>
      <c r="C1288" s="1">
        <v>0</v>
      </c>
      <c r="D1288" s="1" t="s">
        <v>104</v>
      </c>
      <c r="E1288" s="1" t="s">
        <v>713</v>
      </c>
      <c r="F1288" s="1">
        <v>1</v>
      </c>
      <c r="G1288" s="1">
        <v>1</v>
      </c>
      <c r="H1288" s="1">
        <v>1</v>
      </c>
      <c r="I1288" s="1">
        <v>1</v>
      </c>
      <c r="J1288" s="1">
        <v>1</v>
      </c>
      <c r="K1288" s="1">
        <v>1</v>
      </c>
      <c r="L1288" s="1">
        <v>1</v>
      </c>
      <c r="M1288" s="1">
        <v>1</v>
      </c>
    </row>
    <row r="1289" spans="1:13" x14ac:dyDescent="0.25">
      <c r="A1289" s="1">
        <v>12890</v>
      </c>
      <c r="B1289" s="1" t="s">
        <v>342</v>
      </c>
      <c r="C1289" s="1">
        <v>0</v>
      </c>
      <c r="D1289" s="1" t="s">
        <v>104</v>
      </c>
      <c r="E1289" s="1" t="s">
        <v>343</v>
      </c>
      <c r="F1289" s="1">
        <v>1</v>
      </c>
      <c r="G1289" s="1">
        <v>1</v>
      </c>
      <c r="H1289" s="1" t="s">
        <v>8</v>
      </c>
      <c r="I1289" s="1" t="s">
        <v>8</v>
      </c>
      <c r="J1289" s="1" t="s">
        <v>8</v>
      </c>
      <c r="K1289" s="1" t="s">
        <v>8</v>
      </c>
      <c r="L1289" s="1" t="s">
        <v>8</v>
      </c>
      <c r="M1289" s="1" t="s">
        <v>8</v>
      </c>
    </row>
    <row r="1290" spans="1:13" x14ac:dyDescent="0.25">
      <c r="A1290" s="1">
        <v>12900</v>
      </c>
      <c r="B1290" s="1" t="s">
        <v>714</v>
      </c>
      <c r="C1290" s="1">
        <v>0</v>
      </c>
      <c r="D1290" s="1" t="s">
        <v>104</v>
      </c>
      <c r="E1290" s="1" t="s">
        <v>715</v>
      </c>
      <c r="F1290" s="1">
        <v>1</v>
      </c>
      <c r="G1290" s="1">
        <v>1</v>
      </c>
      <c r="H1290" s="1">
        <v>1</v>
      </c>
      <c r="I1290" s="1">
        <v>1</v>
      </c>
      <c r="J1290" s="1">
        <v>1</v>
      </c>
      <c r="K1290" s="1">
        <v>1</v>
      </c>
      <c r="L1290" s="1">
        <v>1</v>
      </c>
      <c r="M1290" s="1">
        <v>1</v>
      </c>
    </row>
    <row r="1291" spans="1:13" x14ac:dyDescent="0.25">
      <c r="A1291" s="1">
        <v>12910</v>
      </c>
      <c r="B1291" s="1" t="s">
        <v>716</v>
      </c>
      <c r="C1291" s="1">
        <v>0</v>
      </c>
      <c r="D1291" s="1" t="s">
        <v>104</v>
      </c>
      <c r="E1291" s="1" t="s">
        <v>717</v>
      </c>
      <c r="F1291" s="1">
        <v>1</v>
      </c>
      <c r="G1291" s="1">
        <v>1</v>
      </c>
      <c r="H1291" s="1">
        <v>1</v>
      </c>
      <c r="I1291" s="1">
        <v>1</v>
      </c>
      <c r="J1291" s="1">
        <v>1</v>
      </c>
      <c r="K1291" s="1">
        <v>1</v>
      </c>
      <c r="L1291" s="1">
        <v>1</v>
      </c>
      <c r="M1291" s="1">
        <v>1</v>
      </c>
    </row>
    <row r="1292" spans="1:13" x14ac:dyDescent="0.25">
      <c r="A1292" s="1">
        <v>12920</v>
      </c>
      <c r="B1292" s="1" t="s">
        <v>716</v>
      </c>
      <c r="C1292" s="1">
        <v>0</v>
      </c>
      <c r="D1292" s="1" t="s">
        <v>104</v>
      </c>
      <c r="E1292" s="1" t="s">
        <v>717</v>
      </c>
      <c r="F1292" s="1">
        <v>1</v>
      </c>
      <c r="G1292" s="1">
        <v>1</v>
      </c>
      <c r="H1292" s="1">
        <v>1</v>
      </c>
      <c r="I1292" s="1">
        <v>1</v>
      </c>
      <c r="J1292" s="1">
        <v>1</v>
      </c>
      <c r="K1292" s="1">
        <v>1</v>
      </c>
      <c r="L1292" s="1">
        <v>1</v>
      </c>
      <c r="M1292" s="1">
        <v>1</v>
      </c>
    </row>
    <row r="1293" spans="1:13" x14ac:dyDescent="0.25">
      <c r="A1293" s="1">
        <v>12930</v>
      </c>
      <c r="B1293" s="1" t="s">
        <v>716</v>
      </c>
      <c r="C1293" s="1">
        <v>0</v>
      </c>
      <c r="D1293" s="1" t="s">
        <v>104</v>
      </c>
      <c r="E1293" s="1" t="s">
        <v>717</v>
      </c>
      <c r="F1293" s="1">
        <v>1</v>
      </c>
      <c r="G1293" s="1">
        <v>1</v>
      </c>
      <c r="H1293" s="1">
        <v>1</v>
      </c>
      <c r="I1293" s="1">
        <v>1</v>
      </c>
      <c r="J1293" s="1">
        <v>1</v>
      </c>
      <c r="K1293" s="1">
        <v>1</v>
      </c>
      <c r="L1293" s="1">
        <v>1</v>
      </c>
      <c r="M1293" s="1">
        <v>1</v>
      </c>
    </row>
    <row r="1294" spans="1:13" x14ac:dyDescent="0.25">
      <c r="A1294" s="1">
        <v>12940</v>
      </c>
      <c r="B1294" s="1" t="s">
        <v>716</v>
      </c>
      <c r="C1294" s="1">
        <v>0</v>
      </c>
      <c r="D1294" s="1" t="s">
        <v>104</v>
      </c>
      <c r="E1294" s="1" t="s">
        <v>717</v>
      </c>
      <c r="F1294" s="1">
        <v>1</v>
      </c>
      <c r="G1294" s="1">
        <v>1</v>
      </c>
      <c r="H1294" s="1">
        <v>1</v>
      </c>
      <c r="I1294" s="1">
        <v>1</v>
      </c>
      <c r="J1294" s="1">
        <v>1</v>
      </c>
      <c r="K1294" s="1">
        <v>1</v>
      </c>
      <c r="L1294" s="1">
        <v>1</v>
      </c>
      <c r="M1294" s="1">
        <v>1</v>
      </c>
    </row>
    <row r="1295" spans="1:13" x14ac:dyDescent="0.25">
      <c r="A1295" s="1">
        <v>12950</v>
      </c>
      <c r="B1295" s="1" t="s">
        <v>716</v>
      </c>
      <c r="C1295" s="1">
        <v>0</v>
      </c>
      <c r="D1295" s="1" t="s">
        <v>104</v>
      </c>
      <c r="E1295" s="1" t="s">
        <v>717</v>
      </c>
      <c r="F1295" s="1">
        <v>1</v>
      </c>
      <c r="G1295" s="1">
        <v>1</v>
      </c>
      <c r="H1295" s="1">
        <v>1</v>
      </c>
      <c r="I1295" s="1">
        <v>1</v>
      </c>
      <c r="J1295" s="1">
        <v>1</v>
      </c>
      <c r="K1295" s="1">
        <v>1</v>
      </c>
      <c r="L1295" s="1">
        <v>1</v>
      </c>
      <c r="M1295" s="1">
        <v>1</v>
      </c>
    </row>
    <row r="1296" spans="1:13" x14ac:dyDescent="0.25">
      <c r="A1296" s="1">
        <v>12960</v>
      </c>
      <c r="B1296" s="1" t="s">
        <v>718</v>
      </c>
      <c r="C1296" s="1">
        <v>0</v>
      </c>
      <c r="D1296" s="1" t="s">
        <v>104</v>
      </c>
      <c r="E1296" s="1" t="s">
        <v>719</v>
      </c>
      <c r="F1296" s="1">
        <v>1</v>
      </c>
      <c r="G1296" s="1">
        <v>1</v>
      </c>
      <c r="H1296" s="1">
        <v>1</v>
      </c>
      <c r="I1296" s="1">
        <v>1</v>
      </c>
      <c r="J1296" s="1">
        <v>1</v>
      </c>
      <c r="K1296" s="1">
        <v>1</v>
      </c>
      <c r="L1296" s="1">
        <v>1</v>
      </c>
      <c r="M1296" s="1">
        <v>1</v>
      </c>
    </row>
    <row r="1297" spans="1:13" x14ac:dyDescent="0.25">
      <c r="A1297" s="1">
        <v>12970</v>
      </c>
      <c r="B1297" s="1" t="s">
        <v>720</v>
      </c>
      <c r="C1297" s="1">
        <v>0</v>
      </c>
      <c r="D1297" s="1" t="s">
        <v>104</v>
      </c>
      <c r="E1297" s="1" t="s">
        <v>721</v>
      </c>
      <c r="F1297" s="1">
        <v>1</v>
      </c>
      <c r="G1297" s="1">
        <v>1</v>
      </c>
      <c r="H1297" s="1">
        <v>1</v>
      </c>
      <c r="I1297" s="1">
        <v>1</v>
      </c>
      <c r="J1297" s="1">
        <v>1</v>
      </c>
      <c r="K1297" s="1">
        <v>1</v>
      </c>
      <c r="L1297" s="1">
        <v>1</v>
      </c>
      <c r="M1297" s="1">
        <v>1</v>
      </c>
    </row>
    <row r="1298" spans="1:13" x14ac:dyDescent="0.25">
      <c r="A1298" s="1">
        <v>12980</v>
      </c>
      <c r="B1298" s="1" t="s">
        <v>722</v>
      </c>
      <c r="C1298" s="1">
        <v>0</v>
      </c>
      <c r="D1298" s="1" t="s">
        <v>104</v>
      </c>
      <c r="E1298" s="1" t="s">
        <v>723</v>
      </c>
      <c r="F1298" s="1">
        <v>1</v>
      </c>
      <c r="G1298" s="1">
        <v>1</v>
      </c>
      <c r="H1298" s="1">
        <v>1</v>
      </c>
      <c r="I1298" s="1">
        <v>1</v>
      </c>
      <c r="J1298" s="1">
        <v>1</v>
      </c>
      <c r="K1298" s="1">
        <v>1</v>
      </c>
      <c r="L1298" s="1">
        <v>1</v>
      </c>
      <c r="M1298" s="1">
        <v>1</v>
      </c>
    </row>
    <row r="1299" spans="1:13" x14ac:dyDescent="0.25">
      <c r="A1299" s="1">
        <v>12990</v>
      </c>
      <c r="B1299" s="1" t="s">
        <v>394</v>
      </c>
      <c r="C1299" s="1">
        <v>0</v>
      </c>
      <c r="D1299" s="1" t="s">
        <v>104</v>
      </c>
      <c r="E1299" s="1" t="s">
        <v>395</v>
      </c>
      <c r="F1299" s="1">
        <v>1</v>
      </c>
      <c r="G1299" s="1">
        <v>1</v>
      </c>
      <c r="H1299" s="1" t="s">
        <v>8</v>
      </c>
      <c r="I1299" s="1" t="s">
        <v>8</v>
      </c>
      <c r="J1299" s="1" t="s">
        <v>8</v>
      </c>
      <c r="K1299" s="1" t="s">
        <v>8</v>
      </c>
      <c r="L1299" s="1" t="s">
        <v>8</v>
      </c>
      <c r="M1299" s="1" t="s">
        <v>8</v>
      </c>
    </row>
    <row r="1300" spans="1:13" x14ac:dyDescent="0.25">
      <c r="A1300" s="1">
        <v>13000</v>
      </c>
      <c r="B1300" s="1" t="s">
        <v>394</v>
      </c>
      <c r="C1300" s="1">
        <v>0</v>
      </c>
      <c r="D1300" s="1" t="s">
        <v>104</v>
      </c>
      <c r="E1300" s="1" t="s">
        <v>395</v>
      </c>
      <c r="F1300" s="1" t="s">
        <v>8</v>
      </c>
      <c r="G1300" s="1" t="s">
        <v>8</v>
      </c>
      <c r="H1300" s="1">
        <v>1</v>
      </c>
      <c r="I1300" s="1">
        <v>1</v>
      </c>
      <c r="J1300" s="1">
        <v>1</v>
      </c>
      <c r="K1300" s="1">
        <v>1</v>
      </c>
      <c r="L1300" s="1">
        <v>1</v>
      </c>
      <c r="M1300" s="1">
        <v>1</v>
      </c>
    </row>
    <row r="1301" spans="1:13" x14ac:dyDescent="0.25">
      <c r="A1301" s="1">
        <v>13010</v>
      </c>
      <c r="B1301" s="1" t="s">
        <v>394</v>
      </c>
      <c r="C1301" s="1">
        <v>0</v>
      </c>
      <c r="D1301" s="1" t="s">
        <v>104</v>
      </c>
      <c r="E1301" s="1" t="s">
        <v>395</v>
      </c>
      <c r="F1301" s="1">
        <v>1</v>
      </c>
      <c r="G1301" s="1">
        <v>1</v>
      </c>
      <c r="H1301" s="1" t="s">
        <v>8</v>
      </c>
      <c r="I1301" s="1" t="s">
        <v>8</v>
      </c>
      <c r="J1301" s="1" t="s">
        <v>8</v>
      </c>
      <c r="K1301" s="1" t="s">
        <v>8</v>
      </c>
      <c r="L1301" s="1" t="s">
        <v>8</v>
      </c>
      <c r="M1301" s="1" t="s">
        <v>8</v>
      </c>
    </row>
    <row r="1302" spans="1:13" x14ac:dyDescent="0.25">
      <c r="A1302" s="1">
        <v>13020</v>
      </c>
      <c r="B1302" s="1" t="s">
        <v>394</v>
      </c>
      <c r="C1302" s="1">
        <v>0</v>
      </c>
      <c r="D1302" s="1" t="s">
        <v>104</v>
      </c>
      <c r="E1302" s="1" t="s">
        <v>395</v>
      </c>
      <c r="F1302" s="1" t="s">
        <v>8</v>
      </c>
      <c r="G1302" s="1" t="s">
        <v>8</v>
      </c>
      <c r="H1302" s="1">
        <v>1</v>
      </c>
      <c r="I1302" s="1">
        <v>1</v>
      </c>
      <c r="J1302" s="1">
        <v>1</v>
      </c>
      <c r="K1302" s="1">
        <v>1</v>
      </c>
      <c r="L1302" s="1">
        <v>1</v>
      </c>
      <c r="M1302" s="1">
        <v>1</v>
      </c>
    </row>
    <row r="1303" spans="1:13" x14ac:dyDescent="0.25">
      <c r="A1303" s="1">
        <v>13030</v>
      </c>
      <c r="B1303" s="1" t="s">
        <v>394</v>
      </c>
      <c r="C1303" s="1">
        <v>0</v>
      </c>
      <c r="D1303" s="1" t="s">
        <v>104</v>
      </c>
      <c r="E1303" s="1" t="s">
        <v>395</v>
      </c>
      <c r="F1303" s="1">
        <v>1</v>
      </c>
      <c r="G1303" s="1">
        <v>1</v>
      </c>
      <c r="H1303" s="1" t="s">
        <v>8</v>
      </c>
      <c r="I1303" s="1" t="s">
        <v>8</v>
      </c>
      <c r="J1303" s="1" t="s">
        <v>8</v>
      </c>
      <c r="K1303" s="1" t="s">
        <v>8</v>
      </c>
      <c r="L1303" s="1" t="s">
        <v>8</v>
      </c>
      <c r="M1303" s="1" t="s">
        <v>8</v>
      </c>
    </row>
    <row r="1304" spans="1:13" x14ac:dyDescent="0.25">
      <c r="A1304" s="1">
        <v>13040</v>
      </c>
      <c r="B1304" s="1" t="s">
        <v>394</v>
      </c>
      <c r="C1304" s="1">
        <v>0</v>
      </c>
      <c r="D1304" s="1" t="s">
        <v>104</v>
      </c>
      <c r="E1304" s="1" t="s">
        <v>395</v>
      </c>
      <c r="F1304" s="1" t="s">
        <v>8</v>
      </c>
      <c r="G1304" s="1" t="s">
        <v>8</v>
      </c>
      <c r="H1304" s="1">
        <v>1</v>
      </c>
      <c r="I1304" s="1">
        <v>1</v>
      </c>
      <c r="J1304" s="1">
        <v>1</v>
      </c>
      <c r="K1304" s="1">
        <v>1</v>
      </c>
      <c r="L1304" s="1">
        <v>1</v>
      </c>
      <c r="M1304" s="1">
        <v>1</v>
      </c>
    </row>
    <row r="1305" spans="1:13" x14ac:dyDescent="0.25">
      <c r="A1305" s="1">
        <v>13050</v>
      </c>
      <c r="B1305" s="1" t="s">
        <v>390</v>
      </c>
      <c r="C1305" s="1">
        <v>0</v>
      </c>
      <c r="D1305" s="1" t="s">
        <v>104</v>
      </c>
      <c r="E1305" s="1" t="s">
        <v>391</v>
      </c>
      <c r="F1305" s="1" t="s">
        <v>8</v>
      </c>
      <c r="G1305" s="1" t="s">
        <v>8</v>
      </c>
      <c r="H1305" s="1">
        <v>1</v>
      </c>
      <c r="I1305" s="1">
        <v>1</v>
      </c>
      <c r="J1305" s="1">
        <v>1</v>
      </c>
      <c r="K1305" s="1">
        <v>1</v>
      </c>
      <c r="L1305" s="1">
        <v>1</v>
      </c>
      <c r="M1305" s="1">
        <v>1</v>
      </c>
    </row>
    <row r="1306" spans="1:13" x14ac:dyDescent="0.25">
      <c r="A1306" s="1">
        <v>13060</v>
      </c>
      <c r="B1306" s="1" t="s">
        <v>390</v>
      </c>
      <c r="C1306" s="1">
        <v>0</v>
      </c>
      <c r="D1306" s="1" t="s">
        <v>104</v>
      </c>
      <c r="E1306" s="1" t="s">
        <v>391</v>
      </c>
      <c r="F1306" s="1">
        <v>1</v>
      </c>
      <c r="G1306" s="1">
        <v>1</v>
      </c>
      <c r="H1306" s="1" t="s">
        <v>8</v>
      </c>
      <c r="I1306" s="1" t="s">
        <v>8</v>
      </c>
      <c r="J1306" s="1" t="s">
        <v>8</v>
      </c>
      <c r="K1306" s="1" t="s">
        <v>8</v>
      </c>
      <c r="L1306" s="1" t="s">
        <v>8</v>
      </c>
      <c r="M1306" s="1" t="s">
        <v>8</v>
      </c>
    </row>
    <row r="1307" spans="1:13" x14ac:dyDescent="0.25">
      <c r="A1307" s="1">
        <v>13070</v>
      </c>
      <c r="B1307" s="1" t="s">
        <v>390</v>
      </c>
      <c r="C1307" s="1">
        <v>0</v>
      </c>
      <c r="D1307" s="1" t="s">
        <v>104</v>
      </c>
      <c r="E1307" s="1" t="s">
        <v>391</v>
      </c>
      <c r="F1307" s="1">
        <v>1</v>
      </c>
      <c r="G1307" s="1">
        <v>1</v>
      </c>
      <c r="H1307" s="1" t="s">
        <v>8</v>
      </c>
      <c r="I1307" s="1" t="s">
        <v>8</v>
      </c>
      <c r="J1307" s="1" t="s">
        <v>8</v>
      </c>
      <c r="K1307" s="1" t="s">
        <v>8</v>
      </c>
      <c r="L1307" s="1" t="s">
        <v>8</v>
      </c>
      <c r="M1307" s="1" t="s">
        <v>8</v>
      </c>
    </row>
    <row r="1308" spans="1:13" x14ac:dyDescent="0.25">
      <c r="A1308" s="1">
        <v>13080</v>
      </c>
      <c r="B1308" s="1" t="s">
        <v>390</v>
      </c>
      <c r="C1308" s="1">
        <v>0</v>
      </c>
      <c r="D1308" s="1" t="s">
        <v>104</v>
      </c>
      <c r="E1308" s="1" t="s">
        <v>391</v>
      </c>
      <c r="F1308" s="1" t="s">
        <v>8</v>
      </c>
      <c r="G1308" s="1" t="s">
        <v>8</v>
      </c>
      <c r="H1308" s="1">
        <v>1</v>
      </c>
      <c r="I1308" s="1">
        <v>1</v>
      </c>
      <c r="J1308" s="1">
        <v>1</v>
      </c>
      <c r="K1308" s="1">
        <v>1</v>
      </c>
      <c r="L1308" s="1">
        <v>1</v>
      </c>
      <c r="M1308" s="1">
        <v>1</v>
      </c>
    </row>
    <row r="1309" spans="1:13" x14ac:dyDescent="0.25">
      <c r="A1309" s="1">
        <v>13090</v>
      </c>
      <c r="B1309" s="1" t="s">
        <v>390</v>
      </c>
      <c r="C1309" s="1">
        <v>0</v>
      </c>
      <c r="D1309" s="1" t="s">
        <v>104</v>
      </c>
      <c r="E1309" s="1" t="s">
        <v>391</v>
      </c>
      <c r="F1309" s="1">
        <v>1</v>
      </c>
      <c r="G1309" s="1">
        <v>1</v>
      </c>
      <c r="H1309" s="1" t="s">
        <v>8</v>
      </c>
      <c r="I1309" s="1" t="s">
        <v>8</v>
      </c>
      <c r="J1309" s="1" t="s">
        <v>8</v>
      </c>
      <c r="K1309" s="1" t="s">
        <v>8</v>
      </c>
      <c r="L1309" s="1" t="s">
        <v>8</v>
      </c>
      <c r="M1309" s="1" t="s">
        <v>8</v>
      </c>
    </row>
    <row r="1310" spans="1:13" x14ac:dyDescent="0.25">
      <c r="A1310" s="1">
        <v>13100</v>
      </c>
      <c r="B1310" s="1" t="s">
        <v>390</v>
      </c>
      <c r="C1310" s="1">
        <v>0</v>
      </c>
      <c r="D1310" s="1" t="s">
        <v>104</v>
      </c>
      <c r="E1310" s="1" t="s">
        <v>391</v>
      </c>
      <c r="F1310" s="1">
        <v>1</v>
      </c>
      <c r="G1310" s="1">
        <v>1</v>
      </c>
      <c r="H1310" s="1" t="s">
        <v>8</v>
      </c>
      <c r="I1310" s="1" t="s">
        <v>8</v>
      </c>
      <c r="J1310" s="1" t="s">
        <v>8</v>
      </c>
      <c r="K1310" s="1" t="s">
        <v>8</v>
      </c>
      <c r="L1310" s="1" t="s">
        <v>8</v>
      </c>
      <c r="M1310" s="1" t="s">
        <v>8</v>
      </c>
    </row>
    <row r="1311" spans="1:13" x14ac:dyDescent="0.25">
      <c r="A1311" s="1">
        <v>13110</v>
      </c>
      <c r="B1311" s="1" t="s">
        <v>364</v>
      </c>
      <c r="C1311" s="1">
        <v>0</v>
      </c>
      <c r="D1311" s="1" t="s">
        <v>104</v>
      </c>
      <c r="E1311" s="1" t="s">
        <v>365</v>
      </c>
      <c r="F1311" s="1">
        <v>1</v>
      </c>
      <c r="G1311" s="1">
        <v>1</v>
      </c>
      <c r="H1311" s="1" t="s">
        <v>8</v>
      </c>
      <c r="I1311" s="1" t="s">
        <v>8</v>
      </c>
      <c r="J1311" s="1" t="s">
        <v>8</v>
      </c>
      <c r="K1311" s="1" t="s">
        <v>8</v>
      </c>
      <c r="L1311" s="1" t="s">
        <v>8</v>
      </c>
      <c r="M1311" s="1" t="s">
        <v>8</v>
      </c>
    </row>
    <row r="1312" spans="1:13" x14ac:dyDescent="0.25">
      <c r="A1312" s="1">
        <v>13120</v>
      </c>
      <c r="B1312" s="1" t="s">
        <v>364</v>
      </c>
      <c r="C1312" s="1">
        <v>0</v>
      </c>
      <c r="D1312" s="1" t="s">
        <v>104</v>
      </c>
      <c r="E1312" s="1" t="s">
        <v>365</v>
      </c>
      <c r="F1312" s="1">
        <v>1</v>
      </c>
      <c r="G1312" s="1">
        <v>1</v>
      </c>
      <c r="H1312" s="1" t="s">
        <v>8</v>
      </c>
      <c r="I1312" s="1" t="s">
        <v>8</v>
      </c>
      <c r="J1312" s="1" t="s">
        <v>8</v>
      </c>
      <c r="K1312" s="1" t="s">
        <v>8</v>
      </c>
      <c r="L1312" s="1" t="s">
        <v>8</v>
      </c>
      <c r="M1312" s="1" t="s">
        <v>8</v>
      </c>
    </row>
    <row r="1313" spans="1:13" x14ac:dyDescent="0.25">
      <c r="A1313" s="1">
        <v>13130</v>
      </c>
      <c r="B1313" s="1" t="s">
        <v>394</v>
      </c>
      <c r="C1313" s="1">
        <v>0</v>
      </c>
      <c r="D1313" s="1" t="s">
        <v>104</v>
      </c>
      <c r="E1313" s="1" t="s">
        <v>395</v>
      </c>
      <c r="F1313" s="1">
        <v>1</v>
      </c>
      <c r="G1313" s="1">
        <v>1</v>
      </c>
      <c r="H1313" s="1" t="s">
        <v>8</v>
      </c>
      <c r="I1313" s="1" t="s">
        <v>8</v>
      </c>
      <c r="J1313" s="1" t="s">
        <v>8</v>
      </c>
      <c r="K1313" s="1" t="s">
        <v>8</v>
      </c>
      <c r="L1313" s="1" t="s">
        <v>8</v>
      </c>
      <c r="M1313" s="1" t="s">
        <v>8</v>
      </c>
    </row>
    <row r="1314" spans="1:13" x14ac:dyDescent="0.25">
      <c r="A1314" s="1">
        <v>13140</v>
      </c>
      <c r="B1314" s="1" t="s">
        <v>394</v>
      </c>
      <c r="C1314" s="1">
        <v>0</v>
      </c>
      <c r="D1314" s="1" t="s">
        <v>104</v>
      </c>
      <c r="E1314" s="1" t="s">
        <v>395</v>
      </c>
      <c r="F1314" s="1" t="s">
        <v>8</v>
      </c>
      <c r="G1314" s="1" t="s">
        <v>8</v>
      </c>
      <c r="H1314" s="1">
        <v>1</v>
      </c>
      <c r="I1314" s="1">
        <v>1</v>
      </c>
      <c r="J1314" s="1">
        <v>1</v>
      </c>
      <c r="K1314" s="1">
        <v>1</v>
      </c>
      <c r="L1314" s="1">
        <v>1</v>
      </c>
      <c r="M1314" s="1">
        <v>1</v>
      </c>
    </row>
    <row r="1315" spans="1:13" x14ac:dyDescent="0.25">
      <c r="A1315" s="1">
        <v>13150</v>
      </c>
      <c r="B1315" s="1" t="s">
        <v>724</v>
      </c>
      <c r="C1315" s="1">
        <v>0</v>
      </c>
      <c r="D1315" s="1" t="s">
        <v>104</v>
      </c>
      <c r="E1315" s="1" t="s">
        <v>725</v>
      </c>
      <c r="F1315" s="1">
        <v>1</v>
      </c>
      <c r="G1315" s="1">
        <v>1</v>
      </c>
      <c r="H1315" s="1">
        <v>1</v>
      </c>
      <c r="I1315" s="1">
        <v>1</v>
      </c>
      <c r="J1315" s="1">
        <v>1</v>
      </c>
      <c r="K1315" s="1">
        <v>1</v>
      </c>
      <c r="L1315" s="1">
        <v>1</v>
      </c>
      <c r="M1315" s="1">
        <v>1</v>
      </c>
    </row>
    <row r="1316" spans="1:13" x14ac:dyDescent="0.25">
      <c r="A1316" s="1">
        <v>13160</v>
      </c>
      <c r="B1316" s="1" t="s">
        <v>396</v>
      </c>
      <c r="C1316" s="1">
        <v>0</v>
      </c>
      <c r="D1316" s="1" t="s">
        <v>104</v>
      </c>
      <c r="E1316" s="1" t="s">
        <v>397</v>
      </c>
      <c r="F1316" s="1">
        <v>1</v>
      </c>
      <c r="G1316" s="1">
        <v>1</v>
      </c>
      <c r="H1316" s="1">
        <v>1</v>
      </c>
      <c r="I1316" s="1">
        <v>1</v>
      </c>
      <c r="J1316" s="1">
        <v>1</v>
      </c>
      <c r="K1316" s="1">
        <v>1</v>
      </c>
      <c r="L1316" s="1">
        <v>1</v>
      </c>
      <c r="M1316" s="1">
        <v>1</v>
      </c>
    </row>
    <row r="1317" spans="1:13" x14ac:dyDescent="0.25">
      <c r="A1317" s="1">
        <v>13170</v>
      </c>
      <c r="B1317" s="1" t="s">
        <v>396</v>
      </c>
      <c r="C1317" s="1">
        <v>0</v>
      </c>
      <c r="D1317" s="1" t="s">
        <v>104</v>
      </c>
      <c r="E1317" s="1" t="s">
        <v>397</v>
      </c>
      <c r="F1317" s="1">
        <v>1</v>
      </c>
      <c r="G1317" s="1">
        <v>1</v>
      </c>
      <c r="H1317" s="1">
        <v>1</v>
      </c>
      <c r="I1317" s="1">
        <v>1</v>
      </c>
      <c r="J1317" s="1">
        <v>1</v>
      </c>
      <c r="K1317" s="1">
        <v>1</v>
      </c>
      <c r="L1317" s="1">
        <v>1</v>
      </c>
      <c r="M1317" s="1">
        <v>1</v>
      </c>
    </row>
    <row r="1318" spans="1:13" x14ac:dyDescent="0.25">
      <c r="A1318" s="1">
        <v>13180</v>
      </c>
      <c r="B1318" s="1" t="s">
        <v>396</v>
      </c>
      <c r="C1318" s="1">
        <v>0</v>
      </c>
      <c r="D1318" s="1" t="s">
        <v>104</v>
      </c>
      <c r="E1318" s="1" t="s">
        <v>397</v>
      </c>
      <c r="F1318" s="1">
        <v>1</v>
      </c>
      <c r="G1318" s="1">
        <v>1</v>
      </c>
      <c r="H1318" s="1">
        <v>1</v>
      </c>
      <c r="I1318" s="1">
        <v>1</v>
      </c>
      <c r="J1318" s="1">
        <v>1</v>
      </c>
      <c r="K1318" s="1">
        <v>1</v>
      </c>
      <c r="L1318" s="1">
        <v>1</v>
      </c>
      <c r="M1318" s="1">
        <v>1</v>
      </c>
    </row>
    <row r="1319" spans="1:13" x14ac:dyDescent="0.25">
      <c r="A1319" s="1">
        <v>13190</v>
      </c>
      <c r="B1319" s="1" t="s">
        <v>396</v>
      </c>
      <c r="C1319" s="1">
        <v>0</v>
      </c>
      <c r="D1319" s="1" t="s">
        <v>104</v>
      </c>
      <c r="E1319" s="1" t="s">
        <v>397</v>
      </c>
      <c r="F1319" s="1">
        <v>1</v>
      </c>
      <c r="G1319" s="1">
        <v>1</v>
      </c>
      <c r="H1319" s="1">
        <v>1</v>
      </c>
      <c r="I1319" s="1">
        <v>1</v>
      </c>
      <c r="J1319" s="1">
        <v>1</v>
      </c>
      <c r="K1319" s="1">
        <v>1</v>
      </c>
      <c r="L1319" s="1">
        <v>1</v>
      </c>
      <c r="M1319" s="1">
        <v>1</v>
      </c>
    </row>
    <row r="1320" spans="1:13" x14ac:dyDescent="0.25">
      <c r="A1320" s="1">
        <v>13200</v>
      </c>
      <c r="B1320" s="1" t="s">
        <v>726</v>
      </c>
      <c r="C1320" s="1">
        <v>0</v>
      </c>
      <c r="D1320" s="1" t="s">
        <v>104</v>
      </c>
      <c r="E1320" s="1" t="s">
        <v>727</v>
      </c>
      <c r="F1320" s="1">
        <v>1</v>
      </c>
      <c r="G1320" s="1">
        <v>1</v>
      </c>
      <c r="H1320" s="1">
        <v>1</v>
      </c>
      <c r="I1320" s="1">
        <v>1</v>
      </c>
      <c r="J1320" s="1">
        <v>1</v>
      </c>
      <c r="K1320" s="1">
        <v>1</v>
      </c>
      <c r="L1320" s="1">
        <v>1</v>
      </c>
      <c r="M1320" s="1">
        <v>1</v>
      </c>
    </row>
    <row r="1321" spans="1:13" x14ac:dyDescent="0.25">
      <c r="A1321" s="1">
        <v>13210</v>
      </c>
      <c r="B1321" s="1" t="s">
        <v>726</v>
      </c>
      <c r="C1321" s="1">
        <v>0</v>
      </c>
      <c r="D1321" s="1" t="s">
        <v>104</v>
      </c>
      <c r="E1321" s="1" t="s">
        <v>727</v>
      </c>
      <c r="F1321" s="1">
        <v>1</v>
      </c>
      <c r="G1321" s="1">
        <v>1</v>
      </c>
      <c r="H1321" s="1">
        <v>1</v>
      </c>
      <c r="I1321" s="1">
        <v>1</v>
      </c>
      <c r="J1321" s="1">
        <v>1</v>
      </c>
      <c r="K1321" s="1">
        <v>1</v>
      </c>
      <c r="L1321" s="1">
        <v>1</v>
      </c>
      <c r="M1321" s="1">
        <v>1</v>
      </c>
    </row>
    <row r="1322" spans="1:13" x14ac:dyDescent="0.25">
      <c r="A1322" s="1">
        <v>13220</v>
      </c>
      <c r="B1322" s="1" t="s">
        <v>595</v>
      </c>
      <c r="C1322" s="1">
        <v>0</v>
      </c>
      <c r="D1322" s="1" t="s">
        <v>104</v>
      </c>
      <c r="E1322" s="1" t="s">
        <v>596</v>
      </c>
      <c r="F1322" s="1">
        <v>1</v>
      </c>
      <c r="G1322" s="1">
        <v>1</v>
      </c>
      <c r="H1322" s="1">
        <v>1</v>
      </c>
      <c r="I1322" s="1">
        <v>1</v>
      </c>
      <c r="J1322" s="1">
        <v>1</v>
      </c>
      <c r="K1322" s="1">
        <v>1</v>
      </c>
      <c r="L1322" s="1">
        <v>1</v>
      </c>
      <c r="M1322" s="1">
        <v>1</v>
      </c>
    </row>
    <row r="1323" spans="1:13" x14ac:dyDescent="0.25">
      <c r="A1323" s="1">
        <v>13230</v>
      </c>
      <c r="B1323" s="1" t="s">
        <v>354</v>
      </c>
      <c r="C1323" s="1">
        <v>0</v>
      </c>
      <c r="D1323" s="1" t="s">
        <v>104</v>
      </c>
      <c r="E1323" s="1" t="s">
        <v>355</v>
      </c>
      <c r="F1323" s="1">
        <v>1</v>
      </c>
      <c r="G1323" s="1">
        <v>1</v>
      </c>
      <c r="H1323" s="1" t="s">
        <v>8</v>
      </c>
      <c r="I1323" s="1" t="s">
        <v>8</v>
      </c>
      <c r="J1323" s="1" t="s">
        <v>8</v>
      </c>
      <c r="K1323" s="1" t="s">
        <v>8</v>
      </c>
      <c r="L1323" s="1" t="s">
        <v>8</v>
      </c>
      <c r="M1323" s="1" t="s">
        <v>8</v>
      </c>
    </row>
    <row r="1324" spans="1:13" x14ac:dyDescent="0.25">
      <c r="A1324" s="1">
        <v>13240</v>
      </c>
      <c r="B1324" s="1" t="s">
        <v>354</v>
      </c>
      <c r="C1324" s="1">
        <v>0</v>
      </c>
      <c r="D1324" s="1" t="s">
        <v>104</v>
      </c>
      <c r="E1324" s="1" t="s">
        <v>355</v>
      </c>
      <c r="F1324" s="1" t="s">
        <v>8</v>
      </c>
      <c r="G1324" s="1" t="s">
        <v>8</v>
      </c>
      <c r="H1324" s="1">
        <v>1</v>
      </c>
      <c r="I1324" s="1">
        <v>1</v>
      </c>
      <c r="J1324" s="1">
        <v>1</v>
      </c>
      <c r="K1324" s="1">
        <v>1</v>
      </c>
      <c r="L1324" s="1">
        <v>1</v>
      </c>
      <c r="M1324" s="1">
        <v>1</v>
      </c>
    </row>
    <row r="1325" spans="1:13" x14ac:dyDescent="0.25">
      <c r="A1325" s="1">
        <v>13250</v>
      </c>
      <c r="B1325" s="1" t="s">
        <v>354</v>
      </c>
      <c r="C1325" s="1">
        <v>0</v>
      </c>
      <c r="D1325" s="1" t="s">
        <v>104</v>
      </c>
      <c r="E1325" s="1" t="s">
        <v>355</v>
      </c>
      <c r="F1325" s="1">
        <v>1</v>
      </c>
      <c r="G1325" s="1">
        <v>1</v>
      </c>
      <c r="H1325" s="1" t="s">
        <v>8</v>
      </c>
      <c r="I1325" s="1" t="s">
        <v>8</v>
      </c>
      <c r="J1325" s="1" t="s">
        <v>8</v>
      </c>
      <c r="K1325" s="1" t="s">
        <v>8</v>
      </c>
      <c r="L1325" s="1" t="s">
        <v>8</v>
      </c>
      <c r="M1325" s="1" t="s">
        <v>8</v>
      </c>
    </row>
    <row r="1326" spans="1:13" x14ac:dyDescent="0.25">
      <c r="A1326" s="1">
        <v>13260</v>
      </c>
      <c r="B1326" s="1" t="s">
        <v>354</v>
      </c>
      <c r="C1326" s="1">
        <v>0</v>
      </c>
      <c r="D1326" s="1" t="s">
        <v>104</v>
      </c>
      <c r="E1326" s="1" t="s">
        <v>355</v>
      </c>
      <c r="F1326" s="1" t="s">
        <v>8</v>
      </c>
      <c r="G1326" s="1" t="s">
        <v>8</v>
      </c>
      <c r="H1326" s="1">
        <v>1</v>
      </c>
      <c r="I1326" s="1">
        <v>1</v>
      </c>
      <c r="J1326" s="1">
        <v>1</v>
      </c>
      <c r="K1326" s="1">
        <v>1</v>
      </c>
      <c r="L1326" s="1">
        <v>1</v>
      </c>
      <c r="M1326" s="1">
        <v>1</v>
      </c>
    </row>
    <row r="1327" spans="1:13" x14ac:dyDescent="0.25">
      <c r="A1327" s="1">
        <v>13270</v>
      </c>
      <c r="B1327" s="1" t="s">
        <v>354</v>
      </c>
      <c r="C1327" s="1">
        <v>0</v>
      </c>
      <c r="D1327" s="1" t="s">
        <v>104</v>
      </c>
      <c r="E1327" s="1" t="s">
        <v>355</v>
      </c>
      <c r="F1327" s="1">
        <v>1</v>
      </c>
      <c r="G1327" s="1">
        <v>1</v>
      </c>
      <c r="H1327" s="1" t="s">
        <v>8</v>
      </c>
      <c r="I1327" s="1" t="s">
        <v>8</v>
      </c>
      <c r="J1327" s="1" t="s">
        <v>8</v>
      </c>
      <c r="K1327" s="1" t="s">
        <v>8</v>
      </c>
      <c r="L1327" s="1" t="s">
        <v>8</v>
      </c>
      <c r="M1327" s="1" t="s">
        <v>8</v>
      </c>
    </row>
    <row r="1328" spans="1:13" x14ac:dyDescent="0.25">
      <c r="A1328" s="1">
        <v>13280</v>
      </c>
      <c r="B1328" s="1" t="s">
        <v>354</v>
      </c>
      <c r="C1328" s="1">
        <v>0</v>
      </c>
      <c r="D1328" s="1" t="s">
        <v>104</v>
      </c>
      <c r="E1328" s="1" t="s">
        <v>355</v>
      </c>
      <c r="F1328" s="1" t="s">
        <v>8</v>
      </c>
      <c r="G1328" s="1" t="s">
        <v>8</v>
      </c>
      <c r="H1328" s="1">
        <v>1</v>
      </c>
      <c r="I1328" s="1">
        <v>1</v>
      </c>
      <c r="J1328" s="1">
        <v>1</v>
      </c>
      <c r="K1328" s="1">
        <v>1</v>
      </c>
      <c r="L1328" s="1">
        <v>1</v>
      </c>
      <c r="M1328" s="1">
        <v>1</v>
      </c>
    </row>
    <row r="1329" spans="1:13" x14ac:dyDescent="0.25">
      <c r="A1329" s="1">
        <v>13290</v>
      </c>
      <c r="B1329" s="1" t="s">
        <v>354</v>
      </c>
      <c r="C1329" s="1">
        <v>0</v>
      </c>
      <c r="D1329" s="1" t="s">
        <v>104</v>
      </c>
      <c r="E1329" s="1" t="s">
        <v>355</v>
      </c>
      <c r="F1329" s="1">
        <v>1</v>
      </c>
      <c r="G1329" s="1">
        <v>1</v>
      </c>
      <c r="H1329" s="1" t="s">
        <v>8</v>
      </c>
      <c r="I1329" s="1" t="s">
        <v>8</v>
      </c>
      <c r="J1329" s="1" t="s">
        <v>8</v>
      </c>
      <c r="K1329" s="1" t="s">
        <v>8</v>
      </c>
      <c r="L1329" s="1" t="s">
        <v>8</v>
      </c>
      <c r="M1329" s="1" t="s">
        <v>8</v>
      </c>
    </row>
    <row r="1330" spans="1:13" x14ac:dyDescent="0.25">
      <c r="A1330" s="1">
        <v>13300</v>
      </c>
      <c r="B1330" s="1" t="s">
        <v>354</v>
      </c>
      <c r="C1330" s="1">
        <v>0</v>
      </c>
      <c r="D1330" s="1" t="s">
        <v>104</v>
      </c>
      <c r="E1330" s="1" t="s">
        <v>355</v>
      </c>
      <c r="F1330" s="1" t="s">
        <v>8</v>
      </c>
      <c r="G1330" s="1" t="s">
        <v>8</v>
      </c>
      <c r="H1330" s="1">
        <v>1</v>
      </c>
      <c r="I1330" s="1">
        <v>1</v>
      </c>
      <c r="J1330" s="1">
        <v>1</v>
      </c>
      <c r="K1330" s="1">
        <v>1</v>
      </c>
      <c r="L1330" s="1">
        <v>1</v>
      </c>
      <c r="M1330" s="1">
        <v>1</v>
      </c>
    </row>
    <row r="1331" spans="1:13" x14ac:dyDescent="0.25">
      <c r="A1331" s="1">
        <v>13310</v>
      </c>
      <c r="B1331" s="1" t="s">
        <v>728</v>
      </c>
      <c r="C1331" s="1">
        <v>0</v>
      </c>
      <c r="D1331" s="1" t="s">
        <v>104</v>
      </c>
      <c r="E1331" s="1" t="s">
        <v>729</v>
      </c>
      <c r="F1331" s="1">
        <v>1</v>
      </c>
      <c r="G1331" s="1">
        <v>1</v>
      </c>
      <c r="H1331" s="1">
        <v>1</v>
      </c>
      <c r="I1331" s="1">
        <v>1</v>
      </c>
      <c r="J1331" s="1">
        <v>1</v>
      </c>
      <c r="K1331" s="1">
        <v>1</v>
      </c>
      <c r="L1331" s="1">
        <v>1</v>
      </c>
      <c r="M1331" s="1">
        <v>1</v>
      </c>
    </row>
    <row r="1332" spans="1:13" x14ac:dyDescent="0.25">
      <c r="A1332" s="1">
        <v>13320</v>
      </c>
      <c r="B1332" s="1" t="s">
        <v>730</v>
      </c>
      <c r="C1332" s="1">
        <v>0</v>
      </c>
      <c r="D1332" s="1" t="s">
        <v>104</v>
      </c>
      <c r="E1332" s="1" t="s">
        <v>731</v>
      </c>
      <c r="F1332" s="1">
        <v>1</v>
      </c>
      <c r="G1332" s="1">
        <v>1</v>
      </c>
      <c r="H1332" s="1">
        <v>1</v>
      </c>
      <c r="I1332" s="1">
        <v>1</v>
      </c>
      <c r="J1332" s="1">
        <v>1</v>
      </c>
      <c r="K1332" s="1">
        <v>1</v>
      </c>
      <c r="L1332" s="1">
        <v>1</v>
      </c>
      <c r="M1332" s="1">
        <v>1</v>
      </c>
    </row>
    <row r="1333" spans="1:13" x14ac:dyDescent="0.25">
      <c r="A1333" s="1">
        <v>13330</v>
      </c>
      <c r="B1333" s="1" t="s">
        <v>732</v>
      </c>
      <c r="C1333" s="1">
        <v>0</v>
      </c>
      <c r="D1333" s="1" t="s">
        <v>104</v>
      </c>
      <c r="E1333" s="1" t="s">
        <v>733</v>
      </c>
      <c r="F1333" s="1">
        <v>1</v>
      </c>
      <c r="G1333" s="1">
        <v>1</v>
      </c>
      <c r="H1333" s="1">
        <v>1</v>
      </c>
      <c r="I1333" s="1">
        <v>1</v>
      </c>
      <c r="J1333" s="1">
        <v>1</v>
      </c>
      <c r="K1333" s="1">
        <v>1</v>
      </c>
      <c r="L1333" s="1">
        <v>1</v>
      </c>
      <c r="M1333" s="1">
        <v>1</v>
      </c>
    </row>
    <row r="1334" spans="1:13" x14ac:dyDescent="0.25">
      <c r="A1334" s="1">
        <v>13340</v>
      </c>
      <c r="B1334" s="1" t="s">
        <v>732</v>
      </c>
      <c r="C1334" s="1">
        <v>0</v>
      </c>
      <c r="D1334" s="1" t="s">
        <v>104</v>
      </c>
      <c r="E1334" s="1" t="s">
        <v>733</v>
      </c>
      <c r="F1334" s="1">
        <v>1</v>
      </c>
      <c r="G1334" s="1">
        <v>1</v>
      </c>
      <c r="H1334" s="1">
        <v>1</v>
      </c>
      <c r="I1334" s="1">
        <v>1</v>
      </c>
      <c r="J1334" s="1">
        <v>1</v>
      </c>
      <c r="K1334" s="1">
        <v>1</v>
      </c>
      <c r="L1334" s="1">
        <v>1</v>
      </c>
      <c r="M1334" s="1">
        <v>1</v>
      </c>
    </row>
    <row r="1335" spans="1:13" x14ac:dyDescent="0.25">
      <c r="A1335" s="1">
        <v>13350</v>
      </c>
      <c r="B1335" s="1" t="s">
        <v>732</v>
      </c>
      <c r="C1335" s="1">
        <v>0</v>
      </c>
      <c r="D1335" s="1" t="s">
        <v>104</v>
      </c>
      <c r="E1335" s="1" t="s">
        <v>733</v>
      </c>
      <c r="F1335" s="1">
        <v>1</v>
      </c>
      <c r="G1335" s="1">
        <v>1</v>
      </c>
      <c r="H1335" s="1">
        <v>1</v>
      </c>
      <c r="I1335" s="1">
        <v>1</v>
      </c>
      <c r="J1335" s="1">
        <v>1</v>
      </c>
      <c r="K1335" s="1">
        <v>1</v>
      </c>
      <c r="L1335" s="1">
        <v>1</v>
      </c>
      <c r="M1335" s="1">
        <v>1</v>
      </c>
    </row>
    <row r="1336" spans="1:13" x14ac:dyDescent="0.25">
      <c r="A1336" s="1">
        <v>13360</v>
      </c>
      <c r="B1336" s="1" t="s">
        <v>732</v>
      </c>
      <c r="C1336" s="1">
        <v>0</v>
      </c>
      <c r="D1336" s="1" t="s">
        <v>104</v>
      </c>
      <c r="E1336" s="1" t="s">
        <v>733</v>
      </c>
      <c r="F1336" s="1">
        <v>1</v>
      </c>
      <c r="G1336" s="1">
        <v>1</v>
      </c>
      <c r="H1336" s="1">
        <v>1</v>
      </c>
      <c r="I1336" s="1">
        <v>1</v>
      </c>
      <c r="J1336" s="1">
        <v>1</v>
      </c>
      <c r="K1336" s="1">
        <v>1</v>
      </c>
      <c r="L1336" s="1">
        <v>1</v>
      </c>
      <c r="M1336" s="1">
        <v>1</v>
      </c>
    </row>
    <row r="1337" spans="1:13" x14ac:dyDescent="0.25">
      <c r="A1337" s="1">
        <v>13370</v>
      </c>
      <c r="B1337" s="1" t="s">
        <v>732</v>
      </c>
      <c r="C1337" s="1">
        <v>0</v>
      </c>
      <c r="D1337" s="1" t="s">
        <v>104</v>
      </c>
      <c r="E1337" s="1" t="s">
        <v>733</v>
      </c>
      <c r="F1337" s="1">
        <v>1</v>
      </c>
      <c r="G1337" s="1">
        <v>1</v>
      </c>
      <c r="H1337" s="1">
        <v>1</v>
      </c>
      <c r="I1337" s="1">
        <v>1</v>
      </c>
      <c r="J1337" s="1">
        <v>1</v>
      </c>
      <c r="K1337" s="1">
        <v>1</v>
      </c>
      <c r="L1337" s="1">
        <v>1</v>
      </c>
      <c r="M1337" s="1">
        <v>1</v>
      </c>
    </row>
    <row r="1338" spans="1:13" x14ac:dyDescent="0.25">
      <c r="A1338" s="1">
        <v>13380</v>
      </c>
      <c r="B1338" s="1" t="s">
        <v>402</v>
      </c>
      <c r="C1338" s="1">
        <v>0</v>
      </c>
      <c r="D1338" s="1" t="s">
        <v>104</v>
      </c>
      <c r="E1338" s="1" t="s">
        <v>403</v>
      </c>
      <c r="F1338" s="1">
        <v>1</v>
      </c>
      <c r="G1338" s="1">
        <v>1</v>
      </c>
      <c r="H1338" s="1">
        <v>1</v>
      </c>
      <c r="I1338" s="1">
        <v>1</v>
      </c>
      <c r="J1338" s="1">
        <v>1</v>
      </c>
      <c r="K1338" s="1">
        <v>1</v>
      </c>
      <c r="L1338" s="1">
        <v>1</v>
      </c>
      <c r="M1338" s="1">
        <v>1</v>
      </c>
    </row>
    <row r="1339" spans="1:13" x14ac:dyDescent="0.25">
      <c r="A1339" s="1">
        <v>13390</v>
      </c>
      <c r="B1339" s="1" t="s">
        <v>402</v>
      </c>
      <c r="C1339" s="1">
        <v>0</v>
      </c>
      <c r="D1339" s="1" t="s">
        <v>104</v>
      </c>
      <c r="E1339" s="1" t="s">
        <v>403</v>
      </c>
      <c r="F1339" s="1">
        <v>1</v>
      </c>
      <c r="G1339" s="1">
        <v>1</v>
      </c>
      <c r="H1339" s="1">
        <v>1</v>
      </c>
      <c r="I1339" s="1">
        <v>1</v>
      </c>
      <c r="J1339" s="1">
        <v>1</v>
      </c>
      <c r="K1339" s="1">
        <v>1</v>
      </c>
      <c r="L1339" s="1">
        <v>1</v>
      </c>
      <c r="M1339" s="1">
        <v>1</v>
      </c>
    </row>
    <row r="1340" spans="1:13" x14ac:dyDescent="0.25">
      <c r="A1340" s="1">
        <v>13400</v>
      </c>
      <c r="B1340" s="1" t="s">
        <v>402</v>
      </c>
      <c r="C1340" s="1">
        <v>0</v>
      </c>
      <c r="D1340" s="1" t="s">
        <v>104</v>
      </c>
      <c r="E1340" s="1" t="s">
        <v>403</v>
      </c>
      <c r="F1340" s="1">
        <v>1</v>
      </c>
      <c r="G1340" s="1">
        <v>1</v>
      </c>
      <c r="H1340" s="1">
        <v>1</v>
      </c>
      <c r="I1340" s="1">
        <v>1</v>
      </c>
      <c r="J1340" s="1">
        <v>1</v>
      </c>
      <c r="K1340" s="1">
        <v>1</v>
      </c>
      <c r="L1340" s="1">
        <v>1</v>
      </c>
      <c r="M1340" s="1">
        <v>1</v>
      </c>
    </row>
    <row r="1341" spans="1:13" x14ac:dyDescent="0.25">
      <c r="A1341" s="1">
        <v>13410</v>
      </c>
      <c r="B1341" s="1" t="s">
        <v>402</v>
      </c>
      <c r="C1341" s="1">
        <v>0</v>
      </c>
      <c r="D1341" s="1" t="s">
        <v>104</v>
      </c>
      <c r="E1341" s="1" t="s">
        <v>403</v>
      </c>
      <c r="F1341" s="1">
        <v>1</v>
      </c>
      <c r="G1341" s="1">
        <v>1</v>
      </c>
      <c r="H1341" s="1">
        <v>1</v>
      </c>
      <c r="I1341" s="1">
        <v>1</v>
      </c>
      <c r="J1341" s="1">
        <v>1</v>
      </c>
      <c r="K1341" s="1">
        <v>1</v>
      </c>
      <c r="L1341" s="1">
        <v>1</v>
      </c>
      <c r="M1341" s="1">
        <v>1</v>
      </c>
    </row>
    <row r="1342" spans="1:13" x14ac:dyDescent="0.25">
      <c r="A1342" s="1">
        <v>13420</v>
      </c>
      <c r="B1342" s="1" t="s">
        <v>734</v>
      </c>
      <c r="C1342" s="1">
        <v>0</v>
      </c>
      <c r="D1342" s="1" t="s">
        <v>104</v>
      </c>
      <c r="E1342" s="1" t="s">
        <v>735</v>
      </c>
      <c r="F1342" s="1">
        <v>1</v>
      </c>
      <c r="G1342" s="1">
        <v>1</v>
      </c>
      <c r="H1342" s="1">
        <v>1</v>
      </c>
      <c r="I1342" s="1">
        <v>1</v>
      </c>
      <c r="J1342" s="1">
        <v>1</v>
      </c>
      <c r="K1342" s="1">
        <v>1</v>
      </c>
      <c r="L1342" s="1">
        <v>1</v>
      </c>
      <c r="M1342" s="1">
        <v>1</v>
      </c>
    </row>
    <row r="1343" spans="1:13" x14ac:dyDescent="0.25">
      <c r="A1343" s="1">
        <v>13430</v>
      </c>
      <c r="B1343" s="1" t="s">
        <v>404</v>
      </c>
      <c r="C1343" s="1">
        <v>0</v>
      </c>
      <c r="D1343" s="1" t="s">
        <v>104</v>
      </c>
      <c r="E1343" s="1" t="s">
        <v>405</v>
      </c>
      <c r="F1343" s="1">
        <v>1</v>
      </c>
      <c r="G1343" s="1">
        <v>1</v>
      </c>
      <c r="H1343" s="1">
        <v>1</v>
      </c>
      <c r="I1343" s="1">
        <v>1</v>
      </c>
      <c r="J1343" s="1">
        <v>1</v>
      </c>
      <c r="K1343" s="1">
        <v>1</v>
      </c>
      <c r="L1343" s="1">
        <v>1</v>
      </c>
      <c r="M1343" s="1">
        <v>1</v>
      </c>
    </row>
    <row r="1344" spans="1:13" x14ac:dyDescent="0.25">
      <c r="A1344" s="1">
        <v>13440</v>
      </c>
      <c r="B1344" s="1" t="s">
        <v>736</v>
      </c>
      <c r="C1344" s="1">
        <v>0</v>
      </c>
      <c r="D1344" s="1" t="s">
        <v>104</v>
      </c>
      <c r="E1344" s="1" t="s">
        <v>737</v>
      </c>
      <c r="F1344" s="1">
        <v>1</v>
      </c>
      <c r="G1344" s="1">
        <v>1</v>
      </c>
      <c r="H1344" s="1">
        <v>1</v>
      </c>
      <c r="I1344" s="1">
        <v>1</v>
      </c>
      <c r="J1344" s="1">
        <v>1</v>
      </c>
      <c r="K1344" s="1">
        <v>1</v>
      </c>
      <c r="L1344" s="1">
        <v>1</v>
      </c>
      <c r="M1344" s="1">
        <v>1</v>
      </c>
    </row>
    <row r="1345" spans="1:13" x14ac:dyDescent="0.25">
      <c r="A1345" s="1">
        <v>13450</v>
      </c>
      <c r="B1345" s="1" t="s">
        <v>738</v>
      </c>
      <c r="C1345" s="1">
        <v>0</v>
      </c>
      <c r="D1345" s="1" t="s">
        <v>104</v>
      </c>
      <c r="E1345" s="1" t="s">
        <v>739</v>
      </c>
      <c r="F1345" s="1">
        <v>1</v>
      </c>
      <c r="G1345" s="1">
        <v>1</v>
      </c>
      <c r="H1345" s="1">
        <v>1</v>
      </c>
      <c r="I1345" s="1">
        <v>1</v>
      </c>
      <c r="J1345" s="1">
        <v>1</v>
      </c>
      <c r="K1345" s="1">
        <v>1</v>
      </c>
      <c r="L1345" s="1">
        <v>1</v>
      </c>
      <c r="M1345" s="1">
        <v>1</v>
      </c>
    </row>
    <row r="1346" spans="1:13" x14ac:dyDescent="0.25">
      <c r="A1346" s="1">
        <v>13460</v>
      </c>
      <c r="B1346" s="1" t="s">
        <v>740</v>
      </c>
      <c r="C1346" s="1">
        <v>0</v>
      </c>
      <c r="D1346" s="1" t="s">
        <v>104</v>
      </c>
      <c r="E1346" s="1" t="s">
        <v>741</v>
      </c>
      <c r="F1346" s="1">
        <v>1</v>
      </c>
      <c r="G1346" s="1">
        <v>1</v>
      </c>
      <c r="H1346" s="1">
        <v>1</v>
      </c>
      <c r="I1346" s="1">
        <v>1</v>
      </c>
      <c r="J1346" s="1">
        <v>1</v>
      </c>
      <c r="K1346" s="1">
        <v>1</v>
      </c>
      <c r="L1346" s="1">
        <v>1</v>
      </c>
      <c r="M1346" s="1">
        <v>1</v>
      </c>
    </row>
    <row r="1347" spans="1:13" x14ac:dyDescent="0.25">
      <c r="A1347" s="1">
        <v>13470</v>
      </c>
      <c r="B1347" s="1" t="s">
        <v>740</v>
      </c>
      <c r="C1347" s="1">
        <v>0</v>
      </c>
      <c r="D1347" s="1" t="s">
        <v>104</v>
      </c>
      <c r="E1347" s="1" t="s">
        <v>741</v>
      </c>
      <c r="F1347" s="1">
        <v>1</v>
      </c>
      <c r="G1347" s="1">
        <v>1</v>
      </c>
      <c r="H1347" s="1">
        <v>1</v>
      </c>
      <c r="I1347" s="1">
        <v>1</v>
      </c>
      <c r="J1347" s="1">
        <v>1</v>
      </c>
      <c r="K1347" s="1">
        <v>1</v>
      </c>
      <c r="L1347" s="1">
        <v>1</v>
      </c>
      <c r="M1347" s="1">
        <v>1</v>
      </c>
    </row>
    <row r="1348" spans="1:13" x14ac:dyDescent="0.25">
      <c r="A1348" s="1">
        <v>13480</v>
      </c>
      <c r="B1348" s="1" t="s">
        <v>742</v>
      </c>
      <c r="C1348" s="1">
        <v>0</v>
      </c>
      <c r="D1348" s="1" t="s">
        <v>104</v>
      </c>
      <c r="E1348" s="1" t="s">
        <v>743</v>
      </c>
      <c r="F1348" s="1">
        <v>1</v>
      </c>
      <c r="G1348" s="1">
        <v>1</v>
      </c>
      <c r="H1348" s="1">
        <v>1</v>
      </c>
      <c r="I1348" s="1">
        <v>1</v>
      </c>
      <c r="J1348" s="1">
        <v>1</v>
      </c>
      <c r="K1348" s="1">
        <v>1</v>
      </c>
      <c r="L1348" s="1">
        <v>1</v>
      </c>
      <c r="M1348" s="1">
        <v>1</v>
      </c>
    </row>
    <row r="1349" spans="1:13" x14ac:dyDescent="0.25">
      <c r="A1349" s="1">
        <v>13490</v>
      </c>
      <c r="B1349" s="1" t="s">
        <v>581</v>
      </c>
      <c r="C1349" s="1">
        <v>0</v>
      </c>
      <c r="D1349" s="1" t="s">
        <v>104</v>
      </c>
      <c r="E1349" s="1" t="s">
        <v>582</v>
      </c>
      <c r="F1349" s="1">
        <v>1</v>
      </c>
      <c r="G1349" s="1">
        <v>1</v>
      </c>
      <c r="H1349" s="1" t="s">
        <v>8</v>
      </c>
      <c r="I1349" s="1" t="s">
        <v>8</v>
      </c>
      <c r="J1349" s="1" t="s">
        <v>8</v>
      </c>
      <c r="K1349" s="1" t="s">
        <v>8</v>
      </c>
      <c r="L1349" s="1" t="s">
        <v>8</v>
      </c>
      <c r="M1349" s="1" t="s">
        <v>8</v>
      </c>
    </row>
    <row r="1350" spans="1:13" x14ac:dyDescent="0.25">
      <c r="A1350" s="1">
        <v>13500</v>
      </c>
      <c r="B1350" s="1" t="s">
        <v>581</v>
      </c>
      <c r="C1350" s="1">
        <v>0</v>
      </c>
      <c r="D1350" s="1" t="s">
        <v>104</v>
      </c>
      <c r="E1350" s="1" t="s">
        <v>582</v>
      </c>
      <c r="F1350" s="1" t="s">
        <v>8</v>
      </c>
      <c r="G1350" s="1" t="s">
        <v>8</v>
      </c>
      <c r="H1350" s="1">
        <v>1</v>
      </c>
      <c r="I1350" s="1">
        <v>1</v>
      </c>
      <c r="J1350" s="1">
        <v>1</v>
      </c>
      <c r="K1350" s="1">
        <v>1</v>
      </c>
      <c r="L1350" s="1">
        <v>1</v>
      </c>
      <c r="M1350" s="1">
        <v>1</v>
      </c>
    </row>
    <row r="1351" spans="1:13" x14ac:dyDescent="0.25">
      <c r="A1351" s="1">
        <v>13510</v>
      </c>
      <c r="B1351" s="1" t="s">
        <v>744</v>
      </c>
      <c r="C1351" s="1">
        <v>0</v>
      </c>
      <c r="D1351" s="1" t="s">
        <v>104</v>
      </c>
      <c r="E1351" s="1" t="s">
        <v>745</v>
      </c>
      <c r="F1351" s="1">
        <v>1</v>
      </c>
      <c r="G1351" s="1">
        <v>1</v>
      </c>
      <c r="H1351" s="1">
        <v>1</v>
      </c>
      <c r="I1351" s="1">
        <v>1</v>
      </c>
      <c r="J1351" s="1">
        <v>1</v>
      </c>
      <c r="K1351" s="1">
        <v>1</v>
      </c>
      <c r="L1351" s="1">
        <v>1</v>
      </c>
      <c r="M1351" s="1">
        <v>1</v>
      </c>
    </row>
    <row r="1352" spans="1:13" x14ac:dyDescent="0.25">
      <c r="A1352" s="1">
        <v>13520</v>
      </c>
      <c r="B1352" s="1" t="s">
        <v>406</v>
      </c>
      <c r="C1352" s="1">
        <v>0</v>
      </c>
      <c r="D1352" s="1" t="s">
        <v>104</v>
      </c>
      <c r="E1352" s="1" t="s">
        <v>407</v>
      </c>
      <c r="F1352" s="1">
        <v>1</v>
      </c>
      <c r="G1352" s="1">
        <v>1</v>
      </c>
      <c r="H1352" s="1">
        <v>1</v>
      </c>
      <c r="I1352" s="1">
        <v>1</v>
      </c>
      <c r="J1352" s="1">
        <v>1</v>
      </c>
      <c r="K1352" s="1">
        <v>1</v>
      </c>
      <c r="L1352" s="1">
        <v>1</v>
      </c>
      <c r="M1352" s="1">
        <v>1</v>
      </c>
    </row>
    <row r="1353" spans="1:13" x14ac:dyDescent="0.25">
      <c r="A1353" s="1">
        <v>13530</v>
      </c>
      <c r="B1353" s="1" t="s">
        <v>370</v>
      </c>
      <c r="C1353" s="1">
        <v>0</v>
      </c>
      <c r="D1353" s="1" t="s">
        <v>104</v>
      </c>
      <c r="E1353" s="1" t="s">
        <v>371</v>
      </c>
      <c r="F1353" s="1">
        <v>1</v>
      </c>
      <c r="G1353" s="1">
        <v>1</v>
      </c>
      <c r="H1353" s="1" t="s">
        <v>8</v>
      </c>
      <c r="I1353" s="1" t="s">
        <v>8</v>
      </c>
      <c r="J1353" s="1" t="s">
        <v>8</v>
      </c>
      <c r="K1353" s="1" t="s">
        <v>8</v>
      </c>
      <c r="L1353" s="1" t="s">
        <v>8</v>
      </c>
      <c r="M1353" s="1" t="s">
        <v>8</v>
      </c>
    </row>
    <row r="1354" spans="1:13" x14ac:dyDescent="0.25">
      <c r="A1354" s="1">
        <v>13540</v>
      </c>
      <c r="B1354" s="1" t="s">
        <v>370</v>
      </c>
      <c r="C1354" s="1">
        <v>0</v>
      </c>
      <c r="D1354" s="1" t="s">
        <v>104</v>
      </c>
      <c r="E1354" s="1" t="s">
        <v>371</v>
      </c>
      <c r="F1354" s="1" t="s">
        <v>8</v>
      </c>
      <c r="G1354" s="1" t="s">
        <v>8</v>
      </c>
      <c r="H1354" s="1">
        <v>1</v>
      </c>
      <c r="I1354" s="1">
        <v>1</v>
      </c>
      <c r="J1354" s="1">
        <v>1</v>
      </c>
      <c r="K1354" s="1">
        <v>1</v>
      </c>
      <c r="L1354" s="1">
        <v>1</v>
      </c>
      <c r="M1354" s="1">
        <v>1</v>
      </c>
    </row>
    <row r="1355" spans="1:13" x14ac:dyDescent="0.25">
      <c r="A1355" s="1">
        <v>13550</v>
      </c>
      <c r="B1355" s="1" t="s">
        <v>370</v>
      </c>
      <c r="C1355" s="1">
        <v>0</v>
      </c>
      <c r="D1355" s="1" t="s">
        <v>104</v>
      </c>
      <c r="E1355" s="1" t="s">
        <v>371</v>
      </c>
      <c r="F1355" s="1">
        <v>1</v>
      </c>
      <c r="G1355" s="1">
        <v>1</v>
      </c>
      <c r="H1355" s="1" t="s">
        <v>8</v>
      </c>
      <c r="I1355" s="1" t="s">
        <v>8</v>
      </c>
      <c r="J1355" s="1" t="s">
        <v>8</v>
      </c>
      <c r="K1355" s="1" t="s">
        <v>8</v>
      </c>
      <c r="L1355" s="1" t="s">
        <v>8</v>
      </c>
      <c r="M1355" s="1" t="s">
        <v>8</v>
      </c>
    </row>
    <row r="1356" spans="1:13" x14ac:dyDescent="0.25">
      <c r="A1356" s="1">
        <v>13560</v>
      </c>
      <c r="B1356" s="1" t="s">
        <v>370</v>
      </c>
      <c r="C1356" s="1">
        <v>0</v>
      </c>
      <c r="D1356" s="1" t="s">
        <v>104</v>
      </c>
      <c r="E1356" s="1" t="s">
        <v>371</v>
      </c>
      <c r="F1356" s="1" t="s">
        <v>8</v>
      </c>
      <c r="G1356" s="1" t="s">
        <v>8</v>
      </c>
      <c r="H1356" s="1">
        <v>1</v>
      </c>
      <c r="I1356" s="1">
        <v>1</v>
      </c>
      <c r="J1356" s="1">
        <v>1</v>
      </c>
      <c r="K1356" s="1">
        <v>1</v>
      </c>
      <c r="L1356" s="1">
        <v>1</v>
      </c>
      <c r="M1356" s="1">
        <v>1</v>
      </c>
    </row>
    <row r="1357" spans="1:13" x14ac:dyDescent="0.25">
      <c r="A1357" s="1">
        <v>13570</v>
      </c>
      <c r="B1357" s="1" t="s">
        <v>746</v>
      </c>
      <c r="C1357" s="1">
        <v>0</v>
      </c>
      <c r="D1357" s="1" t="s">
        <v>104</v>
      </c>
      <c r="E1357" s="1" t="s">
        <v>747</v>
      </c>
      <c r="F1357" s="1">
        <v>1</v>
      </c>
      <c r="G1357" s="1">
        <v>1</v>
      </c>
      <c r="H1357" s="1">
        <v>1</v>
      </c>
      <c r="I1357" s="1">
        <v>1</v>
      </c>
      <c r="J1357" s="1">
        <v>1</v>
      </c>
      <c r="K1357" s="1">
        <v>1</v>
      </c>
      <c r="L1357" s="1">
        <v>1</v>
      </c>
      <c r="M1357" s="1">
        <v>1</v>
      </c>
    </row>
    <row r="1358" spans="1:13" x14ac:dyDescent="0.25">
      <c r="A1358" s="1">
        <v>13580</v>
      </c>
      <c r="B1358" s="1" t="s">
        <v>748</v>
      </c>
      <c r="C1358" s="1">
        <v>0</v>
      </c>
      <c r="D1358" s="1" t="s">
        <v>104</v>
      </c>
      <c r="E1358" s="1" t="s">
        <v>749</v>
      </c>
      <c r="F1358" s="1">
        <v>1</v>
      </c>
      <c r="G1358" s="1">
        <v>1</v>
      </c>
      <c r="H1358" s="1">
        <v>1</v>
      </c>
      <c r="I1358" s="1">
        <v>1</v>
      </c>
      <c r="J1358" s="1">
        <v>1</v>
      </c>
      <c r="K1358" s="1">
        <v>1</v>
      </c>
      <c r="L1358" s="1">
        <v>1</v>
      </c>
      <c r="M1358" s="1">
        <v>1</v>
      </c>
    </row>
    <row r="1359" spans="1:13" x14ac:dyDescent="0.25">
      <c r="A1359" s="1">
        <v>13590</v>
      </c>
      <c r="B1359" s="1" t="s">
        <v>750</v>
      </c>
      <c r="C1359" s="1">
        <v>0</v>
      </c>
      <c r="D1359" s="1" t="s">
        <v>104</v>
      </c>
      <c r="E1359" s="1" t="s">
        <v>751</v>
      </c>
      <c r="F1359" s="1">
        <v>1</v>
      </c>
      <c r="G1359" s="1">
        <v>1</v>
      </c>
      <c r="H1359" s="1">
        <v>1</v>
      </c>
      <c r="I1359" s="1">
        <v>1</v>
      </c>
      <c r="J1359" s="1">
        <v>1</v>
      </c>
      <c r="K1359" s="1">
        <v>1</v>
      </c>
      <c r="L1359" s="1">
        <v>1</v>
      </c>
      <c r="M1359" s="1">
        <v>1</v>
      </c>
    </row>
    <row r="1360" spans="1:13" x14ac:dyDescent="0.25">
      <c r="A1360" s="1">
        <v>13600</v>
      </c>
      <c r="B1360" s="1" t="s">
        <v>750</v>
      </c>
      <c r="C1360" s="1">
        <v>0</v>
      </c>
      <c r="D1360" s="1" t="s">
        <v>104</v>
      </c>
      <c r="E1360" s="1" t="s">
        <v>751</v>
      </c>
      <c r="F1360" s="1">
        <v>1</v>
      </c>
      <c r="G1360" s="1">
        <v>1</v>
      </c>
      <c r="H1360" s="1">
        <v>1</v>
      </c>
      <c r="I1360" s="1">
        <v>1</v>
      </c>
      <c r="J1360" s="1">
        <v>1</v>
      </c>
      <c r="K1360" s="1">
        <v>1</v>
      </c>
      <c r="L1360" s="1">
        <v>1</v>
      </c>
      <c r="M1360" s="1">
        <v>1</v>
      </c>
    </row>
    <row r="1361" spans="1:13" x14ac:dyDescent="0.25">
      <c r="A1361" s="1">
        <v>13610</v>
      </c>
      <c r="B1361" s="1" t="s">
        <v>750</v>
      </c>
      <c r="C1361" s="1">
        <v>0</v>
      </c>
      <c r="D1361" s="1" t="s">
        <v>104</v>
      </c>
      <c r="E1361" s="1" t="s">
        <v>751</v>
      </c>
      <c r="F1361" s="1">
        <v>1</v>
      </c>
      <c r="G1361" s="1">
        <v>1</v>
      </c>
      <c r="H1361" s="1">
        <v>1</v>
      </c>
      <c r="I1361" s="1">
        <v>1</v>
      </c>
      <c r="J1361" s="1">
        <v>1</v>
      </c>
      <c r="K1361" s="1">
        <v>1</v>
      </c>
      <c r="L1361" s="1">
        <v>1</v>
      </c>
      <c r="M1361" s="1">
        <v>1</v>
      </c>
    </row>
    <row r="1362" spans="1:13" x14ac:dyDescent="0.25">
      <c r="A1362" s="1">
        <v>13620</v>
      </c>
      <c r="B1362" s="1" t="s">
        <v>752</v>
      </c>
      <c r="C1362" s="1">
        <v>0</v>
      </c>
      <c r="D1362" s="1" t="s">
        <v>104</v>
      </c>
      <c r="E1362" s="1" t="s">
        <v>753</v>
      </c>
      <c r="F1362" s="1">
        <v>1</v>
      </c>
      <c r="G1362" s="1">
        <v>1</v>
      </c>
      <c r="H1362" s="1">
        <v>1</v>
      </c>
      <c r="I1362" s="1">
        <v>1</v>
      </c>
      <c r="J1362" s="1">
        <v>1</v>
      </c>
      <c r="K1362" s="1">
        <v>1</v>
      </c>
      <c r="L1362" s="1">
        <v>1</v>
      </c>
      <c r="M1362" s="1">
        <v>1</v>
      </c>
    </row>
    <row r="1363" spans="1:13" x14ac:dyDescent="0.25">
      <c r="A1363" s="1">
        <v>13630</v>
      </c>
      <c r="B1363" s="1" t="s">
        <v>593</v>
      </c>
      <c r="C1363" s="1">
        <v>0</v>
      </c>
      <c r="D1363" s="1" t="s">
        <v>104</v>
      </c>
      <c r="E1363" s="1" t="s">
        <v>594</v>
      </c>
      <c r="F1363" s="1">
        <v>1</v>
      </c>
      <c r="G1363" s="1">
        <v>1</v>
      </c>
      <c r="H1363" s="1">
        <v>1</v>
      </c>
      <c r="I1363" s="1">
        <v>1</v>
      </c>
      <c r="J1363" s="1">
        <v>1</v>
      </c>
      <c r="K1363" s="1">
        <v>1</v>
      </c>
      <c r="L1363" s="1">
        <v>1</v>
      </c>
      <c r="M1363" s="1">
        <v>1</v>
      </c>
    </row>
    <row r="1364" spans="1:13" x14ac:dyDescent="0.25">
      <c r="A1364" s="1">
        <v>13640</v>
      </c>
      <c r="B1364" s="1" t="s">
        <v>754</v>
      </c>
      <c r="C1364" s="1">
        <v>0</v>
      </c>
      <c r="D1364" s="1" t="s">
        <v>113</v>
      </c>
      <c r="E1364" s="1" t="s">
        <v>755</v>
      </c>
      <c r="F1364" s="1">
        <v>1</v>
      </c>
      <c r="G1364" s="1">
        <v>1</v>
      </c>
      <c r="H1364" s="1">
        <v>1</v>
      </c>
      <c r="I1364" s="1">
        <v>1</v>
      </c>
      <c r="J1364" s="1">
        <v>1</v>
      </c>
      <c r="K1364" s="1">
        <v>1</v>
      </c>
      <c r="L1364" s="1">
        <v>1</v>
      </c>
      <c r="M1364" s="1">
        <v>1</v>
      </c>
    </row>
    <row r="1365" spans="1:13" x14ac:dyDescent="0.25">
      <c r="A1365" s="1">
        <v>13650</v>
      </c>
      <c r="B1365" s="1" t="s">
        <v>754</v>
      </c>
      <c r="C1365" s="1">
        <v>0</v>
      </c>
      <c r="D1365" s="1" t="s">
        <v>113</v>
      </c>
      <c r="E1365" s="1" t="s">
        <v>755</v>
      </c>
      <c r="F1365" s="1">
        <v>1</v>
      </c>
      <c r="G1365" s="1">
        <v>1</v>
      </c>
      <c r="H1365" s="1">
        <v>1</v>
      </c>
      <c r="I1365" s="1">
        <v>1</v>
      </c>
      <c r="J1365" s="1">
        <v>1</v>
      </c>
      <c r="K1365" s="1">
        <v>1</v>
      </c>
      <c r="L1365" s="1">
        <v>1</v>
      </c>
      <c r="M1365" s="1">
        <v>1</v>
      </c>
    </row>
    <row r="1366" spans="1:13" x14ac:dyDescent="0.25">
      <c r="A1366" s="1">
        <v>13660</v>
      </c>
      <c r="B1366" s="1" t="s">
        <v>754</v>
      </c>
      <c r="C1366" s="1">
        <v>0</v>
      </c>
      <c r="D1366" s="1" t="s">
        <v>113</v>
      </c>
      <c r="E1366" s="1" t="s">
        <v>755</v>
      </c>
      <c r="F1366" s="1">
        <v>1</v>
      </c>
      <c r="G1366" s="1">
        <v>1</v>
      </c>
      <c r="H1366" s="1">
        <v>1</v>
      </c>
      <c r="I1366" s="1">
        <v>1</v>
      </c>
      <c r="J1366" s="1">
        <v>1</v>
      </c>
      <c r="K1366" s="1">
        <v>1</v>
      </c>
      <c r="L1366" s="1">
        <v>1</v>
      </c>
      <c r="M1366" s="1">
        <v>1</v>
      </c>
    </row>
    <row r="1367" spans="1:13" x14ac:dyDescent="0.25">
      <c r="A1367" s="1">
        <v>13670</v>
      </c>
      <c r="B1367" s="1" t="s">
        <v>362</v>
      </c>
      <c r="C1367" s="1">
        <v>0</v>
      </c>
      <c r="D1367" s="1" t="s">
        <v>104</v>
      </c>
      <c r="E1367" s="1" t="s">
        <v>363</v>
      </c>
      <c r="F1367" s="1">
        <v>1</v>
      </c>
      <c r="G1367" s="1">
        <v>1</v>
      </c>
      <c r="H1367" s="1" t="s">
        <v>8</v>
      </c>
      <c r="I1367" s="1" t="s">
        <v>8</v>
      </c>
      <c r="J1367" s="1" t="s">
        <v>8</v>
      </c>
      <c r="K1367" s="1" t="s">
        <v>8</v>
      </c>
      <c r="L1367" s="1" t="s">
        <v>8</v>
      </c>
      <c r="M1367" s="1" t="s">
        <v>8</v>
      </c>
    </row>
    <row r="1368" spans="1:13" x14ac:dyDescent="0.25">
      <c r="A1368" s="1">
        <v>13680</v>
      </c>
      <c r="B1368" s="1" t="s">
        <v>362</v>
      </c>
      <c r="C1368" s="1">
        <v>0</v>
      </c>
      <c r="D1368" s="1" t="s">
        <v>104</v>
      </c>
      <c r="E1368" s="1" t="s">
        <v>363</v>
      </c>
      <c r="F1368" s="1" t="s">
        <v>8</v>
      </c>
      <c r="G1368" s="1" t="s">
        <v>8</v>
      </c>
      <c r="H1368" s="1">
        <v>1</v>
      </c>
      <c r="I1368" s="1">
        <v>1</v>
      </c>
      <c r="J1368" s="1">
        <v>1</v>
      </c>
      <c r="K1368" s="1">
        <v>1</v>
      </c>
      <c r="L1368" s="1">
        <v>1</v>
      </c>
      <c r="M1368" s="1">
        <v>1</v>
      </c>
    </row>
    <row r="1369" spans="1:13" x14ac:dyDescent="0.25">
      <c r="A1369" s="1">
        <v>13690</v>
      </c>
      <c r="B1369" s="1" t="s">
        <v>362</v>
      </c>
      <c r="C1369" s="1">
        <v>0</v>
      </c>
      <c r="D1369" s="1" t="s">
        <v>104</v>
      </c>
      <c r="E1369" s="1" t="s">
        <v>363</v>
      </c>
      <c r="F1369" s="1">
        <v>1</v>
      </c>
      <c r="G1369" s="1">
        <v>1</v>
      </c>
      <c r="H1369" s="1" t="s">
        <v>8</v>
      </c>
      <c r="I1369" s="1" t="s">
        <v>8</v>
      </c>
      <c r="J1369" s="1" t="s">
        <v>8</v>
      </c>
      <c r="K1369" s="1" t="s">
        <v>8</v>
      </c>
      <c r="L1369" s="1" t="s">
        <v>8</v>
      </c>
      <c r="M1369" s="1" t="s">
        <v>8</v>
      </c>
    </row>
    <row r="1370" spans="1:13" x14ac:dyDescent="0.25">
      <c r="A1370" s="1">
        <v>13700</v>
      </c>
      <c r="B1370" s="1" t="s">
        <v>362</v>
      </c>
      <c r="C1370" s="1">
        <v>0</v>
      </c>
      <c r="D1370" s="1" t="s">
        <v>104</v>
      </c>
      <c r="E1370" s="1" t="s">
        <v>363</v>
      </c>
      <c r="F1370" s="1" t="s">
        <v>8</v>
      </c>
      <c r="G1370" s="1" t="s">
        <v>8</v>
      </c>
      <c r="H1370" s="1">
        <v>1</v>
      </c>
      <c r="I1370" s="1">
        <v>1</v>
      </c>
      <c r="J1370" s="1">
        <v>1</v>
      </c>
      <c r="K1370" s="1">
        <v>1</v>
      </c>
      <c r="L1370" s="1">
        <v>1</v>
      </c>
      <c r="M1370" s="1">
        <v>1</v>
      </c>
    </row>
    <row r="1371" spans="1:13" x14ac:dyDescent="0.25">
      <c r="A1371" s="1">
        <v>13710</v>
      </c>
      <c r="B1371" s="1" t="s">
        <v>362</v>
      </c>
      <c r="C1371" s="1">
        <v>0</v>
      </c>
      <c r="D1371" s="1" t="s">
        <v>104</v>
      </c>
      <c r="E1371" s="1" t="s">
        <v>363</v>
      </c>
      <c r="F1371" s="1">
        <v>1</v>
      </c>
      <c r="G1371" s="1">
        <v>1</v>
      </c>
      <c r="H1371" s="1" t="s">
        <v>8</v>
      </c>
      <c r="I1371" s="1" t="s">
        <v>8</v>
      </c>
      <c r="J1371" s="1" t="s">
        <v>8</v>
      </c>
      <c r="K1371" s="1" t="s">
        <v>8</v>
      </c>
      <c r="L1371" s="1" t="s">
        <v>8</v>
      </c>
      <c r="M1371" s="1" t="s">
        <v>8</v>
      </c>
    </row>
    <row r="1372" spans="1:13" x14ac:dyDescent="0.25">
      <c r="A1372" s="1">
        <v>13720</v>
      </c>
      <c r="B1372" s="1" t="s">
        <v>362</v>
      </c>
      <c r="C1372" s="1">
        <v>0</v>
      </c>
      <c r="D1372" s="1" t="s">
        <v>104</v>
      </c>
      <c r="E1372" s="1" t="s">
        <v>363</v>
      </c>
      <c r="F1372" s="1" t="s">
        <v>8</v>
      </c>
      <c r="G1372" s="1" t="s">
        <v>8</v>
      </c>
      <c r="H1372" s="1">
        <v>1</v>
      </c>
      <c r="I1372" s="1">
        <v>1</v>
      </c>
      <c r="J1372" s="1">
        <v>1</v>
      </c>
      <c r="K1372" s="1">
        <v>1</v>
      </c>
      <c r="L1372" s="1">
        <v>1</v>
      </c>
      <c r="M1372" s="1">
        <v>1</v>
      </c>
    </row>
    <row r="1373" spans="1:13" x14ac:dyDescent="0.25">
      <c r="A1373" s="1">
        <v>13730</v>
      </c>
      <c r="B1373" s="1" t="s">
        <v>362</v>
      </c>
      <c r="C1373" s="1">
        <v>0</v>
      </c>
      <c r="D1373" s="1" t="s">
        <v>104</v>
      </c>
      <c r="E1373" s="1" t="s">
        <v>363</v>
      </c>
      <c r="F1373" s="1">
        <v>1</v>
      </c>
      <c r="G1373" s="1">
        <v>1</v>
      </c>
      <c r="H1373" s="1" t="s">
        <v>8</v>
      </c>
      <c r="I1373" s="1" t="s">
        <v>8</v>
      </c>
      <c r="J1373" s="1" t="s">
        <v>8</v>
      </c>
      <c r="K1373" s="1" t="s">
        <v>8</v>
      </c>
      <c r="L1373" s="1" t="s">
        <v>8</v>
      </c>
      <c r="M1373" s="1" t="s">
        <v>8</v>
      </c>
    </row>
    <row r="1374" spans="1:13" x14ac:dyDescent="0.25">
      <c r="A1374" s="1">
        <v>13740</v>
      </c>
      <c r="B1374" s="1" t="s">
        <v>362</v>
      </c>
      <c r="C1374" s="1">
        <v>0</v>
      </c>
      <c r="D1374" s="1" t="s">
        <v>104</v>
      </c>
      <c r="E1374" s="1" t="s">
        <v>363</v>
      </c>
      <c r="F1374" s="1" t="s">
        <v>8</v>
      </c>
      <c r="G1374" s="1" t="s">
        <v>8</v>
      </c>
      <c r="H1374" s="1">
        <v>1</v>
      </c>
      <c r="I1374" s="1">
        <v>1</v>
      </c>
      <c r="J1374" s="1">
        <v>1</v>
      </c>
      <c r="K1374" s="1">
        <v>1</v>
      </c>
      <c r="L1374" s="1">
        <v>1</v>
      </c>
      <c r="M1374" s="1">
        <v>1</v>
      </c>
    </row>
    <row r="1375" spans="1:13" x14ac:dyDescent="0.25">
      <c r="A1375" s="1">
        <v>13750</v>
      </c>
      <c r="B1375" s="1" t="s">
        <v>362</v>
      </c>
      <c r="C1375" s="1">
        <v>0</v>
      </c>
      <c r="D1375" s="1" t="s">
        <v>104</v>
      </c>
      <c r="E1375" s="1" t="s">
        <v>363</v>
      </c>
      <c r="F1375" s="1">
        <v>1</v>
      </c>
      <c r="G1375" s="1">
        <v>1</v>
      </c>
      <c r="H1375" s="1" t="s">
        <v>8</v>
      </c>
      <c r="I1375" s="1" t="s">
        <v>8</v>
      </c>
      <c r="J1375" s="1" t="s">
        <v>8</v>
      </c>
      <c r="K1375" s="1" t="s">
        <v>8</v>
      </c>
      <c r="L1375" s="1" t="s">
        <v>8</v>
      </c>
      <c r="M1375" s="1" t="s">
        <v>8</v>
      </c>
    </row>
    <row r="1376" spans="1:13" x14ac:dyDescent="0.25">
      <c r="A1376" s="1">
        <v>13760</v>
      </c>
      <c r="B1376" s="1" t="s">
        <v>362</v>
      </c>
      <c r="C1376" s="1">
        <v>0</v>
      </c>
      <c r="D1376" s="1" t="s">
        <v>104</v>
      </c>
      <c r="E1376" s="1" t="s">
        <v>363</v>
      </c>
      <c r="F1376" s="1" t="s">
        <v>8</v>
      </c>
      <c r="G1376" s="1" t="s">
        <v>8</v>
      </c>
      <c r="H1376" s="1">
        <v>1</v>
      </c>
      <c r="I1376" s="1">
        <v>1</v>
      </c>
      <c r="J1376" s="1">
        <v>1</v>
      </c>
      <c r="K1376" s="1">
        <v>1</v>
      </c>
      <c r="L1376" s="1">
        <v>1</v>
      </c>
      <c r="M1376" s="1">
        <v>1</v>
      </c>
    </row>
    <row r="1377" spans="1:13" x14ac:dyDescent="0.25">
      <c r="A1377" s="1">
        <v>13770</v>
      </c>
      <c r="B1377" s="1" t="s">
        <v>362</v>
      </c>
      <c r="C1377" s="1">
        <v>0</v>
      </c>
      <c r="D1377" s="1" t="s">
        <v>104</v>
      </c>
      <c r="E1377" s="1" t="s">
        <v>363</v>
      </c>
      <c r="F1377" s="1">
        <v>1</v>
      </c>
      <c r="G1377" s="1">
        <v>1</v>
      </c>
      <c r="H1377" s="1" t="s">
        <v>8</v>
      </c>
      <c r="I1377" s="1" t="s">
        <v>8</v>
      </c>
      <c r="J1377" s="1" t="s">
        <v>8</v>
      </c>
      <c r="K1377" s="1" t="s">
        <v>8</v>
      </c>
      <c r="L1377" s="1" t="s">
        <v>8</v>
      </c>
      <c r="M1377" s="1" t="s">
        <v>8</v>
      </c>
    </row>
    <row r="1378" spans="1:13" x14ac:dyDescent="0.25">
      <c r="A1378" s="1">
        <v>13780</v>
      </c>
      <c r="B1378" s="1" t="s">
        <v>362</v>
      </c>
      <c r="C1378" s="1">
        <v>0</v>
      </c>
      <c r="D1378" s="1" t="s">
        <v>104</v>
      </c>
      <c r="E1378" s="1" t="s">
        <v>363</v>
      </c>
      <c r="F1378" s="1" t="s">
        <v>8</v>
      </c>
      <c r="G1378" s="1" t="s">
        <v>8</v>
      </c>
      <c r="H1378" s="1">
        <v>1</v>
      </c>
      <c r="I1378" s="1">
        <v>1</v>
      </c>
      <c r="J1378" s="1">
        <v>1</v>
      </c>
      <c r="K1378" s="1">
        <v>1</v>
      </c>
      <c r="L1378" s="1">
        <v>1</v>
      </c>
      <c r="M1378" s="1">
        <v>1</v>
      </c>
    </row>
    <row r="1379" spans="1:13" x14ac:dyDescent="0.25">
      <c r="A1379" s="1">
        <v>13790</v>
      </c>
      <c r="B1379" s="1" t="s">
        <v>362</v>
      </c>
      <c r="C1379" s="1">
        <v>0</v>
      </c>
      <c r="D1379" s="1" t="s">
        <v>104</v>
      </c>
      <c r="E1379" s="1" t="s">
        <v>363</v>
      </c>
      <c r="F1379" s="1">
        <v>1</v>
      </c>
      <c r="G1379" s="1">
        <v>1</v>
      </c>
      <c r="H1379" s="1" t="s">
        <v>8</v>
      </c>
      <c r="I1379" s="1" t="s">
        <v>8</v>
      </c>
      <c r="J1379" s="1" t="s">
        <v>8</v>
      </c>
      <c r="K1379" s="1" t="s">
        <v>8</v>
      </c>
      <c r="L1379" s="1" t="s">
        <v>8</v>
      </c>
      <c r="M1379" s="1" t="s">
        <v>8</v>
      </c>
    </row>
    <row r="1380" spans="1:13" x14ac:dyDescent="0.25">
      <c r="A1380" s="1">
        <v>13800</v>
      </c>
      <c r="B1380" s="1" t="s">
        <v>362</v>
      </c>
      <c r="C1380" s="1">
        <v>0</v>
      </c>
      <c r="D1380" s="1" t="s">
        <v>104</v>
      </c>
      <c r="E1380" s="1" t="s">
        <v>363</v>
      </c>
      <c r="F1380" s="1" t="s">
        <v>8</v>
      </c>
      <c r="G1380" s="1" t="s">
        <v>8</v>
      </c>
      <c r="H1380" s="1">
        <v>1</v>
      </c>
      <c r="I1380" s="1">
        <v>1</v>
      </c>
      <c r="J1380" s="1">
        <v>1</v>
      </c>
      <c r="K1380" s="1">
        <v>1</v>
      </c>
      <c r="L1380" s="1">
        <v>1</v>
      </c>
      <c r="M1380" s="1">
        <v>1</v>
      </c>
    </row>
    <row r="1381" spans="1:13" x14ac:dyDescent="0.25">
      <c r="A1381" s="1">
        <v>13810</v>
      </c>
      <c r="B1381" s="1" t="s">
        <v>362</v>
      </c>
      <c r="C1381" s="1">
        <v>0</v>
      </c>
      <c r="D1381" s="1" t="s">
        <v>104</v>
      </c>
      <c r="E1381" s="1" t="s">
        <v>363</v>
      </c>
      <c r="F1381" s="1">
        <v>1</v>
      </c>
      <c r="G1381" s="1">
        <v>1</v>
      </c>
      <c r="H1381" s="1" t="s">
        <v>8</v>
      </c>
      <c r="I1381" s="1" t="s">
        <v>8</v>
      </c>
      <c r="J1381" s="1" t="s">
        <v>8</v>
      </c>
      <c r="K1381" s="1" t="s">
        <v>8</v>
      </c>
      <c r="L1381" s="1" t="s">
        <v>8</v>
      </c>
      <c r="M1381" s="1" t="s">
        <v>8</v>
      </c>
    </row>
    <row r="1382" spans="1:13" x14ac:dyDescent="0.25">
      <c r="A1382" s="1">
        <v>13820</v>
      </c>
      <c r="B1382" s="1" t="s">
        <v>362</v>
      </c>
      <c r="C1382" s="1">
        <v>0</v>
      </c>
      <c r="D1382" s="1" t="s">
        <v>104</v>
      </c>
      <c r="E1382" s="1" t="s">
        <v>363</v>
      </c>
      <c r="F1382" s="1" t="s">
        <v>8</v>
      </c>
      <c r="G1382" s="1" t="s">
        <v>8</v>
      </c>
      <c r="H1382" s="1">
        <v>1</v>
      </c>
      <c r="I1382" s="1">
        <v>1</v>
      </c>
      <c r="J1382" s="1">
        <v>1</v>
      </c>
      <c r="K1382" s="1">
        <v>1</v>
      </c>
      <c r="L1382" s="1">
        <v>1</v>
      </c>
      <c r="M1382" s="1">
        <v>1</v>
      </c>
    </row>
    <row r="1383" spans="1:13" x14ac:dyDescent="0.25">
      <c r="A1383" s="1">
        <v>13830</v>
      </c>
      <c r="B1383" s="1" t="s">
        <v>362</v>
      </c>
      <c r="C1383" s="1">
        <v>0</v>
      </c>
      <c r="D1383" s="1" t="s">
        <v>104</v>
      </c>
      <c r="E1383" s="1" t="s">
        <v>363</v>
      </c>
      <c r="F1383" s="1">
        <v>1</v>
      </c>
      <c r="G1383" s="1">
        <v>1</v>
      </c>
      <c r="H1383" s="1" t="s">
        <v>8</v>
      </c>
      <c r="I1383" s="1" t="s">
        <v>8</v>
      </c>
      <c r="J1383" s="1" t="s">
        <v>8</v>
      </c>
      <c r="K1383" s="1" t="s">
        <v>8</v>
      </c>
      <c r="L1383" s="1" t="s">
        <v>8</v>
      </c>
      <c r="M1383" s="1" t="s">
        <v>8</v>
      </c>
    </row>
    <row r="1384" spans="1:13" x14ac:dyDescent="0.25">
      <c r="A1384" s="1">
        <v>13840</v>
      </c>
      <c r="B1384" s="1" t="s">
        <v>362</v>
      </c>
      <c r="C1384" s="1">
        <v>0</v>
      </c>
      <c r="D1384" s="1" t="s">
        <v>104</v>
      </c>
      <c r="E1384" s="1" t="s">
        <v>363</v>
      </c>
      <c r="F1384" s="1" t="s">
        <v>8</v>
      </c>
      <c r="G1384" s="1" t="s">
        <v>8</v>
      </c>
      <c r="H1384" s="1">
        <v>1</v>
      </c>
      <c r="I1384" s="1">
        <v>1</v>
      </c>
      <c r="J1384" s="1">
        <v>1</v>
      </c>
      <c r="K1384" s="1">
        <v>1</v>
      </c>
      <c r="L1384" s="1">
        <v>1</v>
      </c>
      <c r="M1384" s="1">
        <v>1</v>
      </c>
    </row>
    <row r="1385" spans="1:13" x14ac:dyDescent="0.25">
      <c r="A1385" s="1">
        <v>13850</v>
      </c>
      <c r="B1385" s="1" t="s">
        <v>362</v>
      </c>
      <c r="C1385" s="1">
        <v>0</v>
      </c>
      <c r="D1385" s="1" t="s">
        <v>104</v>
      </c>
      <c r="E1385" s="1" t="s">
        <v>363</v>
      </c>
      <c r="F1385" s="1">
        <v>1</v>
      </c>
      <c r="G1385" s="1">
        <v>1</v>
      </c>
      <c r="H1385" s="1" t="s">
        <v>8</v>
      </c>
      <c r="I1385" s="1" t="s">
        <v>8</v>
      </c>
      <c r="J1385" s="1" t="s">
        <v>8</v>
      </c>
      <c r="K1385" s="1" t="s">
        <v>8</v>
      </c>
      <c r="L1385" s="1" t="s">
        <v>8</v>
      </c>
      <c r="M1385" s="1" t="s">
        <v>8</v>
      </c>
    </row>
    <row r="1386" spans="1:13" x14ac:dyDescent="0.25">
      <c r="A1386" s="1">
        <v>13860</v>
      </c>
      <c r="B1386" s="1" t="s">
        <v>362</v>
      </c>
      <c r="C1386" s="1">
        <v>0</v>
      </c>
      <c r="D1386" s="1" t="s">
        <v>104</v>
      </c>
      <c r="E1386" s="1" t="s">
        <v>363</v>
      </c>
      <c r="F1386" s="1" t="s">
        <v>8</v>
      </c>
      <c r="G1386" s="1" t="s">
        <v>8</v>
      </c>
      <c r="H1386" s="1">
        <v>1</v>
      </c>
      <c r="I1386" s="1">
        <v>1</v>
      </c>
      <c r="J1386" s="1">
        <v>1</v>
      </c>
      <c r="K1386" s="1">
        <v>1</v>
      </c>
      <c r="L1386" s="1">
        <v>1</v>
      </c>
      <c r="M1386" s="1">
        <v>1</v>
      </c>
    </row>
    <row r="1387" spans="1:13" x14ac:dyDescent="0.25">
      <c r="A1387" s="1">
        <v>13870</v>
      </c>
      <c r="B1387" s="1" t="s">
        <v>362</v>
      </c>
      <c r="C1387" s="1">
        <v>0</v>
      </c>
      <c r="D1387" s="1" t="s">
        <v>104</v>
      </c>
      <c r="E1387" s="1" t="s">
        <v>363</v>
      </c>
      <c r="F1387" s="1">
        <v>1</v>
      </c>
      <c r="G1387" s="1">
        <v>1</v>
      </c>
      <c r="H1387" s="1" t="s">
        <v>8</v>
      </c>
      <c r="I1387" s="1" t="s">
        <v>8</v>
      </c>
      <c r="J1387" s="1" t="s">
        <v>8</v>
      </c>
      <c r="K1387" s="1" t="s">
        <v>8</v>
      </c>
      <c r="L1387" s="1" t="s">
        <v>8</v>
      </c>
      <c r="M1387" s="1" t="s">
        <v>8</v>
      </c>
    </row>
    <row r="1388" spans="1:13" x14ac:dyDescent="0.25">
      <c r="A1388" s="1">
        <v>13880</v>
      </c>
      <c r="B1388" s="1" t="s">
        <v>362</v>
      </c>
      <c r="C1388" s="1">
        <v>0</v>
      </c>
      <c r="D1388" s="1" t="s">
        <v>104</v>
      </c>
      <c r="E1388" s="1" t="s">
        <v>363</v>
      </c>
      <c r="F1388" s="1" t="s">
        <v>8</v>
      </c>
      <c r="G1388" s="1" t="s">
        <v>8</v>
      </c>
      <c r="H1388" s="1">
        <v>1</v>
      </c>
      <c r="I1388" s="1">
        <v>1</v>
      </c>
      <c r="J1388" s="1">
        <v>1</v>
      </c>
      <c r="K1388" s="1">
        <v>1</v>
      </c>
      <c r="L1388" s="1">
        <v>1</v>
      </c>
      <c r="M1388" s="1">
        <v>1</v>
      </c>
    </row>
    <row r="1389" spans="1:13" x14ac:dyDescent="0.25">
      <c r="A1389" s="1">
        <v>13890</v>
      </c>
      <c r="B1389" s="1" t="s">
        <v>362</v>
      </c>
      <c r="C1389" s="1">
        <v>0</v>
      </c>
      <c r="D1389" s="1" t="s">
        <v>104</v>
      </c>
      <c r="E1389" s="1" t="s">
        <v>363</v>
      </c>
      <c r="F1389" s="1">
        <v>1</v>
      </c>
      <c r="G1389" s="1">
        <v>1</v>
      </c>
      <c r="H1389" s="1" t="s">
        <v>8</v>
      </c>
      <c r="I1389" s="1" t="s">
        <v>8</v>
      </c>
      <c r="J1389" s="1" t="s">
        <v>8</v>
      </c>
      <c r="K1389" s="1" t="s">
        <v>8</v>
      </c>
      <c r="L1389" s="1" t="s">
        <v>8</v>
      </c>
      <c r="M1389" s="1" t="s">
        <v>8</v>
      </c>
    </row>
    <row r="1390" spans="1:13" x14ac:dyDescent="0.25">
      <c r="A1390" s="1">
        <v>13900</v>
      </c>
      <c r="B1390" s="1" t="s">
        <v>362</v>
      </c>
      <c r="C1390" s="1">
        <v>0</v>
      </c>
      <c r="D1390" s="1" t="s">
        <v>104</v>
      </c>
      <c r="E1390" s="1" t="s">
        <v>363</v>
      </c>
      <c r="F1390" s="1" t="s">
        <v>8</v>
      </c>
      <c r="G1390" s="1" t="s">
        <v>8</v>
      </c>
      <c r="H1390" s="1">
        <v>1</v>
      </c>
      <c r="I1390" s="1">
        <v>1</v>
      </c>
      <c r="J1390" s="1">
        <v>1</v>
      </c>
      <c r="K1390" s="1">
        <v>1</v>
      </c>
      <c r="L1390" s="1">
        <v>1</v>
      </c>
      <c r="M1390" s="1">
        <v>1</v>
      </c>
    </row>
    <row r="1391" spans="1:13" x14ac:dyDescent="0.25">
      <c r="A1391" s="1">
        <v>13910</v>
      </c>
      <c r="B1391" s="1" t="s">
        <v>362</v>
      </c>
      <c r="C1391" s="1">
        <v>0</v>
      </c>
      <c r="D1391" s="1" t="s">
        <v>104</v>
      </c>
      <c r="E1391" s="1" t="s">
        <v>363</v>
      </c>
      <c r="F1391" s="1">
        <v>1</v>
      </c>
      <c r="G1391" s="1">
        <v>1</v>
      </c>
      <c r="H1391" s="1" t="s">
        <v>8</v>
      </c>
      <c r="I1391" s="1" t="s">
        <v>8</v>
      </c>
      <c r="J1391" s="1" t="s">
        <v>8</v>
      </c>
      <c r="K1391" s="1" t="s">
        <v>8</v>
      </c>
      <c r="L1391" s="1" t="s">
        <v>8</v>
      </c>
      <c r="M1391" s="1" t="s">
        <v>8</v>
      </c>
    </row>
    <row r="1392" spans="1:13" x14ac:dyDescent="0.25">
      <c r="A1392" s="1">
        <v>13920</v>
      </c>
      <c r="B1392" s="1" t="s">
        <v>362</v>
      </c>
      <c r="C1392" s="1">
        <v>0</v>
      </c>
      <c r="D1392" s="1" t="s">
        <v>104</v>
      </c>
      <c r="E1392" s="1" t="s">
        <v>363</v>
      </c>
      <c r="F1392" s="1" t="s">
        <v>8</v>
      </c>
      <c r="G1392" s="1" t="s">
        <v>8</v>
      </c>
      <c r="H1392" s="1">
        <v>1</v>
      </c>
      <c r="I1392" s="1">
        <v>1</v>
      </c>
      <c r="J1392" s="1">
        <v>1</v>
      </c>
      <c r="K1392" s="1">
        <v>1</v>
      </c>
      <c r="L1392" s="1">
        <v>1</v>
      </c>
      <c r="M1392" s="1">
        <v>1</v>
      </c>
    </row>
    <row r="1393" spans="1:13" x14ac:dyDescent="0.25">
      <c r="A1393" s="1">
        <v>13930</v>
      </c>
      <c r="B1393" s="1" t="s">
        <v>362</v>
      </c>
      <c r="C1393" s="1">
        <v>0</v>
      </c>
      <c r="D1393" s="1" t="s">
        <v>104</v>
      </c>
      <c r="E1393" s="1" t="s">
        <v>363</v>
      </c>
      <c r="F1393" s="1">
        <v>1</v>
      </c>
      <c r="G1393" s="1">
        <v>1</v>
      </c>
      <c r="H1393" s="1" t="s">
        <v>8</v>
      </c>
      <c r="I1393" s="1" t="s">
        <v>8</v>
      </c>
      <c r="J1393" s="1" t="s">
        <v>8</v>
      </c>
      <c r="K1393" s="1" t="s">
        <v>8</v>
      </c>
      <c r="L1393" s="1" t="s">
        <v>8</v>
      </c>
      <c r="M1393" s="1" t="s">
        <v>8</v>
      </c>
    </row>
    <row r="1394" spans="1:13" x14ac:dyDescent="0.25">
      <c r="A1394" s="1">
        <v>13940</v>
      </c>
      <c r="B1394" s="1" t="s">
        <v>362</v>
      </c>
      <c r="C1394" s="1">
        <v>0</v>
      </c>
      <c r="D1394" s="1" t="s">
        <v>104</v>
      </c>
      <c r="E1394" s="1" t="s">
        <v>363</v>
      </c>
      <c r="F1394" s="1" t="s">
        <v>8</v>
      </c>
      <c r="G1394" s="1" t="s">
        <v>8</v>
      </c>
      <c r="H1394" s="1">
        <v>1</v>
      </c>
      <c r="I1394" s="1">
        <v>1</v>
      </c>
      <c r="J1394" s="1">
        <v>1</v>
      </c>
      <c r="K1394" s="1">
        <v>1</v>
      </c>
      <c r="L1394" s="1">
        <v>1</v>
      </c>
      <c r="M1394" s="1">
        <v>1</v>
      </c>
    </row>
    <row r="1395" spans="1:13" x14ac:dyDescent="0.25">
      <c r="A1395" s="1">
        <v>13950</v>
      </c>
      <c r="B1395" s="1" t="s">
        <v>362</v>
      </c>
      <c r="C1395" s="1">
        <v>0</v>
      </c>
      <c r="D1395" s="1" t="s">
        <v>104</v>
      </c>
      <c r="E1395" s="1" t="s">
        <v>363</v>
      </c>
      <c r="F1395" s="1">
        <v>1</v>
      </c>
      <c r="G1395" s="1">
        <v>1</v>
      </c>
      <c r="H1395" s="1" t="s">
        <v>8</v>
      </c>
      <c r="I1395" s="1" t="s">
        <v>8</v>
      </c>
      <c r="J1395" s="1" t="s">
        <v>8</v>
      </c>
      <c r="K1395" s="1" t="s">
        <v>8</v>
      </c>
      <c r="L1395" s="1" t="s">
        <v>8</v>
      </c>
      <c r="M1395" s="1" t="s">
        <v>8</v>
      </c>
    </row>
    <row r="1396" spans="1:13" x14ac:dyDescent="0.25">
      <c r="A1396" s="1">
        <v>13960</v>
      </c>
      <c r="B1396" s="1" t="s">
        <v>362</v>
      </c>
      <c r="C1396" s="1">
        <v>0</v>
      </c>
      <c r="D1396" s="1" t="s">
        <v>104</v>
      </c>
      <c r="E1396" s="1" t="s">
        <v>363</v>
      </c>
      <c r="F1396" s="1" t="s">
        <v>8</v>
      </c>
      <c r="G1396" s="1" t="s">
        <v>8</v>
      </c>
      <c r="H1396" s="1">
        <v>1</v>
      </c>
      <c r="I1396" s="1">
        <v>1</v>
      </c>
      <c r="J1396" s="1">
        <v>1</v>
      </c>
      <c r="K1396" s="1">
        <v>1</v>
      </c>
      <c r="L1396" s="1">
        <v>1</v>
      </c>
      <c r="M1396" s="1">
        <v>1</v>
      </c>
    </row>
    <row r="1397" spans="1:13" x14ac:dyDescent="0.25">
      <c r="A1397" s="1">
        <v>13970</v>
      </c>
      <c r="B1397" s="1" t="s">
        <v>362</v>
      </c>
      <c r="C1397" s="1">
        <v>0</v>
      </c>
      <c r="D1397" s="1" t="s">
        <v>104</v>
      </c>
      <c r="E1397" s="1" t="s">
        <v>363</v>
      </c>
      <c r="F1397" s="1">
        <v>1</v>
      </c>
      <c r="G1397" s="1">
        <v>1</v>
      </c>
      <c r="H1397" s="1" t="s">
        <v>8</v>
      </c>
      <c r="I1397" s="1" t="s">
        <v>8</v>
      </c>
      <c r="J1397" s="1" t="s">
        <v>8</v>
      </c>
      <c r="K1397" s="1" t="s">
        <v>8</v>
      </c>
      <c r="L1397" s="1" t="s">
        <v>8</v>
      </c>
      <c r="M1397" s="1" t="s">
        <v>8</v>
      </c>
    </row>
    <row r="1398" spans="1:13" x14ac:dyDescent="0.25">
      <c r="A1398" s="1">
        <v>13980</v>
      </c>
      <c r="B1398" s="1" t="s">
        <v>362</v>
      </c>
      <c r="C1398" s="1">
        <v>0</v>
      </c>
      <c r="D1398" s="1" t="s">
        <v>104</v>
      </c>
      <c r="E1398" s="1" t="s">
        <v>363</v>
      </c>
      <c r="F1398" s="1" t="s">
        <v>8</v>
      </c>
      <c r="G1398" s="1" t="s">
        <v>8</v>
      </c>
      <c r="H1398" s="1">
        <v>1</v>
      </c>
      <c r="I1398" s="1">
        <v>1</v>
      </c>
      <c r="J1398" s="1">
        <v>1</v>
      </c>
      <c r="K1398" s="1">
        <v>1</v>
      </c>
      <c r="L1398" s="1">
        <v>1</v>
      </c>
      <c r="M1398" s="1">
        <v>1</v>
      </c>
    </row>
    <row r="1399" spans="1:13" x14ac:dyDescent="0.25">
      <c r="A1399" s="1">
        <v>13990</v>
      </c>
      <c r="B1399" s="1" t="s">
        <v>362</v>
      </c>
      <c r="C1399" s="1">
        <v>0</v>
      </c>
      <c r="D1399" s="1" t="s">
        <v>104</v>
      </c>
      <c r="E1399" s="1" t="s">
        <v>363</v>
      </c>
      <c r="F1399" s="1">
        <v>1</v>
      </c>
      <c r="G1399" s="1">
        <v>1</v>
      </c>
      <c r="H1399" s="1" t="s">
        <v>8</v>
      </c>
      <c r="I1399" s="1" t="s">
        <v>8</v>
      </c>
      <c r="J1399" s="1" t="s">
        <v>8</v>
      </c>
      <c r="K1399" s="1" t="s">
        <v>8</v>
      </c>
      <c r="L1399" s="1" t="s">
        <v>8</v>
      </c>
      <c r="M1399" s="1" t="s">
        <v>8</v>
      </c>
    </row>
    <row r="1400" spans="1:13" x14ac:dyDescent="0.25">
      <c r="A1400" s="1">
        <v>14000</v>
      </c>
      <c r="B1400" s="1" t="s">
        <v>362</v>
      </c>
      <c r="C1400" s="1">
        <v>0</v>
      </c>
      <c r="D1400" s="1" t="s">
        <v>104</v>
      </c>
      <c r="E1400" s="1" t="s">
        <v>363</v>
      </c>
      <c r="F1400" s="1" t="s">
        <v>8</v>
      </c>
      <c r="G1400" s="1" t="s">
        <v>8</v>
      </c>
      <c r="H1400" s="1">
        <v>1</v>
      </c>
      <c r="I1400" s="1">
        <v>1</v>
      </c>
      <c r="J1400" s="1">
        <v>1</v>
      </c>
      <c r="K1400" s="1">
        <v>1</v>
      </c>
      <c r="L1400" s="1">
        <v>1</v>
      </c>
      <c r="M1400" s="1">
        <v>1</v>
      </c>
    </row>
    <row r="1401" spans="1:13" x14ac:dyDescent="0.25">
      <c r="A1401" s="1">
        <v>14010</v>
      </c>
      <c r="B1401" s="1" t="s">
        <v>362</v>
      </c>
      <c r="C1401" s="1">
        <v>0</v>
      </c>
      <c r="D1401" s="1" t="s">
        <v>104</v>
      </c>
      <c r="E1401" s="1" t="s">
        <v>363</v>
      </c>
      <c r="F1401" s="1">
        <v>1</v>
      </c>
      <c r="G1401" s="1">
        <v>1</v>
      </c>
      <c r="H1401" s="1" t="s">
        <v>8</v>
      </c>
      <c r="I1401" s="1" t="s">
        <v>8</v>
      </c>
      <c r="J1401" s="1" t="s">
        <v>8</v>
      </c>
      <c r="K1401" s="1" t="s">
        <v>8</v>
      </c>
      <c r="L1401" s="1" t="s">
        <v>8</v>
      </c>
      <c r="M1401" s="1" t="s">
        <v>8</v>
      </c>
    </row>
    <row r="1402" spans="1:13" x14ac:dyDescent="0.25">
      <c r="A1402" s="1">
        <v>14020</v>
      </c>
      <c r="B1402" s="1" t="s">
        <v>362</v>
      </c>
      <c r="C1402" s="1">
        <v>0</v>
      </c>
      <c r="D1402" s="1" t="s">
        <v>104</v>
      </c>
      <c r="E1402" s="1" t="s">
        <v>363</v>
      </c>
      <c r="F1402" s="1" t="s">
        <v>8</v>
      </c>
      <c r="G1402" s="1" t="s">
        <v>8</v>
      </c>
      <c r="H1402" s="1">
        <v>1</v>
      </c>
      <c r="I1402" s="1">
        <v>1</v>
      </c>
      <c r="J1402" s="1">
        <v>1</v>
      </c>
      <c r="K1402" s="1">
        <v>1</v>
      </c>
      <c r="L1402" s="1">
        <v>1</v>
      </c>
      <c r="M1402" s="1">
        <v>1</v>
      </c>
    </row>
    <row r="1403" spans="1:13" x14ac:dyDescent="0.25">
      <c r="A1403" s="1">
        <v>14030</v>
      </c>
      <c r="B1403" s="1" t="s">
        <v>362</v>
      </c>
      <c r="C1403" s="1">
        <v>0</v>
      </c>
      <c r="D1403" s="1" t="s">
        <v>104</v>
      </c>
      <c r="E1403" s="1" t="s">
        <v>363</v>
      </c>
      <c r="F1403" s="1">
        <v>1</v>
      </c>
      <c r="G1403" s="1">
        <v>1</v>
      </c>
      <c r="H1403" s="1" t="s">
        <v>8</v>
      </c>
      <c r="I1403" s="1" t="s">
        <v>8</v>
      </c>
      <c r="J1403" s="1" t="s">
        <v>8</v>
      </c>
      <c r="K1403" s="1" t="s">
        <v>8</v>
      </c>
      <c r="L1403" s="1" t="s">
        <v>8</v>
      </c>
      <c r="M1403" s="1" t="s">
        <v>8</v>
      </c>
    </row>
    <row r="1404" spans="1:13" x14ac:dyDescent="0.25">
      <c r="A1404" s="1">
        <v>14040</v>
      </c>
      <c r="B1404" s="1" t="s">
        <v>362</v>
      </c>
      <c r="C1404" s="1">
        <v>0</v>
      </c>
      <c r="D1404" s="1" t="s">
        <v>104</v>
      </c>
      <c r="E1404" s="1" t="s">
        <v>363</v>
      </c>
      <c r="F1404" s="1" t="s">
        <v>8</v>
      </c>
      <c r="G1404" s="1" t="s">
        <v>8</v>
      </c>
      <c r="H1404" s="1">
        <v>1</v>
      </c>
      <c r="I1404" s="1">
        <v>1</v>
      </c>
      <c r="J1404" s="1">
        <v>1</v>
      </c>
      <c r="K1404" s="1">
        <v>1</v>
      </c>
      <c r="L1404" s="1">
        <v>1</v>
      </c>
      <c r="M1404" s="1">
        <v>1</v>
      </c>
    </row>
    <row r="1405" spans="1:13" x14ac:dyDescent="0.25">
      <c r="A1405" s="1">
        <v>14050</v>
      </c>
      <c r="B1405" s="1" t="s">
        <v>362</v>
      </c>
      <c r="C1405" s="1">
        <v>0</v>
      </c>
      <c r="D1405" s="1" t="s">
        <v>104</v>
      </c>
      <c r="E1405" s="1" t="s">
        <v>363</v>
      </c>
      <c r="F1405" s="1">
        <v>1</v>
      </c>
      <c r="G1405" s="1">
        <v>1</v>
      </c>
      <c r="H1405" s="1" t="s">
        <v>8</v>
      </c>
      <c r="I1405" s="1" t="s">
        <v>8</v>
      </c>
      <c r="J1405" s="1" t="s">
        <v>8</v>
      </c>
      <c r="K1405" s="1" t="s">
        <v>8</v>
      </c>
      <c r="L1405" s="1" t="s">
        <v>8</v>
      </c>
      <c r="M1405" s="1" t="s">
        <v>8</v>
      </c>
    </row>
    <row r="1406" spans="1:13" x14ac:dyDescent="0.25">
      <c r="A1406" s="1">
        <v>14060</v>
      </c>
      <c r="B1406" s="1" t="s">
        <v>362</v>
      </c>
      <c r="C1406" s="1">
        <v>0</v>
      </c>
      <c r="D1406" s="1" t="s">
        <v>104</v>
      </c>
      <c r="E1406" s="1" t="s">
        <v>363</v>
      </c>
      <c r="F1406" s="1" t="s">
        <v>8</v>
      </c>
      <c r="G1406" s="1" t="s">
        <v>8</v>
      </c>
      <c r="H1406" s="1">
        <v>1</v>
      </c>
      <c r="I1406" s="1">
        <v>1</v>
      </c>
      <c r="J1406" s="1">
        <v>1</v>
      </c>
      <c r="K1406" s="1">
        <v>1</v>
      </c>
      <c r="L1406" s="1">
        <v>1</v>
      </c>
      <c r="M1406" s="1">
        <v>1</v>
      </c>
    </row>
    <row r="1407" spans="1:13" x14ac:dyDescent="0.25">
      <c r="A1407" s="1">
        <v>14070</v>
      </c>
      <c r="B1407" s="1" t="s">
        <v>362</v>
      </c>
      <c r="C1407" s="1">
        <v>0</v>
      </c>
      <c r="D1407" s="1" t="s">
        <v>104</v>
      </c>
      <c r="E1407" s="1" t="s">
        <v>363</v>
      </c>
      <c r="F1407" s="1">
        <v>1</v>
      </c>
      <c r="G1407" s="1">
        <v>1</v>
      </c>
      <c r="H1407" s="1" t="s">
        <v>8</v>
      </c>
      <c r="I1407" s="1" t="s">
        <v>8</v>
      </c>
      <c r="J1407" s="1" t="s">
        <v>8</v>
      </c>
      <c r="K1407" s="1" t="s">
        <v>8</v>
      </c>
      <c r="L1407" s="1" t="s">
        <v>8</v>
      </c>
      <c r="M1407" s="1" t="s">
        <v>8</v>
      </c>
    </row>
    <row r="1408" spans="1:13" x14ac:dyDescent="0.25">
      <c r="A1408" s="1">
        <v>14080</v>
      </c>
      <c r="B1408" s="1" t="s">
        <v>362</v>
      </c>
      <c r="C1408" s="1">
        <v>0</v>
      </c>
      <c r="D1408" s="1" t="s">
        <v>104</v>
      </c>
      <c r="E1408" s="1" t="s">
        <v>363</v>
      </c>
      <c r="F1408" s="1" t="s">
        <v>8</v>
      </c>
      <c r="G1408" s="1" t="s">
        <v>8</v>
      </c>
      <c r="H1408" s="1">
        <v>1</v>
      </c>
      <c r="I1408" s="1">
        <v>1</v>
      </c>
      <c r="J1408" s="1">
        <v>1</v>
      </c>
      <c r="K1408" s="1">
        <v>1</v>
      </c>
      <c r="L1408" s="1">
        <v>1</v>
      </c>
      <c r="M1408" s="1">
        <v>1</v>
      </c>
    </row>
    <row r="1409" spans="1:13" x14ac:dyDescent="0.25">
      <c r="A1409" s="1">
        <v>14090</v>
      </c>
      <c r="B1409" s="1" t="s">
        <v>362</v>
      </c>
      <c r="C1409" s="1">
        <v>0</v>
      </c>
      <c r="D1409" s="1" t="s">
        <v>104</v>
      </c>
      <c r="E1409" s="1" t="s">
        <v>363</v>
      </c>
      <c r="F1409" s="1">
        <v>1</v>
      </c>
      <c r="G1409" s="1">
        <v>1</v>
      </c>
      <c r="H1409" s="1" t="s">
        <v>8</v>
      </c>
      <c r="I1409" s="1" t="s">
        <v>8</v>
      </c>
      <c r="J1409" s="1" t="s">
        <v>8</v>
      </c>
      <c r="K1409" s="1" t="s">
        <v>8</v>
      </c>
      <c r="L1409" s="1" t="s">
        <v>8</v>
      </c>
      <c r="M1409" s="1" t="s">
        <v>8</v>
      </c>
    </row>
    <row r="1410" spans="1:13" x14ac:dyDescent="0.25">
      <c r="A1410" s="1">
        <v>14100</v>
      </c>
      <c r="B1410" s="1" t="s">
        <v>362</v>
      </c>
      <c r="C1410" s="1">
        <v>0</v>
      </c>
      <c r="D1410" s="1" t="s">
        <v>104</v>
      </c>
      <c r="E1410" s="1" t="s">
        <v>363</v>
      </c>
      <c r="F1410" s="1" t="s">
        <v>8</v>
      </c>
      <c r="G1410" s="1" t="s">
        <v>8</v>
      </c>
      <c r="H1410" s="1">
        <v>1</v>
      </c>
      <c r="I1410" s="1">
        <v>1</v>
      </c>
      <c r="J1410" s="1">
        <v>1</v>
      </c>
      <c r="K1410" s="1">
        <v>1</v>
      </c>
      <c r="L1410" s="1">
        <v>1</v>
      </c>
      <c r="M1410" s="1">
        <v>1</v>
      </c>
    </row>
    <row r="1411" spans="1:13" x14ac:dyDescent="0.25">
      <c r="A1411" s="1">
        <v>14110</v>
      </c>
      <c r="B1411" s="1" t="s">
        <v>362</v>
      </c>
      <c r="C1411" s="1">
        <v>0</v>
      </c>
      <c r="D1411" s="1" t="s">
        <v>104</v>
      </c>
      <c r="E1411" s="1" t="s">
        <v>363</v>
      </c>
      <c r="F1411" s="1">
        <v>1</v>
      </c>
      <c r="G1411" s="1">
        <v>1</v>
      </c>
      <c r="H1411" s="1" t="s">
        <v>8</v>
      </c>
      <c r="I1411" s="1" t="s">
        <v>8</v>
      </c>
      <c r="J1411" s="1" t="s">
        <v>8</v>
      </c>
      <c r="K1411" s="1" t="s">
        <v>8</v>
      </c>
      <c r="L1411" s="1" t="s">
        <v>8</v>
      </c>
      <c r="M1411" s="1" t="s">
        <v>8</v>
      </c>
    </row>
    <row r="1412" spans="1:13" x14ac:dyDescent="0.25">
      <c r="A1412" s="1">
        <v>14120</v>
      </c>
      <c r="B1412" s="1" t="s">
        <v>362</v>
      </c>
      <c r="C1412" s="1">
        <v>0</v>
      </c>
      <c r="D1412" s="1" t="s">
        <v>104</v>
      </c>
      <c r="E1412" s="1" t="s">
        <v>363</v>
      </c>
      <c r="F1412" s="1" t="s">
        <v>8</v>
      </c>
      <c r="G1412" s="1" t="s">
        <v>8</v>
      </c>
      <c r="H1412" s="1">
        <v>1</v>
      </c>
      <c r="I1412" s="1">
        <v>1</v>
      </c>
      <c r="J1412" s="1">
        <v>1</v>
      </c>
      <c r="K1412" s="1">
        <v>1</v>
      </c>
      <c r="L1412" s="1">
        <v>1</v>
      </c>
      <c r="M1412" s="1">
        <v>1</v>
      </c>
    </row>
    <row r="1413" spans="1:13" x14ac:dyDescent="0.25">
      <c r="A1413" s="1">
        <v>14130</v>
      </c>
      <c r="B1413" s="1" t="s">
        <v>362</v>
      </c>
      <c r="C1413" s="1">
        <v>0</v>
      </c>
      <c r="D1413" s="1" t="s">
        <v>104</v>
      </c>
      <c r="E1413" s="1" t="s">
        <v>363</v>
      </c>
      <c r="F1413" s="1">
        <v>1</v>
      </c>
      <c r="G1413" s="1">
        <v>1</v>
      </c>
      <c r="H1413" s="1" t="s">
        <v>8</v>
      </c>
      <c r="I1413" s="1" t="s">
        <v>8</v>
      </c>
      <c r="J1413" s="1" t="s">
        <v>8</v>
      </c>
      <c r="K1413" s="1" t="s">
        <v>8</v>
      </c>
      <c r="L1413" s="1" t="s">
        <v>8</v>
      </c>
      <c r="M1413" s="1" t="s">
        <v>8</v>
      </c>
    </row>
    <row r="1414" spans="1:13" x14ac:dyDescent="0.25">
      <c r="A1414" s="1">
        <v>14140</v>
      </c>
      <c r="B1414" s="1" t="s">
        <v>362</v>
      </c>
      <c r="C1414" s="1">
        <v>0</v>
      </c>
      <c r="D1414" s="1" t="s">
        <v>104</v>
      </c>
      <c r="E1414" s="1" t="s">
        <v>363</v>
      </c>
      <c r="F1414" s="1" t="s">
        <v>8</v>
      </c>
      <c r="G1414" s="1" t="s">
        <v>8</v>
      </c>
      <c r="H1414" s="1">
        <v>1</v>
      </c>
      <c r="I1414" s="1">
        <v>1</v>
      </c>
      <c r="J1414" s="1">
        <v>1</v>
      </c>
      <c r="K1414" s="1">
        <v>1</v>
      </c>
      <c r="L1414" s="1">
        <v>1</v>
      </c>
      <c r="M1414" s="1">
        <v>1</v>
      </c>
    </row>
    <row r="1415" spans="1:13" x14ac:dyDescent="0.25">
      <c r="A1415" s="1">
        <v>14150</v>
      </c>
      <c r="B1415" s="1" t="s">
        <v>362</v>
      </c>
      <c r="C1415" s="1">
        <v>0</v>
      </c>
      <c r="D1415" s="1" t="s">
        <v>104</v>
      </c>
      <c r="E1415" s="1" t="s">
        <v>363</v>
      </c>
      <c r="F1415" s="1">
        <v>1</v>
      </c>
      <c r="G1415" s="1">
        <v>1</v>
      </c>
      <c r="H1415" s="1" t="s">
        <v>8</v>
      </c>
      <c r="I1415" s="1" t="s">
        <v>8</v>
      </c>
      <c r="J1415" s="1" t="s">
        <v>8</v>
      </c>
      <c r="K1415" s="1" t="s">
        <v>8</v>
      </c>
      <c r="L1415" s="1" t="s">
        <v>8</v>
      </c>
      <c r="M1415" s="1" t="s">
        <v>8</v>
      </c>
    </row>
    <row r="1416" spans="1:13" x14ac:dyDescent="0.25">
      <c r="A1416" s="1">
        <v>14160</v>
      </c>
      <c r="B1416" s="1" t="s">
        <v>362</v>
      </c>
      <c r="C1416" s="1">
        <v>0</v>
      </c>
      <c r="D1416" s="1" t="s">
        <v>104</v>
      </c>
      <c r="E1416" s="1" t="s">
        <v>363</v>
      </c>
      <c r="F1416" s="1" t="s">
        <v>8</v>
      </c>
      <c r="G1416" s="1" t="s">
        <v>8</v>
      </c>
      <c r="H1416" s="1">
        <v>1</v>
      </c>
      <c r="I1416" s="1">
        <v>1</v>
      </c>
      <c r="J1416" s="1">
        <v>1</v>
      </c>
      <c r="K1416" s="1">
        <v>1</v>
      </c>
      <c r="L1416" s="1">
        <v>1</v>
      </c>
      <c r="M1416" s="1">
        <v>1</v>
      </c>
    </row>
    <row r="1417" spans="1:13" x14ac:dyDescent="0.25">
      <c r="A1417" s="1">
        <v>14170</v>
      </c>
      <c r="B1417" s="1" t="s">
        <v>362</v>
      </c>
      <c r="C1417" s="1">
        <v>0</v>
      </c>
      <c r="D1417" s="1" t="s">
        <v>104</v>
      </c>
      <c r="E1417" s="1" t="s">
        <v>363</v>
      </c>
      <c r="F1417" s="1">
        <v>1</v>
      </c>
      <c r="G1417" s="1">
        <v>1</v>
      </c>
      <c r="H1417" s="1" t="s">
        <v>8</v>
      </c>
      <c r="I1417" s="1" t="s">
        <v>8</v>
      </c>
      <c r="J1417" s="1" t="s">
        <v>8</v>
      </c>
      <c r="K1417" s="1" t="s">
        <v>8</v>
      </c>
      <c r="L1417" s="1" t="s">
        <v>8</v>
      </c>
      <c r="M1417" s="1" t="s">
        <v>8</v>
      </c>
    </row>
    <row r="1418" spans="1:13" x14ac:dyDescent="0.25">
      <c r="A1418" s="1">
        <v>14180</v>
      </c>
      <c r="B1418" s="1" t="s">
        <v>362</v>
      </c>
      <c r="C1418" s="1">
        <v>0</v>
      </c>
      <c r="D1418" s="1" t="s">
        <v>104</v>
      </c>
      <c r="E1418" s="1" t="s">
        <v>363</v>
      </c>
      <c r="F1418" s="1" t="s">
        <v>8</v>
      </c>
      <c r="G1418" s="1" t="s">
        <v>8</v>
      </c>
      <c r="H1418" s="1">
        <v>1</v>
      </c>
      <c r="I1418" s="1">
        <v>1</v>
      </c>
      <c r="J1418" s="1">
        <v>1</v>
      </c>
      <c r="K1418" s="1">
        <v>1</v>
      </c>
      <c r="L1418" s="1">
        <v>1</v>
      </c>
      <c r="M1418" s="1">
        <v>1</v>
      </c>
    </row>
    <row r="1419" spans="1:13" x14ac:dyDescent="0.25">
      <c r="A1419" s="1">
        <v>14190</v>
      </c>
      <c r="B1419" s="1" t="s">
        <v>362</v>
      </c>
      <c r="C1419" s="1">
        <v>0</v>
      </c>
      <c r="D1419" s="1" t="s">
        <v>104</v>
      </c>
      <c r="E1419" s="1" t="s">
        <v>363</v>
      </c>
      <c r="F1419" s="1">
        <v>1</v>
      </c>
      <c r="G1419" s="1">
        <v>1</v>
      </c>
      <c r="H1419" s="1" t="s">
        <v>8</v>
      </c>
      <c r="I1419" s="1" t="s">
        <v>8</v>
      </c>
      <c r="J1419" s="1" t="s">
        <v>8</v>
      </c>
      <c r="K1419" s="1" t="s">
        <v>8</v>
      </c>
      <c r="L1419" s="1" t="s">
        <v>8</v>
      </c>
      <c r="M1419" s="1" t="s">
        <v>8</v>
      </c>
    </row>
    <row r="1420" spans="1:13" x14ac:dyDescent="0.25">
      <c r="A1420" s="1">
        <v>14200</v>
      </c>
      <c r="B1420" s="1" t="s">
        <v>362</v>
      </c>
      <c r="C1420" s="1">
        <v>0</v>
      </c>
      <c r="D1420" s="1" t="s">
        <v>104</v>
      </c>
      <c r="E1420" s="1" t="s">
        <v>363</v>
      </c>
      <c r="F1420" s="1" t="s">
        <v>8</v>
      </c>
      <c r="G1420" s="1" t="s">
        <v>8</v>
      </c>
      <c r="H1420" s="1">
        <v>1</v>
      </c>
      <c r="I1420" s="1">
        <v>1</v>
      </c>
      <c r="J1420" s="1">
        <v>1</v>
      </c>
      <c r="K1420" s="1">
        <v>1</v>
      </c>
      <c r="L1420" s="1">
        <v>1</v>
      </c>
      <c r="M1420" s="1">
        <v>1</v>
      </c>
    </row>
    <row r="1421" spans="1:13" x14ac:dyDescent="0.25">
      <c r="A1421" s="1">
        <v>14210</v>
      </c>
      <c r="B1421" s="1" t="s">
        <v>362</v>
      </c>
      <c r="C1421" s="1">
        <v>0</v>
      </c>
      <c r="D1421" s="1" t="s">
        <v>104</v>
      </c>
      <c r="E1421" s="1" t="s">
        <v>363</v>
      </c>
      <c r="F1421" s="1">
        <v>1</v>
      </c>
      <c r="G1421" s="1">
        <v>1</v>
      </c>
      <c r="H1421" s="1" t="s">
        <v>8</v>
      </c>
      <c r="I1421" s="1" t="s">
        <v>8</v>
      </c>
      <c r="J1421" s="1" t="s">
        <v>8</v>
      </c>
      <c r="K1421" s="1" t="s">
        <v>8</v>
      </c>
      <c r="L1421" s="1" t="s">
        <v>8</v>
      </c>
      <c r="M1421" s="1" t="s">
        <v>8</v>
      </c>
    </row>
    <row r="1422" spans="1:13" x14ac:dyDescent="0.25">
      <c r="A1422" s="1">
        <v>14220</v>
      </c>
      <c r="B1422" s="1" t="s">
        <v>362</v>
      </c>
      <c r="C1422" s="1">
        <v>0</v>
      </c>
      <c r="D1422" s="1" t="s">
        <v>104</v>
      </c>
      <c r="E1422" s="1" t="s">
        <v>363</v>
      </c>
      <c r="F1422" s="1" t="s">
        <v>8</v>
      </c>
      <c r="G1422" s="1" t="s">
        <v>8</v>
      </c>
      <c r="H1422" s="1">
        <v>1</v>
      </c>
      <c r="I1422" s="1">
        <v>1</v>
      </c>
      <c r="J1422" s="1">
        <v>1</v>
      </c>
      <c r="K1422" s="1">
        <v>1</v>
      </c>
      <c r="L1422" s="1">
        <v>1</v>
      </c>
      <c r="M1422" s="1">
        <v>1</v>
      </c>
    </row>
    <row r="1423" spans="1:13" x14ac:dyDescent="0.25">
      <c r="A1423" s="1">
        <v>14230</v>
      </c>
      <c r="B1423" s="1" t="s">
        <v>362</v>
      </c>
      <c r="C1423" s="1">
        <v>0</v>
      </c>
      <c r="D1423" s="1" t="s">
        <v>104</v>
      </c>
      <c r="E1423" s="1" t="s">
        <v>363</v>
      </c>
      <c r="F1423" s="1">
        <v>1</v>
      </c>
      <c r="G1423" s="1">
        <v>1</v>
      </c>
      <c r="H1423" s="1" t="s">
        <v>8</v>
      </c>
      <c r="I1423" s="1" t="s">
        <v>8</v>
      </c>
      <c r="J1423" s="1" t="s">
        <v>8</v>
      </c>
      <c r="K1423" s="1" t="s">
        <v>8</v>
      </c>
      <c r="L1423" s="1" t="s">
        <v>8</v>
      </c>
      <c r="M1423" s="1" t="s">
        <v>8</v>
      </c>
    </row>
    <row r="1424" spans="1:13" x14ac:dyDescent="0.25">
      <c r="A1424" s="1">
        <v>14240</v>
      </c>
      <c r="B1424" s="1" t="s">
        <v>362</v>
      </c>
      <c r="C1424" s="1">
        <v>0</v>
      </c>
      <c r="D1424" s="1" t="s">
        <v>104</v>
      </c>
      <c r="E1424" s="1" t="s">
        <v>363</v>
      </c>
      <c r="F1424" s="1" t="s">
        <v>8</v>
      </c>
      <c r="G1424" s="1" t="s">
        <v>8</v>
      </c>
      <c r="H1424" s="1">
        <v>1</v>
      </c>
      <c r="I1424" s="1">
        <v>1</v>
      </c>
      <c r="J1424" s="1">
        <v>1</v>
      </c>
      <c r="K1424" s="1">
        <v>1</v>
      </c>
      <c r="L1424" s="1">
        <v>1</v>
      </c>
      <c r="M1424" s="1">
        <v>1</v>
      </c>
    </row>
    <row r="1425" spans="1:13" x14ac:dyDescent="0.25">
      <c r="A1425" s="1">
        <v>14250</v>
      </c>
      <c r="B1425" s="1" t="s">
        <v>362</v>
      </c>
      <c r="C1425" s="1">
        <v>0</v>
      </c>
      <c r="D1425" s="1" t="s">
        <v>104</v>
      </c>
      <c r="E1425" s="1" t="s">
        <v>363</v>
      </c>
      <c r="F1425" s="1">
        <v>1</v>
      </c>
      <c r="G1425" s="1">
        <v>1</v>
      </c>
      <c r="H1425" s="1" t="s">
        <v>8</v>
      </c>
      <c r="I1425" s="1" t="s">
        <v>8</v>
      </c>
      <c r="J1425" s="1" t="s">
        <v>8</v>
      </c>
      <c r="K1425" s="1" t="s">
        <v>8</v>
      </c>
      <c r="L1425" s="1" t="s">
        <v>8</v>
      </c>
      <c r="M1425" s="1" t="s">
        <v>8</v>
      </c>
    </row>
    <row r="1426" spans="1:13" x14ac:dyDescent="0.25">
      <c r="A1426" s="1">
        <v>14260</v>
      </c>
      <c r="B1426" s="1" t="s">
        <v>362</v>
      </c>
      <c r="C1426" s="1">
        <v>0</v>
      </c>
      <c r="D1426" s="1" t="s">
        <v>104</v>
      </c>
      <c r="E1426" s="1" t="s">
        <v>363</v>
      </c>
      <c r="F1426" s="1" t="s">
        <v>8</v>
      </c>
      <c r="G1426" s="1" t="s">
        <v>8</v>
      </c>
      <c r="H1426" s="1">
        <v>1</v>
      </c>
      <c r="I1426" s="1">
        <v>1</v>
      </c>
      <c r="J1426" s="1">
        <v>1</v>
      </c>
      <c r="K1426" s="1">
        <v>1</v>
      </c>
      <c r="L1426" s="1">
        <v>1</v>
      </c>
      <c r="M1426" s="1">
        <v>1</v>
      </c>
    </row>
    <row r="1427" spans="1:13" x14ac:dyDescent="0.25">
      <c r="A1427" s="1">
        <v>14270</v>
      </c>
      <c r="B1427" s="1" t="s">
        <v>362</v>
      </c>
      <c r="C1427" s="1">
        <v>0</v>
      </c>
      <c r="D1427" s="1" t="s">
        <v>104</v>
      </c>
      <c r="E1427" s="1" t="s">
        <v>363</v>
      </c>
      <c r="F1427" s="1">
        <v>1</v>
      </c>
      <c r="G1427" s="1">
        <v>1</v>
      </c>
      <c r="H1427" s="1" t="s">
        <v>8</v>
      </c>
      <c r="I1427" s="1" t="s">
        <v>8</v>
      </c>
      <c r="J1427" s="1" t="s">
        <v>8</v>
      </c>
      <c r="K1427" s="1" t="s">
        <v>8</v>
      </c>
      <c r="L1427" s="1" t="s">
        <v>8</v>
      </c>
      <c r="M1427" s="1" t="s">
        <v>8</v>
      </c>
    </row>
    <row r="1428" spans="1:13" x14ac:dyDescent="0.25">
      <c r="A1428" s="1">
        <v>14280</v>
      </c>
      <c r="B1428" s="1" t="s">
        <v>362</v>
      </c>
      <c r="C1428" s="1">
        <v>0</v>
      </c>
      <c r="D1428" s="1" t="s">
        <v>104</v>
      </c>
      <c r="E1428" s="1" t="s">
        <v>363</v>
      </c>
      <c r="F1428" s="1" t="s">
        <v>8</v>
      </c>
      <c r="G1428" s="1" t="s">
        <v>8</v>
      </c>
      <c r="H1428" s="1">
        <v>1</v>
      </c>
      <c r="I1428" s="1">
        <v>1</v>
      </c>
      <c r="J1428" s="1">
        <v>1</v>
      </c>
      <c r="K1428" s="1">
        <v>1</v>
      </c>
      <c r="L1428" s="1">
        <v>1</v>
      </c>
      <c r="M1428" s="1">
        <v>1</v>
      </c>
    </row>
    <row r="1429" spans="1:13" x14ac:dyDescent="0.25">
      <c r="A1429" s="1">
        <v>14290</v>
      </c>
      <c r="B1429" s="1" t="s">
        <v>362</v>
      </c>
      <c r="C1429" s="1">
        <v>0</v>
      </c>
      <c r="D1429" s="1" t="s">
        <v>104</v>
      </c>
      <c r="E1429" s="1" t="s">
        <v>363</v>
      </c>
      <c r="F1429" s="1">
        <v>1</v>
      </c>
      <c r="G1429" s="1">
        <v>1</v>
      </c>
      <c r="H1429" s="1" t="s">
        <v>8</v>
      </c>
      <c r="I1429" s="1" t="s">
        <v>8</v>
      </c>
      <c r="J1429" s="1" t="s">
        <v>8</v>
      </c>
      <c r="K1429" s="1" t="s">
        <v>8</v>
      </c>
      <c r="L1429" s="1" t="s">
        <v>8</v>
      </c>
      <c r="M1429" s="1" t="s">
        <v>8</v>
      </c>
    </row>
    <row r="1430" spans="1:13" x14ac:dyDescent="0.25">
      <c r="A1430" s="1">
        <v>14300</v>
      </c>
      <c r="B1430" s="1" t="s">
        <v>362</v>
      </c>
      <c r="C1430" s="1">
        <v>0</v>
      </c>
      <c r="D1430" s="1" t="s">
        <v>104</v>
      </c>
      <c r="E1430" s="1" t="s">
        <v>363</v>
      </c>
      <c r="F1430" s="1" t="s">
        <v>8</v>
      </c>
      <c r="G1430" s="1" t="s">
        <v>8</v>
      </c>
      <c r="H1430" s="1">
        <v>1</v>
      </c>
      <c r="I1430" s="1">
        <v>1</v>
      </c>
      <c r="J1430" s="1">
        <v>1</v>
      </c>
      <c r="K1430" s="1">
        <v>1</v>
      </c>
      <c r="L1430" s="1">
        <v>1</v>
      </c>
      <c r="M1430" s="1">
        <v>1</v>
      </c>
    </row>
    <row r="1431" spans="1:13" x14ac:dyDescent="0.25">
      <c r="A1431" s="1">
        <v>14310</v>
      </c>
      <c r="B1431" s="1" t="s">
        <v>362</v>
      </c>
      <c r="C1431" s="1">
        <v>0</v>
      </c>
      <c r="D1431" s="1" t="s">
        <v>104</v>
      </c>
      <c r="E1431" s="1" t="s">
        <v>363</v>
      </c>
      <c r="F1431" s="1">
        <v>1</v>
      </c>
      <c r="G1431" s="1">
        <v>1</v>
      </c>
      <c r="H1431" s="1" t="s">
        <v>8</v>
      </c>
      <c r="I1431" s="1" t="s">
        <v>8</v>
      </c>
      <c r="J1431" s="1" t="s">
        <v>8</v>
      </c>
      <c r="K1431" s="1" t="s">
        <v>8</v>
      </c>
      <c r="L1431" s="1" t="s">
        <v>8</v>
      </c>
      <c r="M1431" s="1" t="s">
        <v>8</v>
      </c>
    </row>
    <row r="1432" spans="1:13" x14ac:dyDescent="0.25">
      <c r="A1432" s="1">
        <v>14320</v>
      </c>
      <c r="B1432" s="1" t="s">
        <v>362</v>
      </c>
      <c r="C1432" s="1">
        <v>0</v>
      </c>
      <c r="D1432" s="1" t="s">
        <v>104</v>
      </c>
      <c r="E1432" s="1" t="s">
        <v>363</v>
      </c>
      <c r="F1432" s="1" t="s">
        <v>8</v>
      </c>
      <c r="G1432" s="1" t="s">
        <v>8</v>
      </c>
      <c r="H1432" s="1">
        <v>1</v>
      </c>
      <c r="I1432" s="1">
        <v>1</v>
      </c>
      <c r="J1432" s="1">
        <v>1</v>
      </c>
      <c r="K1432" s="1">
        <v>1</v>
      </c>
      <c r="L1432" s="1">
        <v>1</v>
      </c>
      <c r="M1432" s="1">
        <v>1</v>
      </c>
    </row>
    <row r="1433" spans="1:13" x14ac:dyDescent="0.25">
      <c r="A1433" s="1">
        <v>14330</v>
      </c>
      <c r="B1433" s="1" t="s">
        <v>362</v>
      </c>
      <c r="C1433" s="1">
        <v>0</v>
      </c>
      <c r="D1433" s="1" t="s">
        <v>104</v>
      </c>
      <c r="E1433" s="1" t="s">
        <v>363</v>
      </c>
      <c r="F1433" s="1">
        <v>1</v>
      </c>
      <c r="G1433" s="1">
        <v>1</v>
      </c>
      <c r="H1433" s="1" t="s">
        <v>8</v>
      </c>
      <c r="I1433" s="1" t="s">
        <v>8</v>
      </c>
      <c r="J1433" s="1" t="s">
        <v>8</v>
      </c>
      <c r="K1433" s="1" t="s">
        <v>8</v>
      </c>
      <c r="L1433" s="1" t="s">
        <v>8</v>
      </c>
      <c r="M1433" s="1" t="s">
        <v>8</v>
      </c>
    </row>
    <row r="1434" spans="1:13" x14ac:dyDescent="0.25">
      <c r="A1434" s="1">
        <v>14340</v>
      </c>
      <c r="B1434" s="1" t="s">
        <v>362</v>
      </c>
      <c r="C1434" s="1">
        <v>0</v>
      </c>
      <c r="D1434" s="1" t="s">
        <v>104</v>
      </c>
      <c r="E1434" s="1" t="s">
        <v>363</v>
      </c>
      <c r="F1434" s="1" t="s">
        <v>8</v>
      </c>
      <c r="G1434" s="1" t="s">
        <v>8</v>
      </c>
      <c r="H1434" s="1">
        <v>1</v>
      </c>
      <c r="I1434" s="1">
        <v>1</v>
      </c>
      <c r="J1434" s="1">
        <v>1</v>
      </c>
      <c r="K1434" s="1">
        <v>1</v>
      </c>
      <c r="L1434" s="1">
        <v>1</v>
      </c>
      <c r="M1434" s="1">
        <v>1</v>
      </c>
    </row>
    <row r="1435" spans="1:13" x14ac:dyDescent="0.25">
      <c r="A1435" s="1">
        <v>14350</v>
      </c>
      <c r="B1435" s="1" t="s">
        <v>362</v>
      </c>
      <c r="C1435" s="1">
        <v>0</v>
      </c>
      <c r="D1435" s="1" t="s">
        <v>104</v>
      </c>
      <c r="E1435" s="1" t="s">
        <v>363</v>
      </c>
      <c r="F1435" s="1">
        <v>1</v>
      </c>
      <c r="G1435" s="1">
        <v>1</v>
      </c>
      <c r="H1435" s="1" t="s">
        <v>8</v>
      </c>
      <c r="I1435" s="1" t="s">
        <v>8</v>
      </c>
      <c r="J1435" s="1" t="s">
        <v>8</v>
      </c>
      <c r="K1435" s="1" t="s">
        <v>8</v>
      </c>
      <c r="L1435" s="1" t="s">
        <v>8</v>
      </c>
      <c r="M1435" s="1" t="s">
        <v>8</v>
      </c>
    </row>
    <row r="1436" spans="1:13" x14ac:dyDescent="0.25">
      <c r="A1436" s="1">
        <v>14360</v>
      </c>
      <c r="B1436" s="1" t="s">
        <v>362</v>
      </c>
      <c r="C1436" s="1">
        <v>0</v>
      </c>
      <c r="D1436" s="1" t="s">
        <v>104</v>
      </c>
      <c r="E1436" s="1" t="s">
        <v>363</v>
      </c>
      <c r="F1436" s="1" t="s">
        <v>8</v>
      </c>
      <c r="G1436" s="1" t="s">
        <v>8</v>
      </c>
      <c r="H1436" s="1">
        <v>1</v>
      </c>
      <c r="I1436" s="1">
        <v>1</v>
      </c>
      <c r="J1436" s="1">
        <v>1</v>
      </c>
      <c r="K1436" s="1">
        <v>1</v>
      </c>
      <c r="L1436" s="1">
        <v>1</v>
      </c>
      <c r="M1436" s="1">
        <v>1</v>
      </c>
    </row>
    <row r="1437" spans="1:13" x14ac:dyDescent="0.25">
      <c r="A1437" s="1">
        <v>14370</v>
      </c>
      <c r="B1437" s="1" t="s">
        <v>362</v>
      </c>
      <c r="C1437" s="1">
        <v>0</v>
      </c>
      <c r="D1437" s="1" t="s">
        <v>104</v>
      </c>
      <c r="E1437" s="1" t="s">
        <v>363</v>
      </c>
      <c r="F1437" s="1">
        <v>1</v>
      </c>
      <c r="G1437" s="1">
        <v>1</v>
      </c>
      <c r="H1437" s="1" t="s">
        <v>8</v>
      </c>
      <c r="I1437" s="1" t="s">
        <v>8</v>
      </c>
      <c r="J1437" s="1" t="s">
        <v>8</v>
      </c>
      <c r="K1437" s="1" t="s">
        <v>8</v>
      </c>
      <c r="L1437" s="1" t="s">
        <v>8</v>
      </c>
      <c r="M1437" s="1" t="s">
        <v>8</v>
      </c>
    </row>
    <row r="1438" spans="1:13" x14ac:dyDescent="0.25">
      <c r="A1438" s="1">
        <v>14380</v>
      </c>
      <c r="B1438" s="1" t="s">
        <v>362</v>
      </c>
      <c r="C1438" s="1">
        <v>0</v>
      </c>
      <c r="D1438" s="1" t="s">
        <v>104</v>
      </c>
      <c r="E1438" s="1" t="s">
        <v>363</v>
      </c>
      <c r="F1438" s="1" t="s">
        <v>8</v>
      </c>
      <c r="G1438" s="1" t="s">
        <v>8</v>
      </c>
      <c r="H1438" s="1">
        <v>1</v>
      </c>
      <c r="I1438" s="1">
        <v>1</v>
      </c>
      <c r="J1438" s="1">
        <v>1</v>
      </c>
      <c r="K1438" s="1">
        <v>1</v>
      </c>
      <c r="L1438" s="1">
        <v>1</v>
      </c>
      <c r="M1438" s="1">
        <v>1</v>
      </c>
    </row>
    <row r="1439" spans="1:13" x14ac:dyDescent="0.25">
      <c r="A1439" s="1">
        <v>14390</v>
      </c>
      <c r="B1439" s="1" t="s">
        <v>362</v>
      </c>
      <c r="C1439" s="1">
        <v>0</v>
      </c>
      <c r="D1439" s="1" t="s">
        <v>104</v>
      </c>
      <c r="E1439" s="1" t="s">
        <v>363</v>
      </c>
      <c r="F1439" s="1">
        <v>1</v>
      </c>
      <c r="G1439" s="1">
        <v>1</v>
      </c>
      <c r="H1439" s="1" t="s">
        <v>8</v>
      </c>
      <c r="I1439" s="1" t="s">
        <v>8</v>
      </c>
      <c r="J1439" s="1" t="s">
        <v>8</v>
      </c>
      <c r="K1439" s="1" t="s">
        <v>8</v>
      </c>
      <c r="L1439" s="1" t="s">
        <v>8</v>
      </c>
      <c r="M1439" s="1" t="s">
        <v>8</v>
      </c>
    </row>
    <row r="1440" spans="1:13" x14ac:dyDescent="0.25">
      <c r="A1440" s="1">
        <v>14400</v>
      </c>
      <c r="B1440" s="1" t="s">
        <v>362</v>
      </c>
      <c r="C1440" s="1">
        <v>0</v>
      </c>
      <c r="D1440" s="1" t="s">
        <v>104</v>
      </c>
      <c r="E1440" s="1" t="s">
        <v>363</v>
      </c>
      <c r="F1440" s="1" t="s">
        <v>8</v>
      </c>
      <c r="G1440" s="1" t="s">
        <v>8</v>
      </c>
      <c r="H1440" s="1">
        <v>1</v>
      </c>
      <c r="I1440" s="1">
        <v>1</v>
      </c>
      <c r="J1440" s="1">
        <v>1</v>
      </c>
      <c r="K1440" s="1">
        <v>1</v>
      </c>
      <c r="L1440" s="1">
        <v>1</v>
      </c>
      <c r="M1440" s="1">
        <v>1</v>
      </c>
    </row>
    <row r="1441" spans="1:13" x14ac:dyDescent="0.25">
      <c r="A1441" s="1">
        <v>14410</v>
      </c>
      <c r="B1441" s="1" t="s">
        <v>362</v>
      </c>
      <c r="C1441" s="1">
        <v>0</v>
      </c>
      <c r="D1441" s="1" t="s">
        <v>104</v>
      </c>
      <c r="E1441" s="1" t="s">
        <v>363</v>
      </c>
      <c r="F1441" s="1">
        <v>1</v>
      </c>
      <c r="G1441" s="1">
        <v>1</v>
      </c>
      <c r="H1441" s="1" t="s">
        <v>8</v>
      </c>
      <c r="I1441" s="1" t="s">
        <v>8</v>
      </c>
      <c r="J1441" s="1" t="s">
        <v>8</v>
      </c>
      <c r="K1441" s="1" t="s">
        <v>8</v>
      </c>
      <c r="L1441" s="1" t="s">
        <v>8</v>
      </c>
      <c r="M1441" s="1" t="s">
        <v>8</v>
      </c>
    </row>
    <row r="1442" spans="1:13" x14ac:dyDescent="0.25">
      <c r="A1442" s="1">
        <v>14420</v>
      </c>
      <c r="B1442" s="1" t="s">
        <v>362</v>
      </c>
      <c r="C1442" s="1">
        <v>0</v>
      </c>
      <c r="D1442" s="1" t="s">
        <v>104</v>
      </c>
      <c r="E1442" s="1" t="s">
        <v>363</v>
      </c>
      <c r="F1442" s="1" t="s">
        <v>8</v>
      </c>
      <c r="G1442" s="1" t="s">
        <v>8</v>
      </c>
      <c r="H1442" s="1">
        <v>1</v>
      </c>
      <c r="I1442" s="1">
        <v>1</v>
      </c>
      <c r="J1442" s="1">
        <v>1</v>
      </c>
      <c r="K1442" s="1">
        <v>1</v>
      </c>
      <c r="L1442" s="1">
        <v>1</v>
      </c>
      <c r="M1442" s="1">
        <v>1</v>
      </c>
    </row>
    <row r="1443" spans="1:13" x14ac:dyDescent="0.25">
      <c r="A1443" s="1">
        <v>14430</v>
      </c>
      <c r="B1443" s="1" t="s">
        <v>362</v>
      </c>
      <c r="C1443" s="1">
        <v>0</v>
      </c>
      <c r="D1443" s="1" t="s">
        <v>104</v>
      </c>
      <c r="E1443" s="1" t="s">
        <v>363</v>
      </c>
      <c r="F1443" s="1">
        <v>1</v>
      </c>
      <c r="G1443" s="1">
        <v>1</v>
      </c>
      <c r="H1443" s="1" t="s">
        <v>8</v>
      </c>
      <c r="I1443" s="1" t="s">
        <v>8</v>
      </c>
      <c r="J1443" s="1" t="s">
        <v>8</v>
      </c>
      <c r="K1443" s="1" t="s">
        <v>8</v>
      </c>
      <c r="L1443" s="1" t="s">
        <v>8</v>
      </c>
      <c r="M1443" s="1" t="s">
        <v>8</v>
      </c>
    </row>
    <row r="1444" spans="1:13" x14ac:dyDescent="0.25">
      <c r="A1444" s="1">
        <v>14440</v>
      </c>
      <c r="B1444" s="1" t="s">
        <v>362</v>
      </c>
      <c r="C1444" s="1">
        <v>0</v>
      </c>
      <c r="D1444" s="1" t="s">
        <v>104</v>
      </c>
      <c r="E1444" s="1" t="s">
        <v>363</v>
      </c>
      <c r="F1444" s="1" t="s">
        <v>8</v>
      </c>
      <c r="G1444" s="1" t="s">
        <v>8</v>
      </c>
      <c r="H1444" s="1">
        <v>1</v>
      </c>
      <c r="I1444" s="1">
        <v>1</v>
      </c>
      <c r="J1444" s="1">
        <v>1</v>
      </c>
      <c r="K1444" s="1">
        <v>1</v>
      </c>
      <c r="L1444" s="1">
        <v>1</v>
      </c>
      <c r="M1444" s="1">
        <v>1</v>
      </c>
    </row>
    <row r="1445" spans="1:13" x14ac:dyDescent="0.25">
      <c r="A1445" s="1">
        <v>14450</v>
      </c>
      <c r="B1445" s="1" t="s">
        <v>362</v>
      </c>
      <c r="C1445" s="1">
        <v>0</v>
      </c>
      <c r="D1445" s="1" t="s">
        <v>104</v>
      </c>
      <c r="E1445" s="1" t="s">
        <v>363</v>
      </c>
      <c r="F1445" s="1">
        <v>1</v>
      </c>
      <c r="G1445" s="1">
        <v>1</v>
      </c>
      <c r="H1445" s="1" t="s">
        <v>8</v>
      </c>
      <c r="I1445" s="1" t="s">
        <v>8</v>
      </c>
      <c r="J1445" s="1" t="s">
        <v>8</v>
      </c>
      <c r="K1445" s="1" t="s">
        <v>8</v>
      </c>
      <c r="L1445" s="1" t="s">
        <v>8</v>
      </c>
      <c r="M1445" s="1" t="s">
        <v>8</v>
      </c>
    </row>
    <row r="1446" spans="1:13" x14ac:dyDescent="0.25">
      <c r="A1446" s="1">
        <v>14460</v>
      </c>
      <c r="B1446" s="1" t="s">
        <v>362</v>
      </c>
      <c r="C1446" s="1">
        <v>0</v>
      </c>
      <c r="D1446" s="1" t="s">
        <v>104</v>
      </c>
      <c r="E1446" s="1" t="s">
        <v>363</v>
      </c>
      <c r="F1446" s="1" t="s">
        <v>8</v>
      </c>
      <c r="G1446" s="1" t="s">
        <v>8</v>
      </c>
      <c r="H1446" s="1">
        <v>1</v>
      </c>
      <c r="I1446" s="1">
        <v>1</v>
      </c>
      <c r="J1446" s="1">
        <v>1</v>
      </c>
      <c r="K1446" s="1">
        <v>1</v>
      </c>
      <c r="L1446" s="1">
        <v>1</v>
      </c>
      <c r="M1446" s="1">
        <v>1</v>
      </c>
    </row>
    <row r="1447" spans="1:13" x14ac:dyDescent="0.25">
      <c r="A1447" s="1">
        <v>14470</v>
      </c>
      <c r="B1447" s="1" t="s">
        <v>362</v>
      </c>
      <c r="C1447" s="1">
        <v>0</v>
      </c>
      <c r="D1447" s="1" t="s">
        <v>104</v>
      </c>
      <c r="E1447" s="1" t="s">
        <v>363</v>
      </c>
      <c r="F1447" s="1">
        <v>1</v>
      </c>
      <c r="G1447" s="1">
        <v>1</v>
      </c>
      <c r="H1447" s="1" t="s">
        <v>8</v>
      </c>
      <c r="I1447" s="1" t="s">
        <v>8</v>
      </c>
      <c r="J1447" s="1" t="s">
        <v>8</v>
      </c>
      <c r="K1447" s="1" t="s">
        <v>8</v>
      </c>
      <c r="L1447" s="1" t="s">
        <v>8</v>
      </c>
      <c r="M1447" s="1" t="s">
        <v>8</v>
      </c>
    </row>
    <row r="1448" spans="1:13" x14ac:dyDescent="0.25">
      <c r="A1448" s="1">
        <v>14480</v>
      </c>
      <c r="B1448" s="1" t="s">
        <v>362</v>
      </c>
      <c r="C1448" s="1">
        <v>0</v>
      </c>
      <c r="D1448" s="1" t="s">
        <v>104</v>
      </c>
      <c r="E1448" s="1" t="s">
        <v>363</v>
      </c>
      <c r="F1448" s="1" t="s">
        <v>8</v>
      </c>
      <c r="G1448" s="1" t="s">
        <v>8</v>
      </c>
      <c r="H1448" s="1">
        <v>1</v>
      </c>
      <c r="I1448" s="1">
        <v>1</v>
      </c>
      <c r="J1448" s="1">
        <v>1</v>
      </c>
      <c r="K1448" s="1">
        <v>1</v>
      </c>
      <c r="L1448" s="1">
        <v>1</v>
      </c>
      <c r="M1448" s="1">
        <v>1</v>
      </c>
    </row>
    <row r="1449" spans="1:13" x14ac:dyDescent="0.25">
      <c r="A1449" s="1">
        <v>14490</v>
      </c>
      <c r="B1449" s="1" t="s">
        <v>362</v>
      </c>
      <c r="C1449" s="1">
        <v>0</v>
      </c>
      <c r="D1449" s="1" t="s">
        <v>104</v>
      </c>
      <c r="E1449" s="1" t="s">
        <v>363</v>
      </c>
      <c r="F1449" s="1">
        <v>1</v>
      </c>
      <c r="G1449" s="1">
        <v>1</v>
      </c>
      <c r="H1449" s="1" t="s">
        <v>8</v>
      </c>
      <c r="I1449" s="1" t="s">
        <v>8</v>
      </c>
      <c r="J1449" s="1" t="s">
        <v>8</v>
      </c>
      <c r="K1449" s="1" t="s">
        <v>8</v>
      </c>
      <c r="L1449" s="1" t="s">
        <v>8</v>
      </c>
      <c r="M1449" s="1" t="s">
        <v>8</v>
      </c>
    </row>
    <row r="1450" spans="1:13" x14ac:dyDescent="0.25">
      <c r="A1450" s="1">
        <v>14500</v>
      </c>
      <c r="B1450" s="1" t="s">
        <v>362</v>
      </c>
      <c r="C1450" s="1">
        <v>0</v>
      </c>
      <c r="D1450" s="1" t="s">
        <v>104</v>
      </c>
      <c r="E1450" s="1" t="s">
        <v>363</v>
      </c>
      <c r="F1450" s="1" t="s">
        <v>8</v>
      </c>
      <c r="G1450" s="1" t="s">
        <v>8</v>
      </c>
      <c r="H1450" s="1">
        <v>1</v>
      </c>
      <c r="I1450" s="1">
        <v>1</v>
      </c>
      <c r="J1450" s="1">
        <v>1</v>
      </c>
      <c r="K1450" s="1">
        <v>1</v>
      </c>
      <c r="L1450" s="1">
        <v>1</v>
      </c>
      <c r="M1450" s="1">
        <v>1</v>
      </c>
    </row>
    <row r="1451" spans="1:13" x14ac:dyDescent="0.25">
      <c r="A1451" s="1">
        <v>14510</v>
      </c>
      <c r="B1451" s="1" t="s">
        <v>362</v>
      </c>
      <c r="C1451" s="1">
        <v>0</v>
      </c>
      <c r="D1451" s="1" t="s">
        <v>104</v>
      </c>
      <c r="E1451" s="1" t="s">
        <v>363</v>
      </c>
      <c r="F1451" s="1">
        <v>1</v>
      </c>
      <c r="G1451" s="1">
        <v>1</v>
      </c>
      <c r="H1451" s="1" t="s">
        <v>8</v>
      </c>
      <c r="I1451" s="1" t="s">
        <v>8</v>
      </c>
      <c r="J1451" s="1" t="s">
        <v>8</v>
      </c>
      <c r="K1451" s="1" t="s">
        <v>8</v>
      </c>
      <c r="L1451" s="1" t="s">
        <v>8</v>
      </c>
      <c r="M1451" s="1" t="s">
        <v>8</v>
      </c>
    </row>
    <row r="1452" spans="1:13" x14ac:dyDescent="0.25">
      <c r="A1452" s="1">
        <v>14520</v>
      </c>
      <c r="B1452" s="1" t="s">
        <v>362</v>
      </c>
      <c r="C1452" s="1">
        <v>0</v>
      </c>
      <c r="D1452" s="1" t="s">
        <v>104</v>
      </c>
      <c r="E1452" s="1" t="s">
        <v>363</v>
      </c>
      <c r="F1452" s="1" t="s">
        <v>8</v>
      </c>
      <c r="G1452" s="1" t="s">
        <v>8</v>
      </c>
      <c r="H1452" s="1">
        <v>1</v>
      </c>
      <c r="I1452" s="1">
        <v>1</v>
      </c>
      <c r="J1452" s="1">
        <v>1</v>
      </c>
      <c r="K1452" s="1">
        <v>1</v>
      </c>
      <c r="L1452" s="1">
        <v>1</v>
      </c>
      <c r="M1452" s="1">
        <v>1</v>
      </c>
    </row>
    <row r="1453" spans="1:13" x14ac:dyDescent="0.25">
      <c r="A1453" s="1">
        <v>14530</v>
      </c>
      <c r="B1453" s="1" t="s">
        <v>362</v>
      </c>
      <c r="C1453" s="1">
        <v>0</v>
      </c>
      <c r="D1453" s="1" t="s">
        <v>104</v>
      </c>
      <c r="E1453" s="1" t="s">
        <v>363</v>
      </c>
      <c r="F1453" s="1">
        <v>1</v>
      </c>
      <c r="G1453" s="1">
        <v>1</v>
      </c>
      <c r="H1453" s="1" t="s">
        <v>8</v>
      </c>
      <c r="I1453" s="1" t="s">
        <v>8</v>
      </c>
      <c r="J1453" s="1" t="s">
        <v>8</v>
      </c>
      <c r="K1453" s="1" t="s">
        <v>8</v>
      </c>
      <c r="L1453" s="1" t="s">
        <v>8</v>
      </c>
      <c r="M1453" s="1" t="s">
        <v>8</v>
      </c>
    </row>
    <row r="1454" spans="1:13" x14ac:dyDescent="0.25">
      <c r="A1454" s="1">
        <v>14540</v>
      </c>
      <c r="B1454" s="1" t="s">
        <v>362</v>
      </c>
      <c r="C1454" s="1">
        <v>0</v>
      </c>
      <c r="D1454" s="1" t="s">
        <v>104</v>
      </c>
      <c r="E1454" s="1" t="s">
        <v>363</v>
      </c>
      <c r="F1454" s="1" t="s">
        <v>8</v>
      </c>
      <c r="G1454" s="1" t="s">
        <v>8</v>
      </c>
      <c r="H1454" s="1">
        <v>1</v>
      </c>
      <c r="I1454" s="1">
        <v>1</v>
      </c>
      <c r="J1454" s="1">
        <v>1</v>
      </c>
      <c r="K1454" s="1">
        <v>1</v>
      </c>
      <c r="L1454" s="1">
        <v>1</v>
      </c>
      <c r="M1454" s="1">
        <v>1</v>
      </c>
    </row>
    <row r="1455" spans="1:13" x14ac:dyDescent="0.25">
      <c r="A1455" s="1">
        <v>14550</v>
      </c>
      <c r="B1455" s="1" t="s">
        <v>362</v>
      </c>
      <c r="C1455" s="1">
        <v>0</v>
      </c>
      <c r="D1455" s="1" t="s">
        <v>104</v>
      </c>
      <c r="E1455" s="1" t="s">
        <v>363</v>
      </c>
      <c r="F1455" s="1">
        <v>1</v>
      </c>
      <c r="G1455" s="1">
        <v>1</v>
      </c>
      <c r="H1455" s="1" t="s">
        <v>8</v>
      </c>
      <c r="I1455" s="1" t="s">
        <v>8</v>
      </c>
      <c r="J1455" s="1" t="s">
        <v>8</v>
      </c>
      <c r="K1455" s="1" t="s">
        <v>8</v>
      </c>
      <c r="L1455" s="1" t="s">
        <v>8</v>
      </c>
      <c r="M1455" s="1" t="s">
        <v>8</v>
      </c>
    </row>
    <row r="1456" spans="1:13" x14ac:dyDescent="0.25">
      <c r="A1456" s="1">
        <v>14560</v>
      </c>
      <c r="B1456" s="1" t="s">
        <v>362</v>
      </c>
      <c r="C1456" s="1">
        <v>0</v>
      </c>
      <c r="D1456" s="1" t="s">
        <v>104</v>
      </c>
      <c r="E1456" s="1" t="s">
        <v>363</v>
      </c>
      <c r="F1456" s="1" t="s">
        <v>8</v>
      </c>
      <c r="G1456" s="1" t="s">
        <v>8</v>
      </c>
      <c r="H1456" s="1">
        <v>1</v>
      </c>
      <c r="I1456" s="1">
        <v>1</v>
      </c>
      <c r="J1456" s="1">
        <v>1</v>
      </c>
      <c r="K1456" s="1">
        <v>1</v>
      </c>
      <c r="L1456" s="1">
        <v>1</v>
      </c>
      <c r="M1456" s="1">
        <v>1</v>
      </c>
    </row>
    <row r="1457" spans="1:13" x14ac:dyDescent="0.25">
      <c r="A1457" s="1">
        <v>14570</v>
      </c>
      <c r="B1457" s="1" t="s">
        <v>362</v>
      </c>
      <c r="C1457" s="1">
        <v>0</v>
      </c>
      <c r="D1457" s="1" t="s">
        <v>104</v>
      </c>
      <c r="E1457" s="1" t="s">
        <v>363</v>
      </c>
      <c r="F1457" s="1">
        <v>1</v>
      </c>
      <c r="G1457" s="1">
        <v>1</v>
      </c>
      <c r="H1457" s="1" t="s">
        <v>8</v>
      </c>
      <c r="I1457" s="1" t="s">
        <v>8</v>
      </c>
      <c r="J1457" s="1" t="s">
        <v>8</v>
      </c>
      <c r="K1457" s="1" t="s">
        <v>8</v>
      </c>
      <c r="L1457" s="1" t="s">
        <v>8</v>
      </c>
      <c r="M1457" s="1" t="s">
        <v>8</v>
      </c>
    </row>
    <row r="1458" spans="1:13" x14ac:dyDescent="0.25">
      <c r="A1458" s="1">
        <v>14580</v>
      </c>
      <c r="B1458" s="1" t="s">
        <v>362</v>
      </c>
      <c r="C1458" s="1">
        <v>0</v>
      </c>
      <c r="D1458" s="1" t="s">
        <v>104</v>
      </c>
      <c r="E1458" s="1" t="s">
        <v>363</v>
      </c>
      <c r="F1458" s="1" t="s">
        <v>8</v>
      </c>
      <c r="G1458" s="1" t="s">
        <v>8</v>
      </c>
      <c r="H1458" s="1">
        <v>1</v>
      </c>
      <c r="I1458" s="1">
        <v>1</v>
      </c>
      <c r="J1458" s="1">
        <v>1</v>
      </c>
      <c r="K1458" s="1">
        <v>1</v>
      </c>
      <c r="L1458" s="1">
        <v>1</v>
      </c>
      <c r="M1458" s="1">
        <v>1</v>
      </c>
    </row>
    <row r="1459" spans="1:13" x14ac:dyDescent="0.25">
      <c r="A1459" s="1">
        <v>14590</v>
      </c>
      <c r="B1459" s="1" t="s">
        <v>362</v>
      </c>
      <c r="C1459" s="1">
        <v>0</v>
      </c>
      <c r="D1459" s="1" t="s">
        <v>104</v>
      </c>
      <c r="E1459" s="1" t="s">
        <v>363</v>
      </c>
      <c r="F1459" s="1">
        <v>1</v>
      </c>
      <c r="G1459" s="1">
        <v>1</v>
      </c>
      <c r="H1459" s="1" t="s">
        <v>8</v>
      </c>
      <c r="I1459" s="1" t="s">
        <v>8</v>
      </c>
      <c r="J1459" s="1" t="s">
        <v>8</v>
      </c>
      <c r="K1459" s="1" t="s">
        <v>8</v>
      </c>
      <c r="L1459" s="1" t="s">
        <v>8</v>
      </c>
      <c r="M1459" s="1" t="s">
        <v>8</v>
      </c>
    </row>
    <row r="1460" spans="1:13" x14ac:dyDescent="0.25">
      <c r="A1460" s="1">
        <v>14600</v>
      </c>
      <c r="B1460" s="1" t="s">
        <v>362</v>
      </c>
      <c r="C1460" s="1">
        <v>0</v>
      </c>
      <c r="D1460" s="1" t="s">
        <v>104</v>
      </c>
      <c r="E1460" s="1" t="s">
        <v>363</v>
      </c>
      <c r="F1460" s="1" t="s">
        <v>8</v>
      </c>
      <c r="G1460" s="1" t="s">
        <v>8</v>
      </c>
      <c r="H1460" s="1">
        <v>1</v>
      </c>
      <c r="I1460" s="1">
        <v>1</v>
      </c>
      <c r="J1460" s="1">
        <v>1</v>
      </c>
      <c r="K1460" s="1">
        <v>1</v>
      </c>
      <c r="L1460" s="1">
        <v>1</v>
      </c>
      <c r="M1460" s="1">
        <v>1</v>
      </c>
    </row>
    <row r="1461" spans="1:13" x14ac:dyDescent="0.25">
      <c r="A1461" s="1">
        <v>14610</v>
      </c>
      <c r="B1461" s="1" t="s">
        <v>362</v>
      </c>
      <c r="C1461" s="1">
        <v>0</v>
      </c>
      <c r="D1461" s="1" t="s">
        <v>104</v>
      </c>
      <c r="E1461" s="1" t="s">
        <v>363</v>
      </c>
      <c r="F1461" s="1">
        <v>1</v>
      </c>
      <c r="G1461" s="1">
        <v>1</v>
      </c>
      <c r="H1461" s="1" t="s">
        <v>8</v>
      </c>
      <c r="I1461" s="1" t="s">
        <v>8</v>
      </c>
      <c r="J1461" s="1" t="s">
        <v>8</v>
      </c>
      <c r="K1461" s="1" t="s">
        <v>8</v>
      </c>
      <c r="L1461" s="1" t="s">
        <v>8</v>
      </c>
      <c r="M1461" s="1" t="s">
        <v>8</v>
      </c>
    </row>
    <row r="1462" spans="1:13" x14ac:dyDescent="0.25">
      <c r="A1462" s="1">
        <v>14620</v>
      </c>
      <c r="B1462" s="1" t="s">
        <v>362</v>
      </c>
      <c r="C1462" s="1">
        <v>0</v>
      </c>
      <c r="D1462" s="1" t="s">
        <v>104</v>
      </c>
      <c r="E1462" s="1" t="s">
        <v>363</v>
      </c>
      <c r="F1462" s="1" t="s">
        <v>8</v>
      </c>
      <c r="G1462" s="1" t="s">
        <v>8</v>
      </c>
      <c r="H1462" s="1">
        <v>1</v>
      </c>
      <c r="I1462" s="1">
        <v>1</v>
      </c>
      <c r="J1462" s="1">
        <v>1</v>
      </c>
      <c r="K1462" s="1">
        <v>1</v>
      </c>
      <c r="L1462" s="1">
        <v>1</v>
      </c>
      <c r="M1462" s="1">
        <v>1</v>
      </c>
    </row>
    <row r="1463" spans="1:13" x14ac:dyDescent="0.25">
      <c r="A1463" s="1">
        <v>14630</v>
      </c>
      <c r="B1463" s="1" t="s">
        <v>362</v>
      </c>
      <c r="C1463" s="1">
        <v>0</v>
      </c>
      <c r="D1463" s="1" t="s">
        <v>104</v>
      </c>
      <c r="E1463" s="1" t="s">
        <v>363</v>
      </c>
      <c r="F1463" s="1">
        <v>1</v>
      </c>
      <c r="G1463" s="1">
        <v>1</v>
      </c>
      <c r="H1463" s="1" t="s">
        <v>8</v>
      </c>
      <c r="I1463" s="1" t="s">
        <v>8</v>
      </c>
      <c r="J1463" s="1" t="s">
        <v>8</v>
      </c>
      <c r="K1463" s="1" t="s">
        <v>8</v>
      </c>
      <c r="L1463" s="1" t="s">
        <v>8</v>
      </c>
      <c r="M1463" s="1" t="s">
        <v>8</v>
      </c>
    </row>
    <row r="1464" spans="1:13" x14ac:dyDescent="0.25">
      <c r="A1464" s="1">
        <v>14640</v>
      </c>
      <c r="B1464" s="1" t="s">
        <v>362</v>
      </c>
      <c r="C1464" s="1">
        <v>0</v>
      </c>
      <c r="D1464" s="1" t="s">
        <v>104</v>
      </c>
      <c r="E1464" s="1" t="s">
        <v>363</v>
      </c>
      <c r="F1464" s="1" t="s">
        <v>8</v>
      </c>
      <c r="G1464" s="1" t="s">
        <v>8</v>
      </c>
      <c r="H1464" s="1">
        <v>1</v>
      </c>
      <c r="I1464" s="1">
        <v>1</v>
      </c>
      <c r="J1464" s="1">
        <v>1</v>
      </c>
      <c r="K1464" s="1">
        <v>1</v>
      </c>
      <c r="L1464" s="1">
        <v>1</v>
      </c>
      <c r="M1464" s="1">
        <v>1</v>
      </c>
    </row>
    <row r="1465" spans="1:13" x14ac:dyDescent="0.25">
      <c r="A1465" s="1">
        <v>14650</v>
      </c>
      <c r="B1465" s="1" t="s">
        <v>362</v>
      </c>
      <c r="C1465" s="1">
        <v>0</v>
      </c>
      <c r="D1465" s="1" t="s">
        <v>104</v>
      </c>
      <c r="E1465" s="1" t="s">
        <v>363</v>
      </c>
      <c r="F1465" s="1">
        <v>1</v>
      </c>
      <c r="G1465" s="1">
        <v>1</v>
      </c>
      <c r="H1465" s="1" t="s">
        <v>8</v>
      </c>
      <c r="I1465" s="1" t="s">
        <v>8</v>
      </c>
      <c r="J1465" s="1" t="s">
        <v>8</v>
      </c>
      <c r="K1465" s="1" t="s">
        <v>8</v>
      </c>
      <c r="L1465" s="1" t="s">
        <v>8</v>
      </c>
      <c r="M1465" s="1" t="s">
        <v>8</v>
      </c>
    </row>
    <row r="1466" spans="1:13" x14ac:dyDescent="0.25">
      <c r="A1466" s="1">
        <v>14660</v>
      </c>
      <c r="B1466" s="1" t="s">
        <v>362</v>
      </c>
      <c r="C1466" s="1">
        <v>0</v>
      </c>
      <c r="D1466" s="1" t="s">
        <v>104</v>
      </c>
      <c r="E1466" s="1" t="s">
        <v>363</v>
      </c>
      <c r="F1466" s="1" t="s">
        <v>8</v>
      </c>
      <c r="G1466" s="1" t="s">
        <v>8</v>
      </c>
      <c r="H1466" s="1">
        <v>1</v>
      </c>
      <c r="I1466" s="1">
        <v>1</v>
      </c>
      <c r="J1466" s="1">
        <v>1</v>
      </c>
      <c r="K1466" s="1">
        <v>1</v>
      </c>
      <c r="L1466" s="1">
        <v>1</v>
      </c>
      <c r="M1466" s="1">
        <v>1</v>
      </c>
    </row>
    <row r="1467" spans="1:13" x14ac:dyDescent="0.25">
      <c r="A1467" s="1">
        <v>14670</v>
      </c>
      <c r="B1467" s="1" t="s">
        <v>362</v>
      </c>
      <c r="C1467" s="1">
        <v>0</v>
      </c>
      <c r="D1467" s="1" t="s">
        <v>104</v>
      </c>
      <c r="E1467" s="1" t="s">
        <v>363</v>
      </c>
      <c r="F1467" s="1">
        <v>1</v>
      </c>
      <c r="G1467" s="1">
        <v>1</v>
      </c>
      <c r="H1467" s="1" t="s">
        <v>8</v>
      </c>
      <c r="I1467" s="1" t="s">
        <v>8</v>
      </c>
      <c r="J1467" s="1" t="s">
        <v>8</v>
      </c>
      <c r="K1467" s="1" t="s">
        <v>8</v>
      </c>
      <c r="L1467" s="1" t="s">
        <v>8</v>
      </c>
      <c r="M1467" s="1" t="s">
        <v>8</v>
      </c>
    </row>
    <row r="1468" spans="1:13" x14ac:dyDescent="0.25">
      <c r="A1468" s="1">
        <v>14680</v>
      </c>
      <c r="B1468" s="1" t="s">
        <v>362</v>
      </c>
      <c r="C1468" s="1">
        <v>0</v>
      </c>
      <c r="D1468" s="1" t="s">
        <v>104</v>
      </c>
      <c r="E1468" s="1" t="s">
        <v>363</v>
      </c>
      <c r="F1468" s="1" t="s">
        <v>8</v>
      </c>
      <c r="G1468" s="1" t="s">
        <v>8</v>
      </c>
      <c r="H1468" s="1">
        <v>1</v>
      </c>
      <c r="I1468" s="1">
        <v>1</v>
      </c>
      <c r="J1468" s="1">
        <v>1</v>
      </c>
      <c r="K1468" s="1">
        <v>1</v>
      </c>
      <c r="L1468" s="1">
        <v>1</v>
      </c>
      <c r="M1468" s="1">
        <v>1</v>
      </c>
    </row>
    <row r="1469" spans="1:13" x14ac:dyDescent="0.25">
      <c r="A1469" s="1">
        <v>14690</v>
      </c>
      <c r="B1469" s="1" t="s">
        <v>362</v>
      </c>
      <c r="C1469" s="1">
        <v>0</v>
      </c>
      <c r="D1469" s="1" t="s">
        <v>104</v>
      </c>
      <c r="E1469" s="1" t="s">
        <v>363</v>
      </c>
      <c r="F1469" s="1">
        <v>1</v>
      </c>
      <c r="G1469" s="1">
        <v>1</v>
      </c>
      <c r="H1469" s="1" t="s">
        <v>8</v>
      </c>
      <c r="I1469" s="1" t="s">
        <v>8</v>
      </c>
      <c r="J1469" s="1" t="s">
        <v>8</v>
      </c>
      <c r="K1469" s="1" t="s">
        <v>8</v>
      </c>
      <c r="L1469" s="1" t="s">
        <v>8</v>
      </c>
      <c r="M1469" s="1" t="s">
        <v>8</v>
      </c>
    </row>
    <row r="1470" spans="1:13" x14ac:dyDescent="0.25">
      <c r="A1470" s="1">
        <v>14700</v>
      </c>
      <c r="B1470" s="1" t="s">
        <v>362</v>
      </c>
      <c r="C1470" s="1">
        <v>0</v>
      </c>
      <c r="D1470" s="1" t="s">
        <v>104</v>
      </c>
      <c r="E1470" s="1" t="s">
        <v>363</v>
      </c>
      <c r="F1470" s="1" t="s">
        <v>8</v>
      </c>
      <c r="G1470" s="1" t="s">
        <v>8</v>
      </c>
      <c r="H1470" s="1">
        <v>1</v>
      </c>
      <c r="I1470" s="1">
        <v>1</v>
      </c>
      <c r="J1470" s="1">
        <v>1</v>
      </c>
      <c r="K1470" s="1">
        <v>1</v>
      </c>
      <c r="L1470" s="1">
        <v>1</v>
      </c>
      <c r="M1470" s="1">
        <v>1</v>
      </c>
    </row>
    <row r="1471" spans="1:13" x14ac:dyDescent="0.25">
      <c r="A1471" s="1">
        <v>14710</v>
      </c>
      <c r="B1471" s="1" t="s">
        <v>362</v>
      </c>
      <c r="C1471" s="1">
        <v>0</v>
      </c>
      <c r="D1471" s="1" t="s">
        <v>104</v>
      </c>
      <c r="E1471" s="1" t="s">
        <v>363</v>
      </c>
      <c r="F1471" s="1">
        <v>1</v>
      </c>
      <c r="G1471" s="1">
        <v>1</v>
      </c>
      <c r="H1471" s="1" t="s">
        <v>8</v>
      </c>
      <c r="I1471" s="1" t="s">
        <v>8</v>
      </c>
      <c r="J1471" s="1" t="s">
        <v>8</v>
      </c>
      <c r="K1471" s="1" t="s">
        <v>8</v>
      </c>
      <c r="L1471" s="1" t="s">
        <v>8</v>
      </c>
      <c r="M1471" s="1" t="s">
        <v>8</v>
      </c>
    </row>
    <row r="1472" spans="1:13" x14ac:dyDescent="0.25">
      <c r="A1472" s="1">
        <v>14720</v>
      </c>
      <c r="B1472" s="1" t="s">
        <v>362</v>
      </c>
      <c r="C1472" s="1">
        <v>0</v>
      </c>
      <c r="D1472" s="1" t="s">
        <v>104</v>
      </c>
      <c r="E1472" s="1" t="s">
        <v>363</v>
      </c>
      <c r="F1472" s="1" t="s">
        <v>8</v>
      </c>
      <c r="G1472" s="1" t="s">
        <v>8</v>
      </c>
      <c r="H1472" s="1">
        <v>1</v>
      </c>
      <c r="I1472" s="1">
        <v>1</v>
      </c>
      <c r="J1472" s="1">
        <v>1</v>
      </c>
      <c r="K1472" s="1">
        <v>1</v>
      </c>
      <c r="L1472" s="1">
        <v>1</v>
      </c>
      <c r="M1472" s="1">
        <v>1</v>
      </c>
    </row>
    <row r="1473" spans="1:13" x14ac:dyDescent="0.25">
      <c r="A1473" s="1">
        <v>14730</v>
      </c>
      <c r="B1473" s="1" t="s">
        <v>362</v>
      </c>
      <c r="C1473" s="1">
        <v>0</v>
      </c>
      <c r="D1473" s="1" t="s">
        <v>104</v>
      </c>
      <c r="E1473" s="1" t="s">
        <v>363</v>
      </c>
      <c r="F1473" s="1">
        <v>1</v>
      </c>
      <c r="G1473" s="1">
        <v>1</v>
      </c>
      <c r="H1473" s="1" t="s">
        <v>8</v>
      </c>
      <c r="I1473" s="1" t="s">
        <v>8</v>
      </c>
      <c r="J1473" s="1" t="s">
        <v>8</v>
      </c>
      <c r="K1473" s="1" t="s">
        <v>8</v>
      </c>
      <c r="L1473" s="1" t="s">
        <v>8</v>
      </c>
      <c r="M1473" s="1" t="s">
        <v>8</v>
      </c>
    </row>
    <row r="1474" spans="1:13" x14ac:dyDescent="0.25">
      <c r="A1474" s="1">
        <v>14740</v>
      </c>
      <c r="B1474" s="1" t="s">
        <v>362</v>
      </c>
      <c r="C1474" s="1">
        <v>0</v>
      </c>
      <c r="D1474" s="1" t="s">
        <v>104</v>
      </c>
      <c r="E1474" s="1" t="s">
        <v>363</v>
      </c>
      <c r="F1474" s="1" t="s">
        <v>8</v>
      </c>
      <c r="G1474" s="1" t="s">
        <v>8</v>
      </c>
      <c r="H1474" s="1">
        <v>1</v>
      </c>
      <c r="I1474" s="1">
        <v>1</v>
      </c>
      <c r="J1474" s="1">
        <v>1</v>
      </c>
      <c r="K1474" s="1">
        <v>1</v>
      </c>
      <c r="L1474" s="1">
        <v>1</v>
      </c>
      <c r="M1474" s="1">
        <v>1</v>
      </c>
    </row>
    <row r="1475" spans="1:13" x14ac:dyDescent="0.25">
      <c r="A1475" s="1">
        <v>14750</v>
      </c>
      <c r="B1475" s="1" t="s">
        <v>362</v>
      </c>
      <c r="C1475" s="1">
        <v>0</v>
      </c>
      <c r="D1475" s="1" t="s">
        <v>104</v>
      </c>
      <c r="E1475" s="1" t="s">
        <v>363</v>
      </c>
      <c r="F1475" s="1">
        <v>1</v>
      </c>
      <c r="G1475" s="1">
        <v>1</v>
      </c>
      <c r="H1475" s="1" t="s">
        <v>8</v>
      </c>
      <c r="I1475" s="1" t="s">
        <v>8</v>
      </c>
      <c r="J1475" s="1" t="s">
        <v>8</v>
      </c>
      <c r="K1475" s="1" t="s">
        <v>8</v>
      </c>
      <c r="L1475" s="1" t="s">
        <v>8</v>
      </c>
      <c r="M1475" s="1" t="s">
        <v>8</v>
      </c>
    </row>
    <row r="1476" spans="1:13" x14ac:dyDescent="0.25">
      <c r="A1476" s="1">
        <v>14760</v>
      </c>
      <c r="B1476" s="1" t="s">
        <v>362</v>
      </c>
      <c r="C1476" s="1">
        <v>0</v>
      </c>
      <c r="D1476" s="1" t="s">
        <v>104</v>
      </c>
      <c r="E1476" s="1" t="s">
        <v>363</v>
      </c>
      <c r="F1476" s="1" t="s">
        <v>8</v>
      </c>
      <c r="G1476" s="1" t="s">
        <v>8</v>
      </c>
      <c r="H1476" s="1">
        <v>1</v>
      </c>
      <c r="I1476" s="1">
        <v>1</v>
      </c>
      <c r="J1476" s="1">
        <v>1</v>
      </c>
      <c r="K1476" s="1">
        <v>1</v>
      </c>
      <c r="L1476" s="1">
        <v>1</v>
      </c>
      <c r="M1476" s="1">
        <v>1</v>
      </c>
    </row>
    <row r="1477" spans="1:13" x14ac:dyDescent="0.25">
      <c r="A1477" s="1">
        <v>14770</v>
      </c>
      <c r="B1477" s="1" t="s">
        <v>362</v>
      </c>
      <c r="C1477" s="1">
        <v>0</v>
      </c>
      <c r="D1477" s="1" t="s">
        <v>104</v>
      </c>
      <c r="E1477" s="1" t="s">
        <v>363</v>
      </c>
      <c r="F1477" s="1">
        <v>1</v>
      </c>
      <c r="G1477" s="1">
        <v>1</v>
      </c>
      <c r="H1477" s="1" t="s">
        <v>8</v>
      </c>
      <c r="I1477" s="1" t="s">
        <v>8</v>
      </c>
      <c r="J1477" s="1" t="s">
        <v>8</v>
      </c>
      <c r="K1477" s="1" t="s">
        <v>8</v>
      </c>
      <c r="L1477" s="1" t="s">
        <v>8</v>
      </c>
      <c r="M1477" s="1" t="s">
        <v>8</v>
      </c>
    </row>
    <row r="1478" spans="1:13" x14ac:dyDescent="0.25">
      <c r="A1478" s="1">
        <v>14780</v>
      </c>
      <c r="B1478" s="1" t="s">
        <v>362</v>
      </c>
      <c r="C1478" s="1">
        <v>0</v>
      </c>
      <c r="D1478" s="1" t="s">
        <v>104</v>
      </c>
      <c r="E1478" s="1" t="s">
        <v>363</v>
      </c>
      <c r="F1478" s="1" t="s">
        <v>8</v>
      </c>
      <c r="G1478" s="1" t="s">
        <v>8</v>
      </c>
      <c r="H1478" s="1">
        <v>1</v>
      </c>
      <c r="I1478" s="1">
        <v>1</v>
      </c>
      <c r="J1478" s="1">
        <v>1</v>
      </c>
      <c r="K1478" s="1">
        <v>1</v>
      </c>
      <c r="L1478" s="1">
        <v>1</v>
      </c>
      <c r="M1478" s="1">
        <v>1</v>
      </c>
    </row>
    <row r="1479" spans="1:13" x14ac:dyDescent="0.25">
      <c r="A1479" s="1">
        <v>14790</v>
      </c>
      <c r="B1479" s="1" t="s">
        <v>362</v>
      </c>
      <c r="C1479" s="1">
        <v>0</v>
      </c>
      <c r="D1479" s="1" t="s">
        <v>104</v>
      </c>
      <c r="E1479" s="1" t="s">
        <v>363</v>
      </c>
      <c r="F1479" s="1">
        <v>1</v>
      </c>
      <c r="G1479" s="1">
        <v>1</v>
      </c>
      <c r="H1479" s="1" t="s">
        <v>8</v>
      </c>
      <c r="I1479" s="1" t="s">
        <v>8</v>
      </c>
      <c r="J1479" s="1" t="s">
        <v>8</v>
      </c>
      <c r="K1479" s="1" t="s">
        <v>8</v>
      </c>
      <c r="L1479" s="1" t="s">
        <v>8</v>
      </c>
      <c r="M1479" s="1" t="s">
        <v>8</v>
      </c>
    </row>
    <row r="1480" spans="1:13" x14ac:dyDescent="0.25">
      <c r="A1480" s="1">
        <v>14800</v>
      </c>
      <c r="B1480" s="1" t="s">
        <v>362</v>
      </c>
      <c r="C1480" s="1">
        <v>0</v>
      </c>
      <c r="D1480" s="1" t="s">
        <v>104</v>
      </c>
      <c r="E1480" s="1" t="s">
        <v>363</v>
      </c>
      <c r="F1480" s="1" t="s">
        <v>8</v>
      </c>
      <c r="G1480" s="1" t="s">
        <v>8</v>
      </c>
      <c r="H1480" s="1">
        <v>1</v>
      </c>
      <c r="I1480" s="1">
        <v>1</v>
      </c>
      <c r="J1480" s="1">
        <v>1</v>
      </c>
      <c r="K1480" s="1">
        <v>1</v>
      </c>
      <c r="L1480" s="1">
        <v>1</v>
      </c>
      <c r="M1480" s="1">
        <v>1</v>
      </c>
    </row>
    <row r="1481" spans="1:13" x14ac:dyDescent="0.25">
      <c r="A1481" s="1">
        <v>14810</v>
      </c>
      <c r="B1481" s="1" t="s">
        <v>362</v>
      </c>
      <c r="C1481" s="1">
        <v>0</v>
      </c>
      <c r="D1481" s="1" t="s">
        <v>104</v>
      </c>
      <c r="E1481" s="1" t="s">
        <v>363</v>
      </c>
      <c r="F1481" s="1">
        <v>1</v>
      </c>
      <c r="G1481" s="1">
        <v>1</v>
      </c>
      <c r="H1481" s="1" t="s">
        <v>8</v>
      </c>
      <c r="I1481" s="1" t="s">
        <v>8</v>
      </c>
      <c r="J1481" s="1" t="s">
        <v>8</v>
      </c>
      <c r="K1481" s="1" t="s">
        <v>8</v>
      </c>
      <c r="L1481" s="1" t="s">
        <v>8</v>
      </c>
      <c r="M1481" s="1" t="s">
        <v>8</v>
      </c>
    </row>
    <row r="1482" spans="1:13" x14ac:dyDescent="0.25">
      <c r="A1482" s="1">
        <v>14820</v>
      </c>
      <c r="B1482" s="1" t="s">
        <v>362</v>
      </c>
      <c r="C1482" s="1">
        <v>0</v>
      </c>
      <c r="D1482" s="1" t="s">
        <v>104</v>
      </c>
      <c r="E1482" s="1" t="s">
        <v>363</v>
      </c>
      <c r="F1482" s="1" t="s">
        <v>8</v>
      </c>
      <c r="G1482" s="1" t="s">
        <v>8</v>
      </c>
      <c r="H1482" s="1">
        <v>1</v>
      </c>
      <c r="I1482" s="1">
        <v>1</v>
      </c>
      <c r="J1482" s="1">
        <v>1</v>
      </c>
      <c r="K1482" s="1">
        <v>1</v>
      </c>
      <c r="L1482" s="1">
        <v>1</v>
      </c>
      <c r="M1482" s="1">
        <v>1</v>
      </c>
    </row>
    <row r="1483" spans="1:13" x14ac:dyDescent="0.25">
      <c r="A1483" s="1">
        <v>14830</v>
      </c>
      <c r="B1483" s="1" t="s">
        <v>362</v>
      </c>
      <c r="C1483" s="1">
        <v>0</v>
      </c>
      <c r="D1483" s="1" t="s">
        <v>104</v>
      </c>
      <c r="E1483" s="1" t="s">
        <v>363</v>
      </c>
      <c r="F1483" s="1">
        <v>1</v>
      </c>
      <c r="G1483" s="1">
        <v>1</v>
      </c>
      <c r="H1483" s="1" t="s">
        <v>8</v>
      </c>
      <c r="I1483" s="1" t="s">
        <v>8</v>
      </c>
      <c r="J1483" s="1" t="s">
        <v>8</v>
      </c>
      <c r="K1483" s="1" t="s">
        <v>8</v>
      </c>
      <c r="L1483" s="1" t="s">
        <v>8</v>
      </c>
      <c r="M1483" s="1" t="s">
        <v>8</v>
      </c>
    </row>
    <row r="1484" spans="1:13" x14ac:dyDescent="0.25">
      <c r="A1484" s="1">
        <v>14840</v>
      </c>
      <c r="B1484" s="1" t="s">
        <v>362</v>
      </c>
      <c r="C1484" s="1">
        <v>0</v>
      </c>
      <c r="D1484" s="1" t="s">
        <v>104</v>
      </c>
      <c r="E1484" s="1" t="s">
        <v>363</v>
      </c>
      <c r="F1484" s="1" t="s">
        <v>8</v>
      </c>
      <c r="G1484" s="1" t="s">
        <v>8</v>
      </c>
      <c r="H1484" s="1">
        <v>1</v>
      </c>
      <c r="I1484" s="1">
        <v>1</v>
      </c>
      <c r="J1484" s="1">
        <v>1</v>
      </c>
      <c r="K1484" s="1">
        <v>1</v>
      </c>
      <c r="L1484" s="1">
        <v>1</v>
      </c>
      <c r="M1484" s="1">
        <v>1</v>
      </c>
    </row>
    <row r="1485" spans="1:13" x14ac:dyDescent="0.25">
      <c r="A1485" s="1">
        <v>14850</v>
      </c>
      <c r="B1485" s="1" t="s">
        <v>362</v>
      </c>
      <c r="C1485" s="1">
        <v>0</v>
      </c>
      <c r="D1485" s="1" t="s">
        <v>104</v>
      </c>
      <c r="E1485" s="1" t="s">
        <v>363</v>
      </c>
      <c r="F1485" s="1">
        <v>1</v>
      </c>
      <c r="G1485" s="1">
        <v>1</v>
      </c>
      <c r="H1485" s="1" t="s">
        <v>8</v>
      </c>
      <c r="I1485" s="1" t="s">
        <v>8</v>
      </c>
      <c r="J1485" s="1" t="s">
        <v>8</v>
      </c>
      <c r="K1485" s="1" t="s">
        <v>8</v>
      </c>
      <c r="L1485" s="1" t="s">
        <v>8</v>
      </c>
      <c r="M1485" s="1" t="s">
        <v>8</v>
      </c>
    </row>
    <row r="1486" spans="1:13" x14ac:dyDescent="0.25">
      <c r="A1486" s="1">
        <v>14860</v>
      </c>
      <c r="B1486" s="1" t="s">
        <v>362</v>
      </c>
      <c r="C1486" s="1">
        <v>0</v>
      </c>
      <c r="D1486" s="1" t="s">
        <v>104</v>
      </c>
      <c r="E1486" s="1" t="s">
        <v>363</v>
      </c>
      <c r="F1486" s="1" t="s">
        <v>8</v>
      </c>
      <c r="G1486" s="1" t="s">
        <v>8</v>
      </c>
      <c r="H1486" s="1">
        <v>1</v>
      </c>
      <c r="I1486" s="1">
        <v>1</v>
      </c>
      <c r="J1486" s="1">
        <v>1</v>
      </c>
      <c r="K1486" s="1">
        <v>1</v>
      </c>
      <c r="L1486" s="1">
        <v>1</v>
      </c>
      <c r="M1486" s="1">
        <v>1</v>
      </c>
    </row>
    <row r="1487" spans="1:13" x14ac:dyDescent="0.25">
      <c r="A1487" s="1">
        <v>14870</v>
      </c>
      <c r="B1487" s="1" t="s">
        <v>362</v>
      </c>
      <c r="C1487" s="1">
        <v>0</v>
      </c>
      <c r="D1487" s="1" t="s">
        <v>104</v>
      </c>
      <c r="E1487" s="1" t="s">
        <v>363</v>
      </c>
      <c r="F1487" s="1">
        <v>1</v>
      </c>
      <c r="G1487" s="1">
        <v>1</v>
      </c>
      <c r="H1487" s="1" t="s">
        <v>8</v>
      </c>
      <c r="I1487" s="1" t="s">
        <v>8</v>
      </c>
      <c r="J1487" s="1" t="s">
        <v>8</v>
      </c>
      <c r="K1487" s="1" t="s">
        <v>8</v>
      </c>
      <c r="L1487" s="1" t="s">
        <v>8</v>
      </c>
      <c r="M1487" s="1" t="s">
        <v>8</v>
      </c>
    </row>
    <row r="1488" spans="1:13" x14ac:dyDescent="0.25">
      <c r="A1488" s="1">
        <v>14880</v>
      </c>
      <c r="B1488" s="1" t="s">
        <v>362</v>
      </c>
      <c r="C1488" s="1">
        <v>0</v>
      </c>
      <c r="D1488" s="1" t="s">
        <v>104</v>
      </c>
      <c r="E1488" s="1" t="s">
        <v>363</v>
      </c>
      <c r="F1488" s="1" t="s">
        <v>8</v>
      </c>
      <c r="G1488" s="1" t="s">
        <v>8</v>
      </c>
      <c r="H1488" s="1">
        <v>1</v>
      </c>
      <c r="I1488" s="1">
        <v>1</v>
      </c>
      <c r="J1488" s="1">
        <v>1</v>
      </c>
      <c r="K1488" s="1">
        <v>1</v>
      </c>
      <c r="L1488" s="1">
        <v>1</v>
      </c>
      <c r="M1488" s="1">
        <v>1</v>
      </c>
    </row>
    <row r="1489" spans="1:13" x14ac:dyDescent="0.25">
      <c r="A1489" s="1">
        <v>14890</v>
      </c>
      <c r="B1489" s="1" t="s">
        <v>362</v>
      </c>
      <c r="C1489" s="1">
        <v>0</v>
      </c>
      <c r="D1489" s="1" t="s">
        <v>104</v>
      </c>
      <c r="E1489" s="1" t="s">
        <v>363</v>
      </c>
      <c r="F1489" s="1">
        <v>1</v>
      </c>
      <c r="G1489" s="1">
        <v>1</v>
      </c>
      <c r="H1489" s="1" t="s">
        <v>8</v>
      </c>
      <c r="I1489" s="1" t="s">
        <v>8</v>
      </c>
      <c r="J1489" s="1" t="s">
        <v>8</v>
      </c>
      <c r="K1489" s="1" t="s">
        <v>8</v>
      </c>
      <c r="L1489" s="1" t="s">
        <v>8</v>
      </c>
      <c r="M1489" s="1" t="s">
        <v>8</v>
      </c>
    </row>
    <row r="1490" spans="1:13" x14ac:dyDescent="0.25">
      <c r="A1490" s="1">
        <v>14900</v>
      </c>
      <c r="B1490" s="1" t="s">
        <v>362</v>
      </c>
      <c r="C1490" s="1">
        <v>0</v>
      </c>
      <c r="D1490" s="1" t="s">
        <v>104</v>
      </c>
      <c r="E1490" s="1" t="s">
        <v>363</v>
      </c>
      <c r="F1490" s="1" t="s">
        <v>8</v>
      </c>
      <c r="G1490" s="1" t="s">
        <v>8</v>
      </c>
      <c r="H1490" s="1">
        <v>1</v>
      </c>
      <c r="I1490" s="1">
        <v>1</v>
      </c>
      <c r="J1490" s="1">
        <v>1</v>
      </c>
      <c r="K1490" s="1">
        <v>1</v>
      </c>
      <c r="L1490" s="1">
        <v>1</v>
      </c>
      <c r="M1490" s="1">
        <v>1</v>
      </c>
    </row>
    <row r="1491" spans="1:13" x14ac:dyDescent="0.25">
      <c r="A1491" s="1">
        <v>14910</v>
      </c>
      <c r="B1491" s="1" t="s">
        <v>412</v>
      </c>
      <c r="C1491" s="1">
        <v>0</v>
      </c>
      <c r="D1491" s="1" t="s">
        <v>104</v>
      </c>
      <c r="E1491" s="1" t="s">
        <v>413</v>
      </c>
      <c r="F1491" s="1">
        <v>1</v>
      </c>
      <c r="G1491" s="1">
        <v>1</v>
      </c>
      <c r="H1491" s="1">
        <v>1</v>
      </c>
      <c r="I1491" s="1">
        <v>1</v>
      </c>
      <c r="J1491" s="1">
        <v>1</v>
      </c>
      <c r="K1491" s="1">
        <v>1</v>
      </c>
      <c r="L1491" s="1">
        <v>1</v>
      </c>
      <c r="M1491" s="1">
        <v>1</v>
      </c>
    </row>
    <row r="1492" spans="1:13" x14ac:dyDescent="0.25">
      <c r="A1492" s="1">
        <v>14920</v>
      </c>
      <c r="B1492" s="1" t="s">
        <v>412</v>
      </c>
      <c r="C1492" s="1">
        <v>0</v>
      </c>
      <c r="D1492" s="1" t="s">
        <v>104</v>
      </c>
      <c r="E1492" s="1" t="s">
        <v>413</v>
      </c>
      <c r="F1492" s="1">
        <v>1</v>
      </c>
      <c r="G1492" s="1">
        <v>1</v>
      </c>
      <c r="H1492" s="1">
        <v>1</v>
      </c>
      <c r="I1492" s="1">
        <v>1</v>
      </c>
      <c r="J1492" s="1">
        <v>1</v>
      </c>
      <c r="K1492" s="1">
        <v>1</v>
      </c>
      <c r="L1492" s="1">
        <v>1</v>
      </c>
      <c r="M1492" s="1">
        <v>1</v>
      </c>
    </row>
    <row r="1493" spans="1:13" x14ac:dyDescent="0.25">
      <c r="A1493" s="1">
        <v>14930</v>
      </c>
      <c r="B1493" s="1" t="s">
        <v>412</v>
      </c>
      <c r="C1493" s="1">
        <v>0</v>
      </c>
      <c r="D1493" s="1" t="s">
        <v>104</v>
      </c>
      <c r="E1493" s="1" t="s">
        <v>413</v>
      </c>
      <c r="F1493" s="1">
        <v>1</v>
      </c>
      <c r="G1493" s="1">
        <v>1</v>
      </c>
      <c r="H1493" s="1">
        <v>1</v>
      </c>
      <c r="I1493" s="1">
        <v>1</v>
      </c>
      <c r="J1493" s="1">
        <v>1</v>
      </c>
      <c r="K1493" s="1">
        <v>1</v>
      </c>
      <c r="L1493" s="1">
        <v>1</v>
      </c>
      <c r="M1493" s="1">
        <v>1</v>
      </c>
    </row>
    <row r="1494" spans="1:13" x14ac:dyDescent="0.25">
      <c r="A1494" s="1">
        <v>14940</v>
      </c>
      <c r="B1494" s="1" t="s">
        <v>412</v>
      </c>
      <c r="C1494" s="1">
        <v>0</v>
      </c>
      <c r="D1494" s="1" t="s">
        <v>104</v>
      </c>
      <c r="E1494" s="1" t="s">
        <v>413</v>
      </c>
      <c r="F1494" s="1">
        <v>1</v>
      </c>
      <c r="G1494" s="1">
        <v>1</v>
      </c>
      <c r="H1494" s="1">
        <v>1</v>
      </c>
      <c r="I1494" s="1">
        <v>1</v>
      </c>
      <c r="J1494" s="1">
        <v>1</v>
      </c>
      <c r="K1494" s="1">
        <v>1</v>
      </c>
      <c r="L1494" s="1">
        <v>1</v>
      </c>
      <c r="M1494" s="1">
        <v>1</v>
      </c>
    </row>
    <row r="1495" spans="1:13" x14ac:dyDescent="0.25">
      <c r="A1495" s="1">
        <v>14950</v>
      </c>
      <c r="B1495" s="1" t="s">
        <v>412</v>
      </c>
      <c r="C1495" s="1">
        <v>0</v>
      </c>
      <c r="D1495" s="1" t="s">
        <v>104</v>
      </c>
      <c r="E1495" s="1" t="s">
        <v>413</v>
      </c>
      <c r="F1495" s="1">
        <v>1</v>
      </c>
      <c r="G1495" s="1">
        <v>1</v>
      </c>
      <c r="H1495" s="1">
        <v>1</v>
      </c>
      <c r="I1495" s="1">
        <v>1</v>
      </c>
      <c r="J1495" s="1">
        <v>1</v>
      </c>
      <c r="K1495" s="1">
        <v>1</v>
      </c>
      <c r="L1495" s="1">
        <v>1</v>
      </c>
      <c r="M1495" s="1">
        <v>1</v>
      </c>
    </row>
    <row r="1496" spans="1:13" x14ac:dyDescent="0.25">
      <c r="A1496" s="1">
        <v>14960</v>
      </c>
      <c r="B1496" s="1" t="s">
        <v>412</v>
      </c>
      <c r="C1496" s="1">
        <v>0</v>
      </c>
      <c r="D1496" s="1" t="s">
        <v>104</v>
      </c>
      <c r="E1496" s="1" t="s">
        <v>413</v>
      </c>
      <c r="F1496" s="1">
        <v>1</v>
      </c>
      <c r="G1496" s="1">
        <v>1</v>
      </c>
      <c r="H1496" s="1">
        <v>1</v>
      </c>
      <c r="I1496" s="1">
        <v>1</v>
      </c>
      <c r="J1496" s="1">
        <v>1</v>
      </c>
      <c r="K1496" s="1">
        <v>1</v>
      </c>
      <c r="L1496" s="1">
        <v>1</v>
      </c>
      <c r="M1496" s="1">
        <v>1</v>
      </c>
    </row>
    <row r="1497" spans="1:13" x14ac:dyDescent="0.25">
      <c r="A1497" s="1">
        <v>14970</v>
      </c>
      <c r="B1497" s="1" t="s">
        <v>412</v>
      </c>
      <c r="C1497" s="1">
        <v>0</v>
      </c>
      <c r="D1497" s="1" t="s">
        <v>104</v>
      </c>
      <c r="E1497" s="1" t="s">
        <v>413</v>
      </c>
      <c r="F1497" s="1">
        <v>1</v>
      </c>
      <c r="G1497" s="1">
        <v>1</v>
      </c>
      <c r="H1497" s="1">
        <v>1</v>
      </c>
      <c r="I1497" s="1">
        <v>1</v>
      </c>
      <c r="J1497" s="1">
        <v>1</v>
      </c>
      <c r="K1497" s="1">
        <v>1</v>
      </c>
      <c r="L1497" s="1">
        <v>1</v>
      </c>
      <c r="M1497" s="1">
        <v>1</v>
      </c>
    </row>
    <row r="1498" spans="1:13" x14ac:dyDescent="0.25">
      <c r="A1498" s="1">
        <v>14980</v>
      </c>
      <c r="B1498" s="1" t="s">
        <v>412</v>
      </c>
      <c r="C1498" s="1">
        <v>0</v>
      </c>
      <c r="D1498" s="1" t="s">
        <v>104</v>
      </c>
      <c r="E1498" s="1" t="s">
        <v>413</v>
      </c>
      <c r="F1498" s="1">
        <v>1</v>
      </c>
      <c r="G1498" s="1">
        <v>1</v>
      </c>
      <c r="H1498" s="1">
        <v>1</v>
      </c>
      <c r="I1498" s="1">
        <v>1</v>
      </c>
      <c r="J1498" s="1">
        <v>1</v>
      </c>
      <c r="K1498" s="1">
        <v>1</v>
      </c>
      <c r="L1498" s="1">
        <v>1</v>
      </c>
      <c r="M1498" s="1">
        <v>1</v>
      </c>
    </row>
    <row r="1499" spans="1:13" x14ac:dyDescent="0.25">
      <c r="A1499" s="1">
        <v>14990</v>
      </c>
      <c r="B1499" s="1" t="s">
        <v>412</v>
      </c>
      <c r="C1499" s="1">
        <v>0</v>
      </c>
      <c r="D1499" s="1" t="s">
        <v>104</v>
      </c>
      <c r="E1499" s="1" t="s">
        <v>413</v>
      </c>
      <c r="F1499" s="1">
        <v>1</v>
      </c>
      <c r="G1499" s="1">
        <v>1</v>
      </c>
      <c r="H1499" s="1">
        <v>1</v>
      </c>
      <c r="I1499" s="1">
        <v>1</v>
      </c>
      <c r="J1499" s="1">
        <v>1</v>
      </c>
      <c r="K1499" s="1">
        <v>1</v>
      </c>
      <c r="L1499" s="1">
        <v>1</v>
      </c>
      <c r="M1499" s="1">
        <v>1</v>
      </c>
    </row>
    <row r="1500" spans="1:13" x14ac:dyDescent="0.25">
      <c r="A1500" s="1">
        <v>15000</v>
      </c>
      <c r="B1500" s="1" t="s">
        <v>412</v>
      </c>
      <c r="C1500" s="1">
        <v>0</v>
      </c>
      <c r="D1500" s="1" t="s">
        <v>104</v>
      </c>
      <c r="E1500" s="1" t="s">
        <v>413</v>
      </c>
      <c r="F1500" s="1">
        <v>1</v>
      </c>
      <c r="G1500" s="1">
        <v>1</v>
      </c>
      <c r="H1500" s="1">
        <v>1</v>
      </c>
      <c r="I1500" s="1">
        <v>1</v>
      </c>
      <c r="J1500" s="1">
        <v>1</v>
      </c>
      <c r="K1500" s="1">
        <v>1</v>
      </c>
      <c r="L1500" s="1">
        <v>1</v>
      </c>
      <c r="M1500" s="1">
        <v>1</v>
      </c>
    </row>
    <row r="1501" spans="1:13" x14ac:dyDescent="0.25">
      <c r="A1501" s="1">
        <v>15010</v>
      </c>
      <c r="B1501" s="1" t="s">
        <v>412</v>
      </c>
      <c r="C1501" s="1">
        <v>0</v>
      </c>
      <c r="D1501" s="1" t="s">
        <v>104</v>
      </c>
      <c r="E1501" s="1" t="s">
        <v>413</v>
      </c>
      <c r="F1501" s="1">
        <v>1</v>
      </c>
      <c r="G1501" s="1">
        <v>1</v>
      </c>
      <c r="H1501" s="1">
        <v>1</v>
      </c>
      <c r="I1501" s="1">
        <v>1</v>
      </c>
      <c r="J1501" s="1">
        <v>1</v>
      </c>
      <c r="K1501" s="1">
        <v>1</v>
      </c>
      <c r="L1501" s="1">
        <v>1</v>
      </c>
      <c r="M1501" s="1">
        <v>1</v>
      </c>
    </row>
    <row r="1502" spans="1:13" x14ac:dyDescent="0.25">
      <c r="A1502" s="1">
        <v>15020</v>
      </c>
      <c r="B1502" s="1" t="s">
        <v>412</v>
      </c>
      <c r="C1502" s="1">
        <v>0</v>
      </c>
      <c r="D1502" s="1" t="s">
        <v>104</v>
      </c>
      <c r="E1502" s="1" t="s">
        <v>413</v>
      </c>
      <c r="F1502" s="1">
        <v>1</v>
      </c>
      <c r="G1502" s="1">
        <v>1</v>
      </c>
      <c r="H1502" s="1">
        <v>1</v>
      </c>
      <c r="I1502" s="1">
        <v>1</v>
      </c>
      <c r="J1502" s="1">
        <v>1</v>
      </c>
      <c r="K1502" s="1">
        <v>1</v>
      </c>
      <c r="L1502" s="1">
        <v>1</v>
      </c>
      <c r="M1502" s="1">
        <v>1</v>
      </c>
    </row>
    <row r="1503" spans="1:13" x14ac:dyDescent="0.25">
      <c r="A1503" s="1">
        <v>15030</v>
      </c>
      <c r="B1503" s="1" t="s">
        <v>412</v>
      </c>
      <c r="C1503" s="1">
        <v>0</v>
      </c>
      <c r="D1503" s="1" t="s">
        <v>104</v>
      </c>
      <c r="E1503" s="1" t="s">
        <v>413</v>
      </c>
      <c r="F1503" s="1">
        <v>1</v>
      </c>
      <c r="G1503" s="1">
        <v>1</v>
      </c>
      <c r="H1503" s="1">
        <v>1</v>
      </c>
      <c r="I1503" s="1">
        <v>1</v>
      </c>
      <c r="J1503" s="1">
        <v>1</v>
      </c>
      <c r="K1503" s="1">
        <v>1</v>
      </c>
      <c r="L1503" s="1">
        <v>1</v>
      </c>
      <c r="M1503" s="1">
        <v>1</v>
      </c>
    </row>
    <row r="1504" spans="1:13" x14ac:dyDescent="0.25">
      <c r="A1504" s="1">
        <v>15040</v>
      </c>
      <c r="B1504" s="1" t="s">
        <v>412</v>
      </c>
      <c r="C1504" s="1">
        <v>0</v>
      </c>
      <c r="D1504" s="1" t="s">
        <v>104</v>
      </c>
      <c r="E1504" s="1" t="s">
        <v>413</v>
      </c>
      <c r="F1504" s="1">
        <v>1</v>
      </c>
      <c r="G1504" s="1">
        <v>1</v>
      </c>
      <c r="H1504" s="1">
        <v>1</v>
      </c>
      <c r="I1504" s="1">
        <v>1</v>
      </c>
      <c r="J1504" s="1">
        <v>1</v>
      </c>
      <c r="K1504" s="1">
        <v>1</v>
      </c>
      <c r="L1504" s="1">
        <v>1</v>
      </c>
      <c r="M1504" s="1">
        <v>1</v>
      </c>
    </row>
    <row r="1505" spans="1:13" x14ac:dyDescent="0.25">
      <c r="A1505" s="1">
        <v>15050</v>
      </c>
      <c r="B1505" s="1" t="s">
        <v>412</v>
      </c>
      <c r="C1505" s="1">
        <v>0</v>
      </c>
      <c r="D1505" s="1" t="s">
        <v>104</v>
      </c>
      <c r="E1505" s="1" t="s">
        <v>413</v>
      </c>
      <c r="F1505" s="1">
        <v>1</v>
      </c>
      <c r="G1505" s="1">
        <v>1</v>
      </c>
      <c r="H1505" s="1">
        <v>1</v>
      </c>
      <c r="I1505" s="1">
        <v>1</v>
      </c>
      <c r="J1505" s="1">
        <v>1</v>
      </c>
      <c r="K1505" s="1">
        <v>1</v>
      </c>
      <c r="L1505" s="1">
        <v>1</v>
      </c>
      <c r="M1505" s="1">
        <v>1</v>
      </c>
    </row>
    <row r="1506" spans="1:13" x14ac:dyDescent="0.25">
      <c r="A1506" s="1">
        <v>15060</v>
      </c>
      <c r="B1506" s="1" t="s">
        <v>412</v>
      </c>
      <c r="C1506" s="1">
        <v>0</v>
      </c>
      <c r="D1506" s="1" t="s">
        <v>104</v>
      </c>
      <c r="E1506" s="1" t="s">
        <v>413</v>
      </c>
      <c r="F1506" s="1">
        <v>1</v>
      </c>
      <c r="G1506" s="1">
        <v>1</v>
      </c>
      <c r="H1506" s="1">
        <v>1</v>
      </c>
      <c r="I1506" s="1">
        <v>1</v>
      </c>
      <c r="J1506" s="1">
        <v>1</v>
      </c>
      <c r="K1506" s="1">
        <v>1</v>
      </c>
      <c r="L1506" s="1">
        <v>1</v>
      </c>
      <c r="M1506" s="1">
        <v>1</v>
      </c>
    </row>
    <row r="1507" spans="1:13" x14ac:dyDescent="0.25">
      <c r="A1507" s="1">
        <v>15070</v>
      </c>
      <c r="B1507" s="1" t="s">
        <v>414</v>
      </c>
      <c r="C1507" s="1">
        <v>0</v>
      </c>
      <c r="D1507" s="1" t="s">
        <v>113</v>
      </c>
      <c r="E1507" s="1" t="s">
        <v>415</v>
      </c>
      <c r="F1507" s="1">
        <v>1</v>
      </c>
      <c r="G1507" s="1">
        <v>1</v>
      </c>
      <c r="H1507" s="1">
        <v>1</v>
      </c>
      <c r="I1507" s="1">
        <v>1</v>
      </c>
      <c r="J1507" s="1">
        <v>1</v>
      </c>
      <c r="K1507" s="1">
        <v>1</v>
      </c>
      <c r="L1507" s="1">
        <v>1</v>
      </c>
      <c r="M1507" s="1">
        <v>1</v>
      </c>
    </row>
    <row r="1508" spans="1:13" x14ac:dyDescent="0.25">
      <c r="A1508" s="1">
        <v>15080</v>
      </c>
      <c r="B1508" s="1" t="s">
        <v>414</v>
      </c>
      <c r="C1508" s="1">
        <v>0</v>
      </c>
      <c r="D1508" s="1" t="s">
        <v>113</v>
      </c>
      <c r="E1508" s="1" t="s">
        <v>415</v>
      </c>
      <c r="F1508" s="1">
        <v>1</v>
      </c>
      <c r="G1508" s="1">
        <v>1</v>
      </c>
      <c r="H1508" s="1">
        <v>1</v>
      </c>
      <c r="I1508" s="1">
        <v>1</v>
      </c>
      <c r="J1508" s="1">
        <v>1</v>
      </c>
      <c r="K1508" s="1">
        <v>1</v>
      </c>
      <c r="L1508" s="1">
        <v>1</v>
      </c>
      <c r="M1508" s="1">
        <v>1</v>
      </c>
    </row>
    <row r="1509" spans="1:13" x14ac:dyDescent="0.25">
      <c r="A1509" s="1">
        <v>15090</v>
      </c>
      <c r="B1509" s="1" t="s">
        <v>756</v>
      </c>
      <c r="C1509" s="1">
        <v>0</v>
      </c>
      <c r="D1509" s="1" t="s">
        <v>104</v>
      </c>
      <c r="E1509" s="1" t="s">
        <v>757</v>
      </c>
      <c r="F1509" s="1">
        <v>1</v>
      </c>
      <c r="G1509" s="1">
        <v>1</v>
      </c>
      <c r="H1509" s="1">
        <v>1</v>
      </c>
      <c r="I1509" s="1">
        <v>1</v>
      </c>
      <c r="J1509" s="1">
        <v>1</v>
      </c>
      <c r="K1509" s="1">
        <v>1</v>
      </c>
      <c r="L1509" s="1">
        <v>1</v>
      </c>
      <c r="M1509" s="1">
        <v>1</v>
      </c>
    </row>
    <row r="1510" spans="1:13" x14ac:dyDescent="0.25">
      <c r="A1510" s="1">
        <v>15100</v>
      </c>
      <c r="B1510" s="1" t="s">
        <v>756</v>
      </c>
      <c r="C1510" s="1">
        <v>0</v>
      </c>
      <c r="D1510" s="1" t="s">
        <v>104</v>
      </c>
      <c r="E1510" s="1" t="s">
        <v>757</v>
      </c>
      <c r="F1510" s="1">
        <v>1</v>
      </c>
      <c r="G1510" s="1">
        <v>1</v>
      </c>
      <c r="H1510" s="1">
        <v>1</v>
      </c>
      <c r="I1510" s="1">
        <v>1</v>
      </c>
      <c r="J1510" s="1">
        <v>1</v>
      </c>
      <c r="K1510" s="1">
        <v>1</v>
      </c>
      <c r="L1510" s="1">
        <v>1</v>
      </c>
      <c r="M1510" s="1">
        <v>1</v>
      </c>
    </row>
    <row r="1511" spans="1:13" x14ac:dyDescent="0.25">
      <c r="A1511" s="1">
        <v>15110</v>
      </c>
      <c r="B1511" s="1" t="s">
        <v>756</v>
      </c>
      <c r="C1511" s="1">
        <v>0</v>
      </c>
      <c r="D1511" s="1" t="s">
        <v>104</v>
      </c>
      <c r="E1511" s="1" t="s">
        <v>757</v>
      </c>
      <c r="F1511" s="1">
        <v>1</v>
      </c>
      <c r="G1511" s="1">
        <v>1</v>
      </c>
      <c r="H1511" s="1">
        <v>1</v>
      </c>
      <c r="I1511" s="1">
        <v>1</v>
      </c>
      <c r="J1511" s="1">
        <v>1</v>
      </c>
      <c r="K1511" s="1">
        <v>1</v>
      </c>
      <c r="L1511" s="1">
        <v>1</v>
      </c>
      <c r="M1511" s="1">
        <v>1</v>
      </c>
    </row>
    <row r="1512" spans="1:13" x14ac:dyDescent="0.25">
      <c r="A1512" s="1">
        <v>15120</v>
      </c>
      <c r="B1512" s="1" t="s">
        <v>390</v>
      </c>
      <c r="C1512" s="1">
        <v>0</v>
      </c>
      <c r="D1512" s="1" t="s">
        <v>104</v>
      </c>
      <c r="E1512" s="1" t="s">
        <v>391</v>
      </c>
      <c r="F1512" s="1">
        <v>1</v>
      </c>
      <c r="G1512" s="1">
        <v>1</v>
      </c>
      <c r="H1512" s="1">
        <v>1</v>
      </c>
      <c r="I1512" s="1">
        <v>1</v>
      </c>
      <c r="J1512" s="1">
        <v>1</v>
      </c>
      <c r="K1512" s="1">
        <v>1</v>
      </c>
      <c r="L1512" s="1">
        <v>1</v>
      </c>
      <c r="M1512" s="1">
        <v>1</v>
      </c>
    </row>
    <row r="1513" spans="1:13" x14ac:dyDescent="0.25">
      <c r="A1513" s="1">
        <v>15130</v>
      </c>
      <c r="B1513" s="1" t="s">
        <v>390</v>
      </c>
      <c r="C1513" s="1">
        <v>0</v>
      </c>
      <c r="D1513" s="1" t="s">
        <v>104</v>
      </c>
      <c r="E1513" s="1" t="s">
        <v>391</v>
      </c>
      <c r="F1513" s="1">
        <v>1</v>
      </c>
      <c r="G1513" s="1">
        <v>1</v>
      </c>
      <c r="H1513" s="1">
        <v>1</v>
      </c>
      <c r="I1513" s="1">
        <v>1</v>
      </c>
      <c r="J1513" s="1">
        <v>1</v>
      </c>
      <c r="K1513" s="1">
        <v>1</v>
      </c>
      <c r="L1513" s="1">
        <v>1</v>
      </c>
      <c r="M1513" s="1">
        <v>1</v>
      </c>
    </row>
    <row r="1514" spans="1:13" x14ac:dyDescent="0.25">
      <c r="A1514" s="1">
        <v>15140</v>
      </c>
      <c r="B1514" s="1" t="s">
        <v>390</v>
      </c>
      <c r="C1514" s="1">
        <v>0</v>
      </c>
      <c r="D1514" s="1" t="s">
        <v>104</v>
      </c>
      <c r="E1514" s="1" t="s">
        <v>391</v>
      </c>
      <c r="F1514" s="1">
        <v>1</v>
      </c>
      <c r="G1514" s="1">
        <v>1</v>
      </c>
      <c r="H1514" s="1">
        <v>1</v>
      </c>
      <c r="I1514" s="1">
        <v>1</v>
      </c>
      <c r="J1514" s="1">
        <v>1</v>
      </c>
      <c r="K1514" s="1">
        <v>1</v>
      </c>
      <c r="L1514" s="1">
        <v>1</v>
      </c>
      <c r="M1514" s="1">
        <v>1</v>
      </c>
    </row>
    <row r="1515" spans="1:13" x14ac:dyDescent="0.25">
      <c r="A1515" s="1">
        <v>15150</v>
      </c>
      <c r="B1515" s="1" t="s">
        <v>390</v>
      </c>
      <c r="C1515" s="1">
        <v>0</v>
      </c>
      <c r="D1515" s="1" t="s">
        <v>104</v>
      </c>
      <c r="E1515" s="1" t="s">
        <v>391</v>
      </c>
      <c r="F1515" s="1">
        <v>1</v>
      </c>
      <c r="G1515" s="1">
        <v>1</v>
      </c>
      <c r="H1515" s="1">
        <v>1</v>
      </c>
      <c r="I1515" s="1">
        <v>1</v>
      </c>
      <c r="J1515" s="1">
        <v>1</v>
      </c>
      <c r="K1515" s="1">
        <v>1</v>
      </c>
      <c r="L1515" s="1">
        <v>1</v>
      </c>
      <c r="M1515" s="1">
        <v>1</v>
      </c>
    </row>
    <row r="1516" spans="1:13" x14ac:dyDescent="0.25">
      <c r="A1516" s="1">
        <v>15160</v>
      </c>
      <c r="B1516" s="1" t="s">
        <v>390</v>
      </c>
      <c r="C1516" s="1">
        <v>0</v>
      </c>
      <c r="D1516" s="1" t="s">
        <v>104</v>
      </c>
      <c r="E1516" s="1" t="s">
        <v>391</v>
      </c>
      <c r="F1516" s="1">
        <v>1</v>
      </c>
      <c r="G1516" s="1">
        <v>1</v>
      </c>
      <c r="H1516" s="1">
        <v>1</v>
      </c>
      <c r="I1516" s="1">
        <v>1</v>
      </c>
      <c r="J1516" s="1">
        <v>1</v>
      </c>
      <c r="K1516" s="1">
        <v>1</v>
      </c>
      <c r="L1516" s="1">
        <v>1</v>
      </c>
      <c r="M1516" s="1">
        <v>1</v>
      </c>
    </row>
    <row r="1517" spans="1:13" x14ac:dyDescent="0.25">
      <c r="A1517" s="1">
        <v>15170</v>
      </c>
      <c r="B1517" s="1" t="s">
        <v>390</v>
      </c>
      <c r="C1517" s="1">
        <v>0</v>
      </c>
      <c r="D1517" s="1" t="s">
        <v>104</v>
      </c>
      <c r="E1517" s="1" t="s">
        <v>391</v>
      </c>
      <c r="F1517" s="1">
        <v>1</v>
      </c>
      <c r="G1517" s="1">
        <v>1</v>
      </c>
      <c r="H1517" s="1">
        <v>1</v>
      </c>
      <c r="I1517" s="1">
        <v>1</v>
      </c>
      <c r="J1517" s="1">
        <v>1</v>
      </c>
      <c r="K1517" s="1">
        <v>1</v>
      </c>
      <c r="L1517" s="1">
        <v>1</v>
      </c>
      <c r="M1517" s="1">
        <v>1</v>
      </c>
    </row>
    <row r="1518" spans="1:13" x14ac:dyDescent="0.25">
      <c r="A1518" s="1">
        <v>15180</v>
      </c>
      <c r="B1518" s="1" t="s">
        <v>390</v>
      </c>
      <c r="C1518" s="1">
        <v>0</v>
      </c>
      <c r="D1518" s="1" t="s">
        <v>104</v>
      </c>
      <c r="E1518" s="1" t="s">
        <v>391</v>
      </c>
      <c r="F1518" s="1">
        <v>1</v>
      </c>
      <c r="G1518" s="1">
        <v>1</v>
      </c>
      <c r="H1518" s="1">
        <v>1</v>
      </c>
      <c r="I1518" s="1">
        <v>1</v>
      </c>
      <c r="J1518" s="1">
        <v>1</v>
      </c>
      <c r="K1518" s="1">
        <v>1</v>
      </c>
      <c r="L1518" s="1">
        <v>1</v>
      </c>
      <c r="M1518" s="1">
        <v>1</v>
      </c>
    </row>
    <row r="1519" spans="1:13" x14ac:dyDescent="0.25">
      <c r="A1519" s="1">
        <v>15190</v>
      </c>
      <c r="B1519" s="1" t="s">
        <v>390</v>
      </c>
      <c r="C1519" s="1">
        <v>0</v>
      </c>
      <c r="D1519" s="1" t="s">
        <v>104</v>
      </c>
      <c r="E1519" s="1" t="s">
        <v>391</v>
      </c>
      <c r="F1519" s="1">
        <v>1</v>
      </c>
      <c r="G1519" s="1">
        <v>1</v>
      </c>
      <c r="H1519" s="1">
        <v>1</v>
      </c>
      <c r="I1519" s="1">
        <v>1</v>
      </c>
      <c r="J1519" s="1">
        <v>1</v>
      </c>
      <c r="K1519" s="1">
        <v>1</v>
      </c>
      <c r="L1519" s="1">
        <v>1</v>
      </c>
      <c r="M1519" s="1">
        <v>1</v>
      </c>
    </row>
    <row r="1520" spans="1:13" x14ac:dyDescent="0.25">
      <c r="A1520" s="1">
        <v>15200</v>
      </c>
      <c r="B1520" s="1" t="s">
        <v>390</v>
      </c>
      <c r="C1520" s="1">
        <v>0</v>
      </c>
      <c r="D1520" s="1" t="s">
        <v>104</v>
      </c>
      <c r="E1520" s="1" t="s">
        <v>391</v>
      </c>
      <c r="F1520" s="1">
        <v>1</v>
      </c>
      <c r="G1520" s="1">
        <v>1</v>
      </c>
      <c r="H1520" s="1">
        <v>1</v>
      </c>
      <c r="I1520" s="1">
        <v>1</v>
      </c>
      <c r="J1520" s="1">
        <v>1</v>
      </c>
      <c r="K1520" s="1">
        <v>1</v>
      </c>
      <c r="L1520" s="1">
        <v>1</v>
      </c>
      <c r="M1520" s="1">
        <v>1</v>
      </c>
    </row>
    <row r="1521" spans="1:13" x14ac:dyDescent="0.25">
      <c r="A1521" s="1">
        <v>15210</v>
      </c>
      <c r="B1521" s="1" t="s">
        <v>390</v>
      </c>
      <c r="C1521" s="1">
        <v>0</v>
      </c>
      <c r="D1521" s="1" t="s">
        <v>104</v>
      </c>
      <c r="E1521" s="1" t="s">
        <v>391</v>
      </c>
      <c r="F1521" s="1">
        <v>1</v>
      </c>
      <c r="G1521" s="1">
        <v>1</v>
      </c>
      <c r="H1521" s="1">
        <v>1</v>
      </c>
      <c r="I1521" s="1">
        <v>1</v>
      </c>
      <c r="J1521" s="1">
        <v>1</v>
      </c>
      <c r="K1521" s="1">
        <v>1</v>
      </c>
      <c r="L1521" s="1">
        <v>1</v>
      </c>
      <c r="M1521" s="1">
        <v>1</v>
      </c>
    </row>
    <row r="1522" spans="1:13" x14ac:dyDescent="0.25">
      <c r="A1522" s="1">
        <v>15220</v>
      </c>
      <c r="B1522" s="1" t="s">
        <v>390</v>
      </c>
      <c r="C1522" s="1">
        <v>0</v>
      </c>
      <c r="D1522" s="1" t="s">
        <v>104</v>
      </c>
      <c r="E1522" s="1" t="s">
        <v>391</v>
      </c>
      <c r="F1522" s="1">
        <v>1</v>
      </c>
      <c r="G1522" s="1">
        <v>1</v>
      </c>
      <c r="H1522" s="1">
        <v>1</v>
      </c>
      <c r="I1522" s="1">
        <v>1</v>
      </c>
      <c r="J1522" s="1">
        <v>1</v>
      </c>
      <c r="K1522" s="1">
        <v>1</v>
      </c>
      <c r="L1522" s="1">
        <v>1</v>
      </c>
      <c r="M1522" s="1">
        <v>1</v>
      </c>
    </row>
    <row r="1523" spans="1:13" x14ac:dyDescent="0.25">
      <c r="A1523" s="1">
        <v>15230</v>
      </c>
      <c r="B1523" s="1" t="s">
        <v>390</v>
      </c>
      <c r="C1523" s="1">
        <v>0</v>
      </c>
      <c r="D1523" s="1" t="s">
        <v>104</v>
      </c>
      <c r="E1523" s="1" t="s">
        <v>391</v>
      </c>
      <c r="F1523" s="1">
        <v>1</v>
      </c>
      <c r="G1523" s="1">
        <v>1</v>
      </c>
      <c r="H1523" s="1">
        <v>1</v>
      </c>
      <c r="I1523" s="1">
        <v>1</v>
      </c>
      <c r="J1523" s="1">
        <v>1</v>
      </c>
      <c r="K1523" s="1">
        <v>1</v>
      </c>
      <c r="L1523" s="1">
        <v>1</v>
      </c>
      <c r="M1523" s="1">
        <v>1</v>
      </c>
    </row>
    <row r="1524" spans="1:13" x14ac:dyDescent="0.25">
      <c r="A1524" s="1">
        <v>15240</v>
      </c>
      <c r="B1524" s="1" t="s">
        <v>390</v>
      </c>
      <c r="C1524" s="1">
        <v>0</v>
      </c>
      <c r="D1524" s="1" t="s">
        <v>104</v>
      </c>
      <c r="E1524" s="1" t="s">
        <v>391</v>
      </c>
      <c r="F1524" s="1">
        <v>1</v>
      </c>
      <c r="G1524" s="1">
        <v>1</v>
      </c>
      <c r="H1524" s="1">
        <v>1</v>
      </c>
      <c r="I1524" s="1">
        <v>1</v>
      </c>
      <c r="J1524" s="1">
        <v>1</v>
      </c>
      <c r="K1524" s="1">
        <v>1</v>
      </c>
      <c r="L1524" s="1">
        <v>1</v>
      </c>
      <c r="M1524" s="1">
        <v>1</v>
      </c>
    </row>
    <row r="1525" spans="1:13" x14ac:dyDescent="0.25">
      <c r="A1525" s="1">
        <v>15250</v>
      </c>
      <c r="B1525" s="1" t="s">
        <v>390</v>
      </c>
      <c r="C1525" s="1">
        <v>0</v>
      </c>
      <c r="D1525" s="1" t="s">
        <v>104</v>
      </c>
      <c r="E1525" s="1" t="s">
        <v>391</v>
      </c>
      <c r="F1525" s="1">
        <v>1</v>
      </c>
      <c r="G1525" s="1">
        <v>1</v>
      </c>
      <c r="H1525" s="1">
        <v>1</v>
      </c>
      <c r="I1525" s="1">
        <v>1</v>
      </c>
      <c r="J1525" s="1">
        <v>1</v>
      </c>
      <c r="K1525" s="1">
        <v>1</v>
      </c>
      <c r="L1525" s="1">
        <v>1</v>
      </c>
      <c r="M1525" s="1">
        <v>1</v>
      </c>
    </row>
    <row r="1526" spans="1:13" x14ac:dyDescent="0.25">
      <c r="A1526" s="1">
        <v>15260</v>
      </c>
      <c r="B1526" s="1" t="s">
        <v>390</v>
      </c>
      <c r="C1526" s="1">
        <v>0</v>
      </c>
      <c r="D1526" s="1" t="s">
        <v>104</v>
      </c>
      <c r="E1526" s="1" t="s">
        <v>391</v>
      </c>
      <c r="F1526" s="1">
        <v>1</v>
      </c>
      <c r="G1526" s="1">
        <v>1</v>
      </c>
      <c r="H1526" s="1">
        <v>1</v>
      </c>
      <c r="I1526" s="1">
        <v>1</v>
      </c>
      <c r="J1526" s="1">
        <v>1</v>
      </c>
      <c r="K1526" s="1">
        <v>1</v>
      </c>
      <c r="L1526" s="1">
        <v>1</v>
      </c>
      <c r="M1526" s="1">
        <v>1</v>
      </c>
    </row>
    <row r="1527" spans="1:13" x14ac:dyDescent="0.25">
      <c r="A1527" s="1">
        <v>15270</v>
      </c>
      <c r="B1527" s="1" t="s">
        <v>390</v>
      </c>
      <c r="C1527" s="1">
        <v>0</v>
      </c>
      <c r="D1527" s="1" t="s">
        <v>104</v>
      </c>
      <c r="E1527" s="1" t="s">
        <v>391</v>
      </c>
      <c r="F1527" s="1">
        <v>1</v>
      </c>
      <c r="G1527" s="1">
        <v>1</v>
      </c>
      <c r="H1527" s="1">
        <v>1</v>
      </c>
      <c r="I1527" s="1">
        <v>1</v>
      </c>
      <c r="J1527" s="1">
        <v>1</v>
      </c>
      <c r="K1527" s="1">
        <v>1</v>
      </c>
      <c r="L1527" s="1">
        <v>1</v>
      </c>
      <c r="M1527" s="1">
        <v>1</v>
      </c>
    </row>
    <row r="1528" spans="1:13" x14ac:dyDescent="0.25">
      <c r="A1528" s="1">
        <v>15280</v>
      </c>
      <c r="B1528" s="1" t="s">
        <v>390</v>
      </c>
      <c r="C1528" s="1">
        <v>0</v>
      </c>
      <c r="D1528" s="1" t="s">
        <v>104</v>
      </c>
      <c r="E1528" s="1" t="s">
        <v>391</v>
      </c>
      <c r="F1528" s="1">
        <v>1</v>
      </c>
      <c r="G1528" s="1">
        <v>1</v>
      </c>
      <c r="H1528" s="1">
        <v>1</v>
      </c>
      <c r="I1528" s="1">
        <v>1</v>
      </c>
      <c r="J1528" s="1">
        <v>1</v>
      </c>
      <c r="K1528" s="1">
        <v>1</v>
      </c>
      <c r="L1528" s="1">
        <v>1</v>
      </c>
      <c r="M1528" s="1">
        <v>1</v>
      </c>
    </row>
    <row r="1529" spans="1:13" x14ac:dyDescent="0.25">
      <c r="A1529" s="1">
        <v>15290</v>
      </c>
      <c r="B1529" s="1" t="s">
        <v>390</v>
      </c>
      <c r="C1529" s="1">
        <v>0</v>
      </c>
      <c r="D1529" s="1" t="s">
        <v>104</v>
      </c>
      <c r="E1529" s="1" t="s">
        <v>391</v>
      </c>
      <c r="F1529" s="1">
        <v>1</v>
      </c>
      <c r="G1529" s="1">
        <v>1</v>
      </c>
      <c r="H1529" s="1">
        <v>1</v>
      </c>
      <c r="I1529" s="1">
        <v>1</v>
      </c>
      <c r="J1529" s="1">
        <v>1</v>
      </c>
      <c r="K1529" s="1">
        <v>1</v>
      </c>
      <c r="L1529" s="1">
        <v>1</v>
      </c>
      <c r="M1529" s="1">
        <v>1</v>
      </c>
    </row>
    <row r="1530" spans="1:13" x14ac:dyDescent="0.25">
      <c r="A1530" s="1">
        <v>15300</v>
      </c>
      <c r="B1530" s="1" t="s">
        <v>390</v>
      </c>
      <c r="C1530" s="1">
        <v>0</v>
      </c>
      <c r="D1530" s="1" t="s">
        <v>104</v>
      </c>
      <c r="E1530" s="1" t="s">
        <v>391</v>
      </c>
      <c r="F1530" s="1">
        <v>1</v>
      </c>
      <c r="G1530" s="1">
        <v>1</v>
      </c>
      <c r="H1530" s="1">
        <v>1</v>
      </c>
      <c r="I1530" s="1">
        <v>1</v>
      </c>
      <c r="J1530" s="1">
        <v>1</v>
      </c>
      <c r="K1530" s="1">
        <v>1</v>
      </c>
      <c r="L1530" s="1">
        <v>1</v>
      </c>
      <c r="M1530" s="1">
        <v>1</v>
      </c>
    </row>
    <row r="1531" spans="1:13" x14ac:dyDescent="0.25">
      <c r="A1531" s="1">
        <v>15310</v>
      </c>
      <c r="B1531" s="1" t="s">
        <v>390</v>
      </c>
      <c r="C1531" s="1">
        <v>0</v>
      </c>
      <c r="D1531" s="1" t="s">
        <v>104</v>
      </c>
      <c r="E1531" s="1" t="s">
        <v>391</v>
      </c>
      <c r="F1531" s="1">
        <v>1</v>
      </c>
      <c r="G1531" s="1">
        <v>1</v>
      </c>
      <c r="H1531" s="1">
        <v>1</v>
      </c>
      <c r="I1531" s="1">
        <v>1</v>
      </c>
      <c r="J1531" s="1">
        <v>1</v>
      </c>
      <c r="K1531" s="1">
        <v>1</v>
      </c>
      <c r="L1531" s="1">
        <v>1</v>
      </c>
      <c r="M1531" s="1">
        <v>1</v>
      </c>
    </row>
    <row r="1532" spans="1:13" x14ac:dyDescent="0.25">
      <c r="A1532" s="1">
        <v>15320</v>
      </c>
      <c r="B1532" s="1" t="s">
        <v>390</v>
      </c>
      <c r="C1532" s="1">
        <v>0</v>
      </c>
      <c r="D1532" s="1" t="s">
        <v>104</v>
      </c>
      <c r="E1532" s="1" t="s">
        <v>391</v>
      </c>
      <c r="F1532" s="1">
        <v>1</v>
      </c>
      <c r="G1532" s="1">
        <v>1</v>
      </c>
      <c r="H1532" s="1">
        <v>1</v>
      </c>
      <c r="I1532" s="1">
        <v>1</v>
      </c>
      <c r="J1532" s="1">
        <v>1</v>
      </c>
      <c r="K1532" s="1">
        <v>1</v>
      </c>
      <c r="L1532" s="1">
        <v>1</v>
      </c>
      <c r="M1532" s="1">
        <v>1</v>
      </c>
    </row>
    <row r="1533" spans="1:13" x14ac:dyDescent="0.25">
      <c r="A1533" s="1">
        <v>15330</v>
      </c>
      <c r="B1533" s="1" t="s">
        <v>390</v>
      </c>
      <c r="C1533" s="1">
        <v>0</v>
      </c>
      <c r="D1533" s="1" t="s">
        <v>104</v>
      </c>
      <c r="E1533" s="1" t="s">
        <v>391</v>
      </c>
      <c r="F1533" s="1">
        <v>1</v>
      </c>
      <c r="G1533" s="1">
        <v>1</v>
      </c>
      <c r="H1533" s="1">
        <v>1</v>
      </c>
      <c r="I1533" s="1">
        <v>1</v>
      </c>
      <c r="J1533" s="1">
        <v>1</v>
      </c>
      <c r="K1533" s="1">
        <v>1</v>
      </c>
      <c r="L1533" s="1">
        <v>1</v>
      </c>
      <c r="M1533" s="1">
        <v>1</v>
      </c>
    </row>
    <row r="1534" spans="1:13" x14ac:dyDescent="0.25">
      <c r="A1534" s="1">
        <v>15340</v>
      </c>
      <c r="B1534" s="1" t="s">
        <v>390</v>
      </c>
      <c r="C1534" s="1">
        <v>0</v>
      </c>
      <c r="D1534" s="1" t="s">
        <v>104</v>
      </c>
      <c r="E1534" s="1" t="s">
        <v>391</v>
      </c>
      <c r="F1534" s="1">
        <v>1</v>
      </c>
      <c r="G1534" s="1">
        <v>1</v>
      </c>
      <c r="H1534" s="1">
        <v>1</v>
      </c>
      <c r="I1534" s="1">
        <v>1</v>
      </c>
      <c r="J1534" s="1">
        <v>1</v>
      </c>
      <c r="K1534" s="1">
        <v>1</v>
      </c>
      <c r="L1534" s="1">
        <v>1</v>
      </c>
      <c r="M1534" s="1">
        <v>1</v>
      </c>
    </row>
    <row r="1535" spans="1:13" x14ac:dyDescent="0.25">
      <c r="A1535" s="1">
        <v>15350</v>
      </c>
      <c r="B1535" s="1" t="s">
        <v>390</v>
      </c>
      <c r="C1535" s="1">
        <v>0</v>
      </c>
      <c r="D1535" s="1" t="s">
        <v>104</v>
      </c>
      <c r="E1535" s="1" t="s">
        <v>391</v>
      </c>
      <c r="F1535" s="1">
        <v>1</v>
      </c>
      <c r="G1535" s="1">
        <v>1</v>
      </c>
      <c r="H1535" s="1">
        <v>1</v>
      </c>
      <c r="I1535" s="1">
        <v>1</v>
      </c>
      <c r="J1535" s="1">
        <v>1</v>
      </c>
      <c r="K1535" s="1">
        <v>1</v>
      </c>
      <c r="L1535" s="1">
        <v>1</v>
      </c>
      <c r="M1535" s="1">
        <v>1</v>
      </c>
    </row>
    <row r="1536" spans="1:13" x14ac:dyDescent="0.25">
      <c r="A1536" s="1">
        <v>15360</v>
      </c>
      <c r="B1536" s="1" t="s">
        <v>390</v>
      </c>
      <c r="C1536" s="1">
        <v>0</v>
      </c>
      <c r="D1536" s="1" t="s">
        <v>104</v>
      </c>
      <c r="E1536" s="1" t="s">
        <v>391</v>
      </c>
      <c r="F1536" s="1">
        <v>1</v>
      </c>
      <c r="G1536" s="1">
        <v>1</v>
      </c>
      <c r="H1536" s="1">
        <v>1</v>
      </c>
      <c r="I1536" s="1">
        <v>1</v>
      </c>
      <c r="J1536" s="1">
        <v>1</v>
      </c>
      <c r="K1536" s="1">
        <v>1</v>
      </c>
      <c r="L1536" s="1">
        <v>1</v>
      </c>
      <c r="M1536" s="1">
        <v>1</v>
      </c>
    </row>
    <row r="1537" spans="1:13" x14ac:dyDescent="0.25">
      <c r="A1537" s="1">
        <v>15370</v>
      </c>
      <c r="B1537" s="1" t="s">
        <v>390</v>
      </c>
      <c r="C1537" s="1">
        <v>0</v>
      </c>
      <c r="D1537" s="1" t="s">
        <v>104</v>
      </c>
      <c r="E1537" s="1" t="s">
        <v>391</v>
      </c>
      <c r="F1537" s="1">
        <v>1</v>
      </c>
      <c r="G1537" s="1">
        <v>1</v>
      </c>
      <c r="H1537" s="1">
        <v>1</v>
      </c>
      <c r="I1537" s="1">
        <v>1</v>
      </c>
      <c r="J1537" s="1">
        <v>1</v>
      </c>
      <c r="K1537" s="1">
        <v>1</v>
      </c>
      <c r="L1537" s="1">
        <v>1</v>
      </c>
      <c r="M1537" s="1">
        <v>1</v>
      </c>
    </row>
    <row r="1538" spans="1:13" x14ac:dyDescent="0.25">
      <c r="A1538" s="1">
        <v>15380</v>
      </c>
      <c r="B1538" s="1" t="s">
        <v>390</v>
      </c>
      <c r="C1538" s="1">
        <v>0</v>
      </c>
      <c r="D1538" s="1" t="s">
        <v>104</v>
      </c>
      <c r="E1538" s="1" t="s">
        <v>391</v>
      </c>
      <c r="F1538" s="1">
        <v>1</v>
      </c>
      <c r="G1538" s="1">
        <v>1</v>
      </c>
      <c r="H1538" s="1">
        <v>1</v>
      </c>
      <c r="I1538" s="1">
        <v>1</v>
      </c>
      <c r="J1538" s="1">
        <v>1</v>
      </c>
      <c r="K1538" s="1">
        <v>1</v>
      </c>
      <c r="L1538" s="1">
        <v>1</v>
      </c>
      <c r="M1538" s="1">
        <v>1</v>
      </c>
    </row>
    <row r="1539" spans="1:13" x14ac:dyDescent="0.25">
      <c r="A1539" s="1">
        <v>15390</v>
      </c>
      <c r="B1539" s="1" t="s">
        <v>390</v>
      </c>
      <c r="C1539" s="1">
        <v>0</v>
      </c>
      <c r="D1539" s="1" t="s">
        <v>104</v>
      </c>
      <c r="E1539" s="1" t="s">
        <v>391</v>
      </c>
      <c r="F1539" s="1">
        <v>1</v>
      </c>
      <c r="G1539" s="1">
        <v>1</v>
      </c>
      <c r="H1539" s="1">
        <v>1</v>
      </c>
      <c r="I1539" s="1">
        <v>1</v>
      </c>
      <c r="J1539" s="1">
        <v>1</v>
      </c>
      <c r="K1539" s="1">
        <v>1</v>
      </c>
      <c r="L1539" s="1">
        <v>1</v>
      </c>
      <c r="M1539" s="1">
        <v>1</v>
      </c>
    </row>
    <row r="1540" spans="1:13" x14ac:dyDescent="0.25">
      <c r="A1540" s="1">
        <v>15400</v>
      </c>
      <c r="B1540" s="1" t="s">
        <v>390</v>
      </c>
      <c r="C1540" s="1">
        <v>0</v>
      </c>
      <c r="D1540" s="1" t="s">
        <v>104</v>
      </c>
      <c r="E1540" s="1" t="s">
        <v>391</v>
      </c>
      <c r="F1540" s="1">
        <v>1</v>
      </c>
      <c r="G1540" s="1">
        <v>1</v>
      </c>
      <c r="H1540" s="1">
        <v>1</v>
      </c>
      <c r="I1540" s="1">
        <v>1</v>
      </c>
      <c r="J1540" s="1">
        <v>1</v>
      </c>
      <c r="K1540" s="1">
        <v>1</v>
      </c>
      <c r="L1540" s="1">
        <v>1</v>
      </c>
      <c r="M1540" s="1">
        <v>1</v>
      </c>
    </row>
    <row r="1541" spans="1:13" x14ac:dyDescent="0.25">
      <c r="A1541" s="1">
        <v>15410</v>
      </c>
      <c r="B1541" s="1" t="s">
        <v>390</v>
      </c>
      <c r="C1541" s="1">
        <v>0</v>
      </c>
      <c r="D1541" s="1" t="s">
        <v>104</v>
      </c>
      <c r="E1541" s="1" t="s">
        <v>391</v>
      </c>
      <c r="F1541" s="1">
        <v>1</v>
      </c>
      <c r="G1541" s="1">
        <v>1</v>
      </c>
      <c r="H1541" s="1">
        <v>1</v>
      </c>
      <c r="I1541" s="1">
        <v>1</v>
      </c>
      <c r="J1541" s="1">
        <v>1</v>
      </c>
      <c r="K1541" s="1">
        <v>1</v>
      </c>
      <c r="L1541" s="1">
        <v>1</v>
      </c>
      <c r="M1541" s="1">
        <v>1</v>
      </c>
    </row>
    <row r="1542" spans="1:13" x14ac:dyDescent="0.25">
      <c r="A1542" s="1">
        <v>15420</v>
      </c>
      <c r="B1542" s="1" t="s">
        <v>390</v>
      </c>
      <c r="C1542" s="1">
        <v>0</v>
      </c>
      <c r="D1542" s="1" t="s">
        <v>104</v>
      </c>
      <c r="E1542" s="1" t="s">
        <v>391</v>
      </c>
      <c r="F1542" s="1">
        <v>1</v>
      </c>
      <c r="G1542" s="1">
        <v>1</v>
      </c>
      <c r="H1542" s="1">
        <v>1</v>
      </c>
      <c r="I1542" s="1">
        <v>1</v>
      </c>
      <c r="J1542" s="1">
        <v>1</v>
      </c>
      <c r="K1542" s="1">
        <v>1</v>
      </c>
      <c r="L1542" s="1">
        <v>1</v>
      </c>
      <c r="M1542" s="1">
        <v>1</v>
      </c>
    </row>
    <row r="1543" spans="1:13" x14ac:dyDescent="0.25">
      <c r="A1543" s="1">
        <v>15430</v>
      </c>
      <c r="B1543" s="1" t="s">
        <v>390</v>
      </c>
      <c r="C1543" s="1">
        <v>0</v>
      </c>
      <c r="D1543" s="1" t="s">
        <v>104</v>
      </c>
      <c r="E1543" s="1" t="s">
        <v>391</v>
      </c>
      <c r="F1543" s="1">
        <v>1</v>
      </c>
      <c r="G1543" s="1">
        <v>1</v>
      </c>
      <c r="H1543" s="1">
        <v>1</v>
      </c>
      <c r="I1543" s="1">
        <v>1</v>
      </c>
      <c r="J1543" s="1">
        <v>1</v>
      </c>
      <c r="K1543" s="1">
        <v>1</v>
      </c>
      <c r="L1543" s="1">
        <v>1</v>
      </c>
      <c r="M1543" s="1">
        <v>1</v>
      </c>
    </row>
    <row r="1544" spans="1:13" x14ac:dyDescent="0.25">
      <c r="A1544" s="1">
        <v>15440</v>
      </c>
      <c r="B1544" s="1" t="s">
        <v>390</v>
      </c>
      <c r="C1544" s="1">
        <v>0</v>
      </c>
      <c r="D1544" s="1" t="s">
        <v>104</v>
      </c>
      <c r="E1544" s="1" t="s">
        <v>391</v>
      </c>
      <c r="F1544" s="1">
        <v>1</v>
      </c>
      <c r="G1544" s="1">
        <v>1</v>
      </c>
      <c r="H1544" s="1">
        <v>1</v>
      </c>
      <c r="I1544" s="1">
        <v>1</v>
      </c>
      <c r="J1544" s="1">
        <v>1</v>
      </c>
      <c r="K1544" s="1">
        <v>1</v>
      </c>
      <c r="L1544" s="1">
        <v>1</v>
      </c>
      <c r="M1544" s="1">
        <v>1</v>
      </c>
    </row>
    <row r="1545" spans="1:13" x14ac:dyDescent="0.25">
      <c r="A1545" s="1">
        <v>15450</v>
      </c>
      <c r="B1545" s="1" t="s">
        <v>390</v>
      </c>
      <c r="C1545" s="1">
        <v>0</v>
      </c>
      <c r="D1545" s="1" t="s">
        <v>104</v>
      </c>
      <c r="E1545" s="1" t="s">
        <v>391</v>
      </c>
      <c r="F1545" s="1">
        <v>1</v>
      </c>
      <c r="G1545" s="1">
        <v>1</v>
      </c>
      <c r="H1545" s="1">
        <v>1</v>
      </c>
      <c r="I1545" s="1">
        <v>1</v>
      </c>
      <c r="J1545" s="1">
        <v>1</v>
      </c>
      <c r="K1545" s="1">
        <v>1</v>
      </c>
      <c r="L1545" s="1">
        <v>1</v>
      </c>
      <c r="M1545" s="1">
        <v>1</v>
      </c>
    </row>
    <row r="1546" spans="1:13" x14ac:dyDescent="0.25">
      <c r="A1546" s="1">
        <v>15460</v>
      </c>
      <c r="B1546" s="1" t="s">
        <v>390</v>
      </c>
      <c r="C1546" s="1">
        <v>0</v>
      </c>
      <c r="D1546" s="1" t="s">
        <v>104</v>
      </c>
      <c r="E1546" s="1" t="s">
        <v>391</v>
      </c>
      <c r="F1546" s="1">
        <v>1</v>
      </c>
      <c r="G1546" s="1">
        <v>1</v>
      </c>
      <c r="H1546" s="1">
        <v>1</v>
      </c>
      <c r="I1546" s="1">
        <v>1</v>
      </c>
      <c r="J1546" s="1">
        <v>1</v>
      </c>
      <c r="K1546" s="1">
        <v>1</v>
      </c>
      <c r="L1546" s="1">
        <v>1</v>
      </c>
      <c r="M1546" s="1">
        <v>1</v>
      </c>
    </row>
    <row r="1547" spans="1:13" x14ac:dyDescent="0.25">
      <c r="A1547" s="1">
        <v>15470</v>
      </c>
      <c r="B1547" s="1" t="s">
        <v>390</v>
      </c>
      <c r="C1547" s="1">
        <v>0</v>
      </c>
      <c r="D1547" s="1" t="s">
        <v>104</v>
      </c>
      <c r="E1547" s="1" t="s">
        <v>391</v>
      </c>
      <c r="F1547" s="1">
        <v>1</v>
      </c>
      <c r="G1547" s="1">
        <v>1</v>
      </c>
      <c r="H1547" s="1">
        <v>1</v>
      </c>
      <c r="I1547" s="1">
        <v>1</v>
      </c>
      <c r="J1547" s="1">
        <v>1</v>
      </c>
      <c r="K1547" s="1">
        <v>1</v>
      </c>
      <c r="L1547" s="1">
        <v>1</v>
      </c>
      <c r="M1547" s="1">
        <v>1</v>
      </c>
    </row>
    <row r="1548" spans="1:13" x14ac:dyDescent="0.25">
      <c r="A1548" s="1">
        <v>15480</v>
      </c>
      <c r="B1548" s="1" t="s">
        <v>390</v>
      </c>
      <c r="C1548" s="1">
        <v>0</v>
      </c>
      <c r="D1548" s="1" t="s">
        <v>104</v>
      </c>
      <c r="E1548" s="1" t="s">
        <v>391</v>
      </c>
      <c r="F1548" s="1">
        <v>1</v>
      </c>
      <c r="G1548" s="1">
        <v>1</v>
      </c>
      <c r="H1548" s="1">
        <v>1</v>
      </c>
      <c r="I1548" s="1">
        <v>1</v>
      </c>
      <c r="J1548" s="1">
        <v>1</v>
      </c>
      <c r="K1548" s="1">
        <v>1</v>
      </c>
      <c r="L1548" s="1">
        <v>1</v>
      </c>
      <c r="M1548" s="1">
        <v>1</v>
      </c>
    </row>
    <row r="1549" spans="1:13" x14ac:dyDescent="0.25">
      <c r="A1549" s="1">
        <v>15490</v>
      </c>
      <c r="B1549" s="1" t="s">
        <v>390</v>
      </c>
      <c r="C1549" s="1">
        <v>0</v>
      </c>
      <c r="D1549" s="1" t="s">
        <v>104</v>
      </c>
      <c r="E1549" s="1" t="s">
        <v>391</v>
      </c>
      <c r="F1549" s="1">
        <v>1</v>
      </c>
      <c r="G1549" s="1">
        <v>1</v>
      </c>
      <c r="H1549" s="1">
        <v>1</v>
      </c>
      <c r="I1549" s="1">
        <v>1</v>
      </c>
      <c r="J1549" s="1">
        <v>1</v>
      </c>
      <c r="K1549" s="1">
        <v>1</v>
      </c>
      <c r="L1549" s="1">
        <v>1</v>
      </c>
      <c r="M1549" s="1">
        <v>1</v>
      </c>
    </row>
    <row r="1550" spans="1:13" x14ac:dyDescent="0.25">
      <c r="A1550" s="1">
        <v>15500</v>
      </c>
      <c r="B1550" s="1" t="s">
        <v>390</v>
      </c>
      <c r="C1550" s="1">
        <v>0</v>
      </c>
      <c r="D1550" s="1" t="s">
        <v>104</v>
      </c>
      <c r="E1550" s="1" t="s">
        <v>391</v>
      </c>
      <c r="F1550" s="1">
        <v>1</v>
      </c>
      <c r="G1550" s="1">
        <v>1</v>
      </c>
      <c r="H1550" s="1">
        <v>1</v>
      </c>
      <c r="I1550" s="1">
        <v>1</v>
      </c>
      <c r="J1550" s="1">
        <v>1</v>
      </c>
      <c r="K1550" s="1">
        <v>1</v>
      </c>
      <c r="L1550" s="1">
        <v>1</v>
      </c>
      <c r="M1550" s="1">
        <v>1</v>
      </c>
    </row>
    <row r="1551" spans="1:13" x14ac:dyDescent="0.25">
      <c r="A1551" s="1">
        <v>15510</v>
      </c>
      <c r="B1551" s="1" t="s">
        <v>416</v>
      </c>
      <c r="C1551" s="1">
        <v>0</v>
      </c>
      <c r="D1551" s="1" t="s">
        <v>104</v>
      </c>
      <c r="E1551" s="1" t="s">
        <v>395</v>
      </c>
      <c r="F1551" s="1">
        <v>1</v>
      </c>
      <c r="G1551" s="1">
        <v>1</v>
      </c>
      <c r="H1551" s="1">
        <v>1</v>
      </c>
      <c r="I1551" s="1">
        <v>1</v>
      </c>
      <c r="J1551" s="1">
        <v>1</v>
      </c>
      <c r="K1551" s="1">
        <v>1</v>
      </c>
      <c r="L1551" s="1">
        <v>1</v>
      </c>
      <c r="M1551" s="1">
        <v>1</v>
      </c>
    </row>
    <row r="1552" spans="1:13" x14ac:dyDescent="0.25">
      <c r="A1552" s="1">
        <v>15520</v>
      </c>
      <c r="B1552" s="1" t="s">
        <v>758</v>
      </c>
      <c r="C1552" s="1">
        <v>0</v>
      </c>
      <c r="D1552" s="1" t="s">
        <v>104</v>
      </c>
      <c r="E1552" s="1" t="s">
        <v>759</v>
      </c>
      <c r="F1552" s="1">
        <v>1</v>
      </c>
      <c r="G1552" s="1">
        <v>1</v>
      </c>
      <c r="H1552" s="1">
        <v>1</v>
      </c>
      <c r="I1552" s="1">
        <v>1</v>
      </c>
      <c r="J1552" s="1">
        <v>1</v>
      </c>
      <c r="K1552" s="1">
        <v>1</v>
      </c>
      <c r="L1552" s="1">
        <v>1</v>
      </c>
      <c r="M1552" s="1">
        <v>1</v>
      </c>
    </row>
    <row r="1553" spans="1:13" x14ac:dyDescent="0.25">
      <c r="A1553" s="1">
        <v>15530</v>
      </c>
      <c r="B1553" s="1" t="s">
        <v>758</v>
      </c>
      <c r="C1553" s="1">
        <v>0</v>
      </c>
      <c r="D1553" s="1" t="s">
        <v>104</v>
      </c>
      <c r="E1553" s="1" t="s">
        <v>759</v>
      </c>
      <c r="F1553" s="1">
        <v>1</v>
      </c>
      <c r="G1553" s="1">
        <v>1</v>
      </c>
      <c r="H1553" s="1">
        <v>1</v>
      </c>
      <c r="I1553" s="1">
        <v>1</v>
      </c>
      <c r="J1553" s="1">
        <v>1</v>
      </c>
      <c r="K1553" s="1">
        <v>1</v>
      </c>
      <c r="L1553" s="1">
        <v>1</v>
      </c>
      <c r="M1553" s="1">
        <v>1</v>
      </c>
    </row>
    <row r="1554" spans="1:13" x14ac:dyDescent="0.25">
      <c r="A1554" s="1">
        <v>15540</v>
      </c>
      <c r="B1554" s="1" t="s">
        <v>758</v>
      </c>
      <c r="C1554" s="1">
        <v>0</v>
      </c>
      <c r="D1554" s="1" t="s">
        <v>104</v>
      </c>
      <c r="E1554" s="1" t="s">
        <v>759</v>
      </c>
      <c r="F1554" s="1">
        <v>1</v>
      </c>
      <c r="G1554" s="1">
        <v>1</v>
      </c>
      <c r="H1554" s="1">
        <v>1</v>
      </c>
      <c r="I1554" s="1">
        <v>1</v>
      </c>
      <c r="J1554" s="1">
        <v>1</v>
      </c>
      <c r="K1554" s="1">
        <v>1</v>
      </c>
      <c r="L1554" s="1">
        <v>1</v>
      </c>
      <c r="M1554" s="1">
        <v>1</v>
      </c>
    </row>
    <row r="1555" spans="1:13" x14ac:dyDescent="0.25">
      <c r="A1555" s="1">
        <v>15550</v>
      </c>
      <c r="B1555" s="1" t="s">
        <v>760</v>
      </c>
      <c r="C1555" s="1">
        <v>0</v>
      </c>
      <c r="D1555" s="1" t="s">
        <v>104</v>
      </c>
      <c r="E1555" s="1" t="s">
        <v>761</v>
      </c>
      <c r="F1555" s="1">
        <v>1</v>
      </c>
      <c r="G1555" s="1">
        <v>1</v>
      </c>
      <c r="H1555" s="1">
        <v>1</v>
      </c>
      <c r="I1555" s="1">
        <v>1</v>
      </c>
      <c r="J1555" s="1">
        <v>1</v>
      </c>
      <c r="K1555" s="1">
        <v>1</v>
      </c>
      <c r="L1555" s="1">
        <v>1</v>
      </c>
      <c r="M1555" s="1">
        <v>1</v>
      </c>
    </row>
    <row r="1556" spans="1:13" x14ac:dyDescent="0.25">
      <c r="A1556" s="1">
        <v>15560</v>
      </c>
      <c r="B1556" s="1" t="s">
        <v>760</v>
      </c>
      <c r="C1556" s="1">
        <v>0</v>
      </c>
      <c r="D1556" s="1" t="s">
        <v>104</v>
      </c>
      <c r="E1556" s="1" t="s">
        <v>761</v>
      </c>
      <c r="F1556" s="1">
        <v>1</v>
      </c>
      <c r="G1556" s="1">
        <v>1</v>
      </c>
      <c r="H1556" s="1">
        <v>1</v>
      </c>
      <c r="I1556" s="1">
        <v>1</v>
      </c>
      <c r="J1556" s="1">
        <v>1</v>
      </c>
      <c r="K1556" s="1">
        <v>1</v>
      </c>
      <c r="L1556" s="1">
        <v>1</v>
      </c>
      <c r="M1556" s="1">
        <v>1</v>
      </c>
    </row>
    <row r="1557" spans="1:13" x14ac:dyDescent="0.25">
      <c r="A1557" s="1">
        <v>15570</v>
      </c>
      <c r="B1557" s="1" t="s">
        <v>762</v>
      </c>
      <c r="C1557" s="1">
        <v>0</v>
      </c>
      <c r="D1557" s="1" t="s">
        <v>104</v>
      </c>
      <c r="E1557" s="1" t="s">
        <v>763</v>
      </c>
      <c r="F1557" s="1">
        <v>1</v>
      </c>
      <c r="G1557" s="1">
        <v>1</v>
      </c>
      <c r="H1557" s="1">
        <v>1</v>
      </c>
      <c r="I1557" s="1">
        <v>1</v>
      </c>
      <c r="J1557" s="1">
        <v>1</v>
      </c>
      <c r="K1557" s="1">
        <v>1</v>
      </c>
      <c r="L1557" s="1">
        <v>1</v>
      </c>
      <c r="M1557" s="1">
        <v>1</v>
      </c>
    </row>
    <row r="1558" spans="1:13" x14ac:dyDescent="0.25">
      <c r="A1558" s="1">
        <v>15580</v>
      </c>
      <c r="B1558" s="1" t="s">
        <v>417</v>
      </c>
      <c r="C1558" s="1">
        <v>0</v>
      </c>
      <c r="D1558" s="1" t="s">
        <v>104</v>
      </c>
      <c r="E1558" s="1" t="s">
        <v>418</v>
      </c>
      <c r="F1558" s="1">
        <v>1</v>
      </c>
      <c r="G1558" s="1">
        <v>1</v>
      </c>
      <c r="H1558" s="1">
        <v>1</v>
      </c>
      <c r="I1558" s="1">
        <v>1</v>
      </c>
      <c r="J1558" s="1">
        <v>1</v>
      </c>
      <c r="K1558" s="1">
        <v>1</v>
      </c>
      <c r="L1558" s="1">
        <v>1</v>
      </c>
      <c r="M1558" s="1">
        <v>1</v>
      </c>
    </row>
    <row r="1559" spans="1:13" x14ac:dyDescent="0.25">
      <c r="A1559" s="1">
        <v>15590</v>
      </c>
      <c r="B1559" s="1" t="s">
        <v>764</v>
      </c>
      <c r="C1559" s="1">
        <v>0</v>
      </c>
      <c r="D1559" s="1" t="s">
        <v>104</v>
      </c>
      <c r="E1559" s="1" t="s">
        <v>765</v>
      </c>
      <c r="F1559" s="1">
        <v>1</v>
      </c>
      <c r="G1559" s="1">
        <v>1</v>
      </c>
      <c r="H1559" s="1">
        <v>1</v>
      </c>
      <c r="I1559" s="1">
        <v>1</v>
      </c>
      <c r="J1559" s="1">
        <v>1</v>
      </c>
      <c r="K1559" s="1">
        <v>1</v>
      </c>
      <c r="L1559" s="1">
        <v>1</v>
      </c>
      <c r="M1559" s="1">
        <v>1</v>
      </c>
    </row>
    <row r="1560" spans="1:13" x14ac:dyDescent="0.25">
      <c r="A1560" s="1">
        <v>15600</v>
      </c>
      <c r="B1560" s="1" t="s">
        <v>764</v>
      </c>
      <c r="C1560" s="1">
        <v>0</v>
      </c>
      <c r="D1560" s="1" t="s">
        <v>104</v>
      </c>
      <c r="E1560" s="1" t="s">
        <v>765</v>
      </c>
      <c r="F1560" s="1">
        <v>1</v>
      </c>
      <c r="G1560" s="1">
        <v>1</v>
      </c>
      <c r="H1560" s="1">
        <v>1</v>
      </c>
      <c r="I1560" s="1">
        <v>1</v>
      </c>
      <c r="J1560" s="1">
        <v>1</v>
      </c>
      <c r="K1560" s="1">
        <v>1</v>
      </c>
      <c r="L1560" s="1">
        <v>1</v>
      </c>
      <c r="M1560" s="1">
        <v>1</v>
      </c>
    </row>
    <row r="1561" spans="1:13" x14ac:dyDescent="0.25">
      <c r="A1561" s="1">
        <v>15610</v>
      </c>
      <c r="B1561" s="1" t="s">
        <v>764</v>
      </c>
      <c r="C1561" s="1">
        <v>0</v>
      </c>
      <c r="D1561" s="1" t="s">
        <v>104</v>
      </c>
      <c r="E1561" s="1" t="s">
        <v>765</v>
      </c>
      <c r="F1561" s="1">
        <v>1</v>
      </c>
      <c r="G1561" s="1">
        <v>1</v>
      </c>
      <c r="H1561" s="1">
        <v>1</v>
      </c>
      <c r="I1561" s="1">
        <v>1</v>
      </c>
      <c r="J1561" s="1">
        <v>1</v>
      </c>
      <c r="K1561" s="1">
        <v>1</v>
      </c>
      <c r="L1561" s="1">
        <v>1</v>
      </c>
      <c r="M1561" s="1">
        <v>1</v>
      </c>
    </row>
    <row r="1562" spans="1:13" x14ac:dyDescent="0.25">
      <c r="A1562" s="1">
        <v>15620</v>
      </c>
      <c r="B1562" s="1" t="s">
        <v>764</v>
      </c>
      <c r="C1562" s="1">
        <v>0</v>
      </c>
      <c r="D1562" s="1" t="s">
        <v>104</v>
      </c>
      <c r="E1562" s="1" t="s">
        <v>765</v>
      </c>
      <c r="F1562" s="1">
        <v>1</v>
      </c>
      <c r="G1562" s="1">
        <v>1</v>
      </c>
      <c r="H1562" s="1">
        <v>1</v>
      </c>
      <c r="I1562" s="1">
        <v>1</v>
      </c>
      <c r="J1562" s="1">
        <v>1</v>
      </c>
      <c r="K1562" s="1">
        <v>1</v>
      </c>
      <c r="L1562" s="1">
        <v>1</v>
      </c>
      <c r="M1562" s="1">
        <v>1</v>
      </c>
    </row>
    <row r="1563" spans="1:13" x14ac:dyDescent="0.25">
      <c r="A1563" s="1">
        <v>15630</v>
      </c>
      <c r="B1563" s="1" t="s">
        <v>764</v>
      </c>
      <c r="C1563" s="1">
        <v>0</v>
      </c>
      <c r="D1563" s="1" t="s">
        <v>104</v>
      </c>
      <c r="E1563" s="1" t="s">
        <v>765</v>
      </c>
      <c r="F1563" s="1">
        <v>1</v>
      </c>
      <c r="G1563" s="1">
        <v>1</v>
      </c>
      <c r="H1563" s="1">
        <v>1</v>
      </c>
      <c r="I1563" s="1">
        <v>1</v>
      </c>
      <c r="J1563" s="1">
        <v>1</v>
      </c>
      <c r="K1563" s="1">
        <v>1</v>
      </c>
      <c r="L1563" s="1">
        <v>1</v>
      </c>
      <c r="M1563" s="1">
        <v>1</v>
      </c>
    </row>
    <row r="1564" spans="1:13" x14ac:dyDescent="0.25">
      <c r="A1564" s="1">
        <v>15640</v>
      </c>
      <c r="B1564" s="1" t="s">
        <v>764</v>
      </c>
      <c r="C1564" s="1">
        <v>0</v>
      </c>
      <c r="D1564" s="1" t="s">
        <v>104</v>
      </c>
      <c r="E1564" s="1" t="s">
        <v>765</v>
      </c>
      <c r="F1564" s="1">
        <v>1</v>
      </c>
      <c r="G1564" s="1">
        <v>1</v>
      </c>
      <c r="H1564" s="1">
        <v>1</v>
      </c>
      <c r="I1564" s="1">
        <v>1</v>
      </c>
      <c r="J1564" s="1">
        <v>1</v>
      </c>
      <c r="K1564" s="1">
        <v>1</v>
      </c>
      <c r="L1564" s="1">
        <v>1</v>
      </c>
      <c r="M1564" s="1">
        <v>1</v>
      </c>
    </row>
    <row r="1565" spans="1:13" x14ac:dyDescent="0.25">
      <c r="A1565" s="1">
        <v>15650</v>
      </c>
      <c r="B1565" s="1" t="s">
        <v>419</v>
      </c>
      <c r="C1565" s="1">
        <v>0</v>
      </c>
      <c r="D1565" s="1" t="s">
        <v>104</v>
      </c>
      <c r="E1565" s="1" t="s">
        <v>420</v>
      </c>
      <c r="F1565" s="1">
        <v>1</v>
      </c>
      <c r="G1565" s="1">
        <v>1</v>
      </c>
      <c r="H1565" s="1">
        <v>1</v>
      </c>
      <c r="I1565" s="1">
        <v>1</v>
      </c>
      <c r="J1565" s="1">
        <v>1</v>
      </c>
      <c r="K1565" s="1">
        <v>1</v>
      </c>
      <c r="L1565" s="1">
        <v>1</v>
      </c>
      <c r="M1565" s="1">
        <v>1</v>
      </c>
    </row>
    <row r="1566" spans="1:13" x14ac:dyDescent="0.25">
      <c r="A1566" s="1">
        <v>15660</v>
      </c>
      <c r="B1566" s="1" t="s">
        <v>766</v>
      </c>
      <c r="C1566" s="1">
        <v>0</v>
      </c>
      <c r="D1566" s="1" t="s">
        <v>104</v>
      </c>
      <c r="E1566" s="1" t="s">
        <v>767</v>
      </c>
      <c r="F1566" s="1">
        <v>1</v>
      </c>
      <c r="G1566" s="1">
        <v>1</v>
      </c>
      <c r="H1566" s="1">
        <v>1</v>
      </c>
      <c r="I1566" s="1">
        <v>1</v>
      </c>
      <c r="J1566" s="1">
        <v>1</v>
      </c>
      <c r="K1566" s="1">
        <v>1</v>
      </c>
      <c r="L1566" s="1">
        <v>1</v>
      </c>
      <c r="M1566" s="1">
        <v>1</v>
      </c>
    </row>
    <row r="1567" spans="1:13" x14ac:dyDescent="0.25">
      <c r="A1567" s="1">
        <v>15670</v>
      </c>
      <c r="B1567" s="1" t="s">
        <v>421</v>
      </c>
      <c r="C1567" s="1">
        <v>0</v>
      </c>
      <c r="D1567" s="1" t="s">
        <v>104</v>
      </c>
      <c r="E1567" s="1" t="s">
        <v>422</v>
      </c>
      <c r="F1567" s="1">
        <v>1</v>
      </c>
      <c r="G1567" s="1">
        <v>1</v>
      </c>
      <c r="H1567" s="1">
        <v>1</v>
      </c>
      <c r="I1567" s="1">
        <v>1</v>
      </c>
      <c r="J1567" s="1">
        <v>1</v>
      </c>
      <c r="K1567" s="1">
        <v>1</v>
      </c>
      <c r="L1567" s="1">
        <v>1</v>
      </c>
      <c r="M1567" s="1">
        <v>1</v>
      </c>
    </row>
    <row r="1568" spans="1:13" x14ac:dyDescent="0.25">
      <c r="A1568" s="1">
        <v>15680</v>
      </c>
      <c r="B1568" s="1" t="s">
        <v>419</v>
      </c>
      <c r="C1568" s="1">
        <v>0</v>
      </c>
      <c r="D1568" s="1" t="s">
        <v>104</v>
      </c>
      <c r="E1568" s="1" t="s">
        <v>420</v>
      </c>
      <c r="F1568" s="1">
        <v>1</v>
      </c>
      <c r="G1568" s="1">
        <v>1</v>
      </c>
      <c r="H1568" s="1" t="s">
        <v>8</v>
      </c>
      <c r="I1568" s="1" t="s">
        <v>8</v>
      </c>
      <c r="J1568" s="1" t="s">
        <v>8</v>
      </c>
      <c r="K1568" s="1" t="s">
        <v>8</v>
      </c>
      <c r="L1568" s="1" t="s">
        <v>8</v>
      </c>
      <c r="M1568" s="1" t="s">
        <v>8</v>
      </c>
    </row>
    <row r="1569" spans="1:13" x14ac:dyDescent="0.25">
      <c r="A1569" s="1">
        <v>15690</v>
      </c>
      <c r="B1569" s="1" t="s">
        <v>421</v>
      </c>
      <c r="C1569" s="1">
        <v>0</v>
      </c>
      <c r="D1569" s="1" t="s">
        <v>104</v>
      </c>
      <c r="E1569" s="1" t="s">
        <v>422</v>
      </c>
      <c r="F1569" s="1">
        <v>1</v>
      </c>
      <c r="G1569" s="1">
        <v>1</v>
      </c>
      <c r="H1569" s="1" t="s">
        <v>8</v>
      </c>
      <c r="I1569" s="1" t="s">
        <v>8</v>
      </c>
      <c r="J1569" s="1" t="s">
        <v>8</v>
      </c>
      <c r="K1569" s="1" t="s">
        <v>8</v>
      </c>
      <c r="L1569" s="1" t="s">
        <v>8</v>
      </c>
      <c r="M1569" s="1" t="s">
        <v>8</v>
      </c>
    </row>
    <row r="1570" spans="1:13" x14ac:dyDescent="0.25">
      <c r="A1570" s="1">
        <v>15700</v>
      </c>
      <c r="B1570" s="1" t="s">
        <v>421</v>
      </c>
      <c r="C1570" s="1">
        <v>0</v>
      </c>
      <c r="D1570" s="1" t="s">
        <v>104</v>
      </c>
      <c r="E1570" s="1" t="s">
        <v>422</v>
      </c>
      <c r="F1570" s="1">
        <v>1</v>
      </c>
      <c r="G1570" s="1">
        <v>1</v>
      </c>
      <c r="H1570" s="1" t="s">
        <v>8</v>
      </c>
      <c r="I1570" s="1" t="s">
        <v>8</v>
      </c>
      <c r="J1570" s="1" t="s">
        <v>8</v>
      </c>
      <c r="K1570" s="1" t="s">
        <v>8</v>
      </c>
      <c r="L1570" s="1" t="s">
        <v>8</v>
      </c>
      <c r="M1570" s="1" t="s">
        <v>8</v>
      </c>
    </row>
    <row r="1571" spans="1:13" x14ac:dyDescent="0.25">
      <c r="A1571" s="1">
        <v>15710</v>
      </c>
      <c r="B1571" s="1" t="s">
        <v>419</v>
      </c>
      <c r="C1571" s="1">
        <v>0</v>
      </c>
      <c r="D1571" s="1" t="s">
        <v>104</v>
      </c>
      <c r="E1571" s="1" t="s">
        <v>420</v>
      </c>
      <c r="F1571" s="1">
        <v>1</v>
      </c>
      <c r="G1571" s="1">
        <v>1</v>
      </c>
      <c r="H1571" s="1" t="s">
        <v>8</v>
      </c>
      <c r="I1571" s="1" t="s">
        <v>8</v>
      </c>
      <c r="J1571" s="1" t="s">
        <v>8</v>
      </c>
      <c r="K1571" s="1" t="s">
        <v>8</v>
      </c>
      <c r="L1571" s="1" t="s">
        <v>8</v>
      </c>
      <c r="M1571" s="1" t="s">
        <v>8</v>
      </c>
    </row>
    <row r="1572" spans="1:13" x14ac:dyDescent="0.25">
      <c r="A1572" s="1">
        <v>15720</v>
      </c>
      <c r="B1572" s="1" t="s">
        <v>768</v>
      </c>
      <c r="C1572" s="1">
        <v>0</v>
      </c>
      <c r="D1572" s="1" t="s">
        <v>104</v>
      </c>
      <c r="E1572" s="1" t="s">
        <v>769</v>
      </c>
      <c r="F1572" s="1">
        <v>1</v>
      </c>
      <c r="G1572" s="1">
        <v>1</v>
      </c>
      <c r="H1572" s="1" t="s">
        <v>8</v>
      </c>
      <c r="I1572" s="1" t="s">
        <v>8</v>
      </c>
      <c r="J1572" s="1" t="s">
        <v>8</v>
      </c>
      <c r="K1572" s="1" t="s">
        <v>8</v>
      </c>
      <c r="L1572" s="1" t="s">
        <v>8</v>
      </c>
      <c r="M1572" s="1" t="s">
        <v>8</v>
      </c>
    </row>
    <row r="1573" spans="1:13" x14ac:dyDescent="0.25">
      <c r="A1573" s="1">
        <v>15730</v>
      </c>
      <c r="B1573" s="1" t="s">
        <v>770</v>
      </c>
      <c r="C1573" s="1">
        <v>0</v>
      </c>
      <c r="D1573" s="1" t="s">
        <v>104</v>
      </c>
      <c r="E1573" s="1" t="s">
        <v>771</v>
      </c>
      <c r="F1573" s="1">
        <v>1</v>
      </c>
      <c r="G1573" s="1">
        <v>1</v>
      </c>
      <c r="H1573" s="1">
        <v>1</v>
      </c>
      <c r="I1573" s="1">
        <v>1</v>
      </c>
      <c r="J1573" s="1">
        <v>1</v>
      </c>
      <c r="K1573" s="1">
        <v>1</v>
      </c>
      <c r="L1573" s="1">
        <v>1</v>
      </c>
      <c r="M1573" s="1">
        <v>1</v>
      </c>
    </row>
    <row r="1574" spans="1:13" x14ac:dyDescent="0.25">
      <c r="A1574" s="1">
        <v>15740</v>
      </c>
      <c r="B1574" s="1" t="s">
        <v>772</v>
      </c>
      <c r="C1574" s="1">
        <v>0</v>
      </c>
      <c r="D1574" s="1" t="s">
        <v>104</v>
      </c>
      <c r="E1574" s="1" t="s">
        <v>773</v>
      </c>
      <c r="F1574" s="1">
        <v>1</v>
      </c>
      <c r="G1574" s="1">
        <v>1</v>
      </c>
      <c r="H1574" s="1">
        <v>1</v>
      </c>
      <c r="I1574" s="1">
        <v>1</v>
      </c>
      <c r="J1574" s="1">
        <v>1</v>
      </c>
      <c r="K1574" s="1">
        <v>1</v>
      </c>
      <c r="L1574" s="1">
        <v>1</v>
      </c>
      <c r="M1574" s="1">
        <v>1</v>
      </c>
    </row>
    <row r="1575" spans="1:13" x14ac:dyDescent="0.25">
      <c r="A1575" s="1">
        <v>15750</v>
      </c>
      <c r="B1575" s="1" t="s">
        <v>774</v>
      </c>
      <c r="C1575" s="1">
        <v>0</v>
      </c>
      <c r="D1575" s="1" t="s">
        <v>249</v>
      </c>
      <c r="E1575" s="1" t="s">
        <v>775</v>
      </c>
      <c r="F1575" s="1">
        <v>1</v>
      </c>
      <c r="G1575" s="1">
        <v>1</v>
      </c>
      <c r="H1575" s="1">
        <v>1</v>
      </c>
      <c r="I1575" s="1">
        <v>1</v>
      </c>
      <c r="J1575" s="1">
        <v>1</v>
      </c>
      <c r="K1575" s="1">
        <v>1</v>
      </c>
      <c r="L1575" s="1">
        <v>1</v>
      </c>
      <c r="M1575" s="1">
        <v>1</v>
      </c>
    </row>
    <row r="1576" spans="1:13" x14ac:dyDescent="0.25">
      <c r="A1576" s="1">
        <v>15760</v>
      </c>
      <c r="B1576" s="1" t="s">
        <v>776</v>
      </c>
      <c r="C1576" s="1">
        <v>0</v>
      </c>
      <c r="D1576" s="1" t="s">
        <v>113</v>
      </c>
      <c r="E1576" s="1" t="s">
        <v>777</v>
      </c>
      <c r="F1576" s="1">
        <v>1</v>
      </c>
      <c r="G1576" s="1">
        <v>1</v>
      </c>
      <c r="H1576" s="1" t="s">
        <v>8</v>
      </c>
      <c r="I1576" s="1" t="s">
        <v>8</v>
      </c>
      <c r="J1576" s="1" t="s">
        <v>8</v>
      </c>
      <c r="K1576" s="1" t="s">
        <v>8</v>
      </c>
      <c r="L1576" s="1">
        <v>1</v>
      </c>
      <c r="M1576" s="1">
        <v>1</v>
      </c>
    </row>
    <row r="1577" spans="1:13" x14ac:dyDescent="0.25">
      <c r="A1577" s="1">
        <v>15770</v>
      </c>
      <c r="B1577" s="1" t="s">
        <v>778</v>
      </c>
      <c r="C1577" s="1">
        <v>0</v>
      </c>
      <c r="D1577" s="1" t="s">
        <v>104</v>
      </c>
      <c r="E1577" s="1" t="s">
        <v>779</v>
      </c>
      <c r="F1577" s="1">
        <v>1</v>
      </c>
      <c r="G1577" s="1">
        <v>1</v>
      </c>
      <c r="H1577" s="1">
        <v>1</v>
      </c>
      <c r="I1577" s="1">
        <v>1</v>
      </c>
      <c r="J1577" s="1">
        <v>1</v>
      </c>
      <c r="K1577" s="1">
        <v>1</v>
      </c>
      <c r="L1577" s="1">
        <v>1</v>
      </c>
      <c r="M1577" s="1">
        <v>1</v>
      </c>
    </row>
    <row r="1578" spans="1:13" x14ac:dyDescent="0.25">
      <c r="A1578" s="1">
        <v>15780</v>
      </c>
      <c r="B1578" s="1" t="s">
        <v>780</v>
      </c>
      <c r="C1578" s="1">
        <v>0</v>
      </c>
      <c r="D1578" s="1" t="s">
        <v>24</v>
      </c>
      <c r="E1578" s="1" t="s">
        <v>781</v>
      </c>
      <c r="F1578" s="1">
        <v>1</v>
      </c>
      <c r="G1578" s="1">
        <v>1</v>
      </c>
      <c r="H1578" s="1">
        <v>1</v>
      </c>
      <c r="I1578" s="1">
        <v>1</v>
      </c>
      <c r="J1578" s="1">
        <v>1</v>
      </c>
      <c r="K1578" s="1">
        <v>1</v>
      </c>
      <c r="L1578" s="1" t="s">
        <v>8</v>
      </c>
      <c r="M1578" s="1" t="s">
        <v>8</v>
      </c>
    </row>
    <row r="1579" spans="1:13" x14ac:dyDescent="0.25">
      <c r="A1579" s="1">
        <v>15790</v>
      </c>
      <c r="B1579" s="1" t="s">
        <v>782</v>
      </c>
      <c r="C1579" s="1">
        <v>0</v>
      </c>
      <c r="D1579" s="1" t="s">
        <v>24</v>
      </c>
      <c r="E1579" s="1" t="s">
        <v>781</v>
      </c>
      <c r="F1579" s="1" t="s">
        <v>8</v>
      </c>
      <c r="G1579" s="1" t="s">
        <v>8</v>
      </c>
      <c r="H1579" s="1" t="s">
        <v>8</v>
      </c>
      <c r="I1579" s="1" t="s">
        <v>8</v>
      </c>
      <c r="J1579" s="1" t="s">
        <v>8</v>
      </c>
      <c r="K1579" s="1" t="s">
        <v>8</v>
      </c>
      <c r="L1579" s="1">
        <v>1</v>
      </c>
      <c r="M1579" s="1">
        <v>1</v>
      </c>
    </row>
    <row r="1580" spans="1:13" x14ac:dyDescent="0.25">
      <c r="A1580" s="1">
        <v>15800</v>
      </c>
      <c r="B1580" s="1" t="s">
        <v>783</v>
      </c>
      <c r="C1580" s="1">
        <v>0</v>
      </c>
      <c r="D1580" s="1" t="s">
        <v>24</v>
      </c>
      <c r="E1580" s="1" t="s">
        <v>784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 t="s">
        <v>8</v>
      </c>
      <c r="M1580" s="1" t="s">
        <v>8</v>
      </c>
    </row>
    <row r="1581" spans="1:13" x14ac:dyDescent="0.25">
      <c r="A1581" s="1">
        <v>15810</v>
      </c>
      <c r="B1581" s="1" t="s">
        <v>785</v>
      </c>
      <c r="C1581" s="1">
        <v>0</v>
      </c>
      <c r="D1581" s="1" t="s">
        <v>24</v>
      </c>
      <c r="E1581" s="1" t="s">
        <v>784</v>
      </c>
      <c r="F1581" s="1" t="s">
        <v>8</v>
      </c>
      <c r="G1581" s="1" t="s">
        <v>8</v>
      </c>
      <c r="H1581" s="1" t="s">
        <v>8</v>
      </c>
      <c r="I1581" s="1" t="s">
        <v>8</v>
      </c>
      <c r="J1581" s="1" t="s">
        <v>8</v>
      </c>
      <c r="K1581" s="1" t="s">
        <v>8</v>
      </c>
      <c r="L1581" s="1">
        <v>0</v>
      </c>
      <c r="M1581" s="1">
        <v>0</v>
      </c>
    </row>
    <row r="1582" spans="1:13" x14ac:dyDescent="0.25">
      <c r="A1582" s="1">
        <v>15820</v>
      </c>
      <c r="B1582" s="1" t="s">
        <v>786</v>
      </c>
      <c r="C1582" s="1">
        <v>0</v>
      </c>
      <c r="D1582" s="1" t="s">
        <v>104</v>
      </c>
      <c r="E1582" s="1" t="s">
        <v>787</v>
      </c>
      <c r="F1582" s="1">
        <v>1</v>
      </c>
      <c r="G1582" s="1">
        <v>1</v>
      </c>
      <c r="H1582" s="1" t="s">
        <v>8</v>
      </c>
      <c r="I1582" s="1" t="s">
        <v>8</v>
      </c>
      <c r="J1582" s="1" t="s">
        <v>8</v>
      </c>
      <c r="K1582" s="1" t="s">
        <v>8</v>
      </c>
      <c r="L1582" s="1" t="s">
        <v>8</v>
      </c>
      <c r="M1582" s="1" t="s">
        <v>8</v>
      </c>
    </row>
    <row r="1583" spans="1:13" x14ac:dyDescent="0.25">
      <c r="A1583" s="1">
        <v>15830</v>
      </c>
      <c r="B1583" s="1" t="s">
        <v>310</v>
      </c>
      <c r="C1583" s="1">
        <v>0</v>
      </c>
      <c r="D1583" s="1" t="s">
        <v>104</v>
      </c>
      <c r="E1583" s="1" t="s">
        <v>311</v>
      </c>
      <c r="F1583" s="1" t="s">
        <v>8</v>
      </c>
      <c r="G1583" s="1" t="s">
        <v>8</v>
      </c>
      <c r="H1583" s="1">
        <v>1</v>
      </c>
      <c r="I1583" s="1">
        <v>1</v>
      </c>
      <c r="J1583" s="1">
        <v>1</v>
      </c>
      <c r="K1583" s="1">
        <v>1</v>
      </c>
      <c r="L1583" s="1">
        <v>1</v>
      </c>
      <c r="M1583" s="1">
        <v>1</v>
      </c>
    </row>
    <row r="1584" spans="1:13" x14ac:dyDescent="0.25">
      <c r="F1584" s="8">
        <f>SUM(F2:F1583)</f>
        <v>1289</v>
      </c>
      <c r="G1584" s="8">
        <f t="shared" ref="G1584:M1584" si="0">SUM(G2:G1583)</f>
        <v>1306</v>
      </c>
      <c r="H1584" s="8">
        <f t="shared" si="0"/>
        <v>972</v>
      </c>
      <c r="I1584" s="8">
        <f t="shared" si="0"/>
        <v>978</v>
      </c>
      <c r="J1584" s="8">
        <f t="shared" si="0"/>
        <v>987</v>
      </c>
      <c r="K1584" s="8">
        <f t="shared" si="0"/>
        <v>978</v>
      </c>
      <c r="L1584" s="8">
        <f t="shared" si="0"/>
        <v>1002</v>
      </c>
      <c r="M1584" s="8">
        <f t="shared" si="0"/>
        <v>1008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83"/>
  <sheetViews>
    <sheetView topLeftCell="E1" workbookViewId="0">
      <selection activeCell="Q397" sqref="Q397"/>
    </sheetView>
  </sheetViews>
  <sheetFormatPr defaultRowHeight="15" x14ac:dyDescent="0.25"/>
  <cols>
    <col min="1" max="1" width="6" style="1" bestFit="1" customWidth="1"/>
    <col min="2" max="2" width="24.140625" style="1" bestFit="1" customWidth="1"/>
    <col min="3" max="3" width="4.28515625" style="1" bestFit="1" customWidth="1"/>
    <col min="4" max="4" width="2.85546875" style="1" bestFit="1" customWidth="1"/>
    <col min="5" max="5" width="27.28515625" style="1" bestFit="1" customWidth="1"/>
    <col min="6" max="13" width="6.85546875" style="1" bestFit="1" customWidth="1"/>
    <col min="14" max="17" width="9.140625" style="1"/>
    <col min="18" max="18" width="24.140625" style="1" bestFit="1" customWidth="1"/>
    <col min="19" max="20" width="5" style="1" bestFit="1" customWidth="1"/>
    <col min="21" max="24" width="4" style="1" bestFit="1" customWidth="1"/>
    <col min="25" max="26" width="5" style="1" bestFit="1" customWidth="1"/>
    <col min="27" max="16384" width="9.140625" style="1"/>
  </cols>
  <sheetData>
    <row r="1" spans="1:26" s="2" customFormat="1" ht="15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825</v>
      </c>
      <c r="G1" s="3" t="s">
        <v>824</v>
      </c>
      <c r="H1" s="3" t="s">
        <v>823</v>
      </c>
      <c r="I1" s="3" t="s">
        <v>822</v>
      </c>
      <c r="J1" s="3" t="s">
        <v>821</v>
      </c>
      <c r="K1" s="3" t="s">
        <v>820</v>
      </c>
      <c r="L1" s="3" t="s">
        <v>819</v>
      </c>
      <c r="M1" s="3" t="s">
        <v>818</v>
      </c>
      <c r="R1" s="4" t="s">
        <v>826</v>
      </c>
      <c r="S1" s="7" t="s">
        <v>837</v>
      </c>
      <c r="T1" s="7" t="s">
        <v>838</v>
      </c>
      <c r="U1" s="7" t="s">
        <v>839</v>
      </c>
      <c r="V1" s="7" t="s">
        <v>840</v>
      </c>
      <c r="W1" s="7" t="s">
        <v>841</v>
      </c>
      <c r="X1" s="7" t="s">
        <v>842</v>
      </c>
      <c r="Y1" s="7" t="s">
        <v>843</v>
      </c>
      <c r="Z1" s="7" t="s">
        <v>844</v>
      </c>
    </row>
    <row r="2" spans="1:26" x14ac:dyDescent="0.25">
      <c r="A2" s="1">
        <v>1</v>
      </c>
      <c r="B2" s="1" t="s">
        <v>825</v>
      </c>
      <c r="C2" s="1">
        <v>1</v>
      </c>
      <c r="D2" s="1" t="s">
        <v>6</v>
      </c>
      <c r="E2" s="1" t="s">
        <v>7</v>
      </c>
      <c r="F2" s="1">
        <v>1</v>
      </c>
      <c r="G2" s="1" t="s">
        <v>8</v>
      </c>
      <c r="H2" s="1" t="s">
        <v>8</v>
      </c>
      <c r="I2" s="1" t="s">
        <v>8</v>
      </c>
      <c r="J2" s="1" t="s">
        <v>8</v>
      </c>
      <c r="K2" s="1" t="s">
        <v>8</v>
      </c>
      <c r="L2" s="1" t="s">
        <v>8</v>
      </c>
      <c r="M2" s="1" t="s">
        <v>8</v>
      </c>
      <c r="R2" s="5" t="s">
        <v>618</v>
      </c>
      <c r="S2" s="6">
        <v>1</v>
      </c>
      <c r="T2" s="6">
        <v>1</v>
      </c>
      <c r="U2" s="6">
        <v>1</v>
      </c>
      <c r="V2" s="6">
        <v>1</v>
      </c>
      <c r="W2" s="6">
        <v>1</v>
      </c>
      <c r="X2" s="6">
        <v>1</v>
      </c>
      <c r="Y2" s="6">
        <v>1</v>
      </c>
      <c r="Z2" s="6">
        <v>1</v>
      </c>
    </row>
    <row r="3" spans="1:26" x14ac:dyDescent="0.25">
      <c r="A3" s="1">
        <v>2</v>
      </c>
      <c r="B3" s="1" t="s">
        <v>824</v>
      </c>
      <c r="C3" s="1">
        <v>1</v>
      </c>
      <c r="D3" s="1" t="s">
        <v>6</v>
      </c>
      <c r="E3" s="1" t="s">
        <v>10</v>
      </c>
      <c r="F3" s="1" t="s">
        <v>8</v>
      </c>
      <c r="G3" s="1">
        <v>1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 t="s">
        <v>8</v>
      </c>
      <c r="R3" s="5" t="s">
        <v>533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  <c r="Z3" s="6">
        <v>1</v>
      </c>
    </row>
    <row r="4" spans="1:26" x14ac:dyDescent="0.25">
      <c r="A4" s="1">
        <v>3</v>
      </c>
      <c r="B4" s="1" t="s">
        <v>823</v>
      </c>
      <c r="C4" s="1">
        <v>1</v>
      </c>
      <c r="D4" s="1" t="s">
        <v>6</v>
      </c>
      <c r="E4" s="1" t="s">
        <v>12</v>
      </c>
      <c r="F4" s="1" t="s">
        <v>8</v>
      </c>
      <c r="G4" s="1" t="s">
        <v>8</v>
      </c>
      <c r="H4" s="1">
        <v>1</v>
      </c>
      <c r="I4" s="1" t="s">
        <v>8</v>
      </c>
      <c r="J4" s="1" t="s">
        <v>8</v>
      </c>
      <c r="K4" s="1" t="s">
        <v>8</v>
      </c>
      <c r="L4" s="1" t="s">
        <v>8</v>
      </c>
      <c r="M4" s="1" t="s">
        <v>8</v>
      </c>
      <c r="R4" s="5" t="s">
        <v>469</v>
      </c>
      <c r="S4" s="6">
        <v>2</v>
      </c>
      <c r="T4" s="6">
        <v>2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</row>
    <row r="5" spans="1:26" x14ac:dyDescent="0.25">
      <c r="A5" s="1">
        <v>4</v>
      </c>
      <c r="B5" s="1" t="s">
        <v>822</v>
      </c>
      <c r="C5" s="1">
        <v>1</v>
      </c>
      <c r="D5" s="1" t="s">
        <v>6</v>
      </c>
      <c r="E5" s="1" t="s">
        <v>14</v>
      </c>
      <c r="F5" s="1" t="s">
        <v>8</v>
      </c>
      <c r="G5" s="1" t="s">
        <v>8</v>
      </c>
      <c r="H5" s="1" t="s">
        <v>8</v>
      </c>
      <c r="I5" s="1">
        <v>1</v>
      </c>
      <c r="J5" s="1" t="s">
        <v>8</v>
      </c>
      <c r="K5" s="1" t="s">
        <v>8</v>
      </c>
      <c r="L5" s="1" t="s">
        <v>8</v>
      </c>
      <c r="M5" s="1" t="s">
        <v>8</v>
      </c>
      <c r="R5" s="5" t="s">
        <v>479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  <c r="Z5" s="6">
        <v>1</v>
      </c>
    </row>
    <row r="6" spans="1:26" x14ac:dyDescent="0.25">
      <c r="A6" s="1">
        <v>5</v>
      </c>
      <c r="B6" s="1" t="s">
        <v>821</v>
      </c>
      <c r="C6" s="1">
        <v>1</v>
      </c>
      <c r="D6" s="1" t="s">
        <v>6</v>
      </c>
      <c r="E6" s="1" t="s">
        <v>16</v>
      </c>
      <c r="F6" s="1" t="s">
        <v>8</v>
      </c>
      <c r="G6" s="1" t="s">
        <v>8</v>
      </c>
      <c r="H6" s="1" t="s">
        <v>8</v>
      </c>
      <c r="I6" s="1" t="s">
        <v>8</v>
      </c>
      <c r="J6" s="1">
        <v>1</v>
      </c>
      <c r="K6" s="1" t="s">
        <v>8</v>
      </c>
      <c r="L6" s="1" t="s">
        <v>8</v>
      </c>
      <c r="M6" s="1" t="s">
        <v>8</v>
      </c>
      <c r="R6" s="5" t="s">
        <v>475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>
        <v>1</v>
      </c>
    </row>
    <row r="7" spans="1:26" x14ac:dyDescent="0.25">
      <c r="A7" s="1">
        <v>6</v>
      </c>
      <c r="B7" s="1" t="s">
        <v>820</v>
      </c>
      <c r="C7" s="1">
        <v>1</v>
      </c>
      <c r="D7" s="1" t="s">
        <v>6</v>
      </c>
      <c r="E7" s="1" t="s">
        <v>18</v>
      </c>
      <c r="F7" s="1" t="s">
        <v>8</v>
      </c>
      <c r="G7" s="1" t="s">
        <v>8</v>
      </c>
      <c r="H7" s="1" t="s">
        <v>8</v>
      </c>
      <c r="I7" s="1" t="s">
        <v>8</v>
      </c>
      <c r="J7" s="1" t="s">
        <v>8</v>
      </c>
      <c r="K7" s="1">
        <v>1</v>
      </c>
      <c r="L7" s="1" t="s">
        <v>8</v>
      </c>
      <c r="M7" s="1" t="s">
        <v>8</v>
      </c>
      <c r="R7" s="5" t="s">
        <v>477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  <c r="Z7" s="6">
        <v>1</v>
      </c>
    </row>
    <row r="8" spans="1:26" x14ac:dyDescent="0.25">
      <c r="A8" s="1">
        <v>7</v>
      </c>
      <c r="B8" s="1" t="s">
        <v>819</v>
      </c>
      <c r="C8" s="1">
        <v>1</v>
      </c>
      <c r="D8" s="1" t="s">
        <v>6</v>
      </c>
      <c r="E8" s="1" t="s">
        <v>20</v>
      </c>
      <c r="F8" s="1" t="s">
        <v>8</v>
      </c>
      <c r="G8" s="1" t="s">
        <v>8</v>
      </c>
      <c r="H8" s="1" t="s">
        <v>8</v>
      </c>
      <c r="I8" s="1" t="s">
        <v>8</v>
      </c>
      <c r="J8" s="1" t="s">
        <v>8</v>
      </c>
      <c r="K8" s="1" t="s">
        <v>8</v>
      </c>
      <c r="L8" s="1">
        <v>1</v>
      </c>
      <c r="M8" s="1" t="s">
        <v>8</v>
      </c>
      <c r="R8" s="5" t="s">
        <v>123</v>
      </c>
      <c r="S8" s="6">
        <v>2</v>
      </c>
      <c r="T8" s="6">
        <v>2</v>
      </c>
      <c r="U8" s="6">
        <v>2</v>
      </c>
      <c r="V8" s="6">
        <v>2</v>
      </c>
      <c r="W8" s="6">
        <v>2</v>
      </c>
      <c r="X8" s="6">
        <v>2</v>
      </c>
      <c r="Y8" s="6">
        <v>2</v>
      </c>
      <c r="Z8" s="6">
        <v>2</v>
      </c>
    </row>
    <row r="9" spans="1:26" x14ac:dyDescent="0.25">
      <c r="A9" s="1">
        <v>8</v>
      </c>
      <c r="B9" s="1" t="s">
        <v>818</v>
      </c>
      <c r="C9" s="1">
        <v>1</v>
      </c>
      <c r="D9" s="1" t="s">
        <v>6</v>
      </c>
      <c r="E9" s="1" t="s">
        <v>22</v>
      </c>
      <c r="F9" s="1" t="s">
        <v>8</v>
      </c>
      <c r="G9" s="1" t="s">
        <v>8</v>
      </c>
      <c r="H9" s="1" t="s">
        <v>8</v>
      </c>
      <c r="I9" s="1" t="s">
        <v>8</v>
      </c>
      <c r="J9" s="1" t="s">
        <v>8</v>
      </c>
      <c r="K9" s="1" t="s">
        <v>8</v>
      </c>
      <c r="L9" s="1" t="s">
        <v>8</v>
      </c>
      <c r="M9" s="1">
        <v>1</v>
      </c>
      <c r="R9" s="5" t="s">
        <v>125</v>
      </c>
      <c r="S9" s="6">
        <v>2</v>
      </c>
      <c r="T9" s="6">
        <v>2</v>
      </c>
      <c r="U9" s="6">
        <v>2</v>
      </c>
      <c r="V9" s="6">
        <v>2</v>
      </c>
      <c r="W9" s="6">
        <v>2</v>
      </c>
      <c r="X9" s="6">
        <v>2</v>
      </c>
      <c r="Y9" s="6">
        <v>2</v>
      </c>
      <c r="Z9" s="6">
        <v>2</v>
      </c>
    </row>
    <row r="10" spans="1:26" x14ac:dyDescent="0.25">
      <c r="A10" s="1">
        <v>100</v>
      </c>
      <c r="B10" s="1" t="s">
        <v>817</v>
      </c>
      <c r="C10" s="1">
        <v>0</v>
      </c>
      <c r="D10" s="1" t="s">
        <v>24</v>
      </c>
      <c r="E10" s="1" t="s">
        <v>25</v>
      </c>
      <c r="F10" s="1">
        <v>0</v>
      </c>
      <c r="G10" s="1" t="s">
        <v>8</v>
      </c>
      <c r="H10" s="1" t="s">
        <v>8</v>
      </c>
      <c r="I10" s="1" t="s">
        <v>8</v>
      </c>
      <c r="J10" s="1" t="s">
        <v>8</v>
      </c>
      <c r="K10" s="1" t="s">
        <v>8</v>
      </c>
      <c r="L10" s="1" t="s">
        <v>8</v>
      </c>
      <c r="M10" s="1" t="s">
        <v>8</v>
      </c>
      <c r="R10" s="5" t="s">
        <v>627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  <c r="Z10" s="6">
        <v>1</v>
      </c>
    </row>
    <row r="11" spans="1:26" x14ac:dyDescent="0.25">
      <c r="A11" s="1">
        <v>110</v>
      </c>
      <c r="B11" s="1" t="s">
        <v>816</v>
      </c>
      <c r="C11" s="1">
        <v>0</v>
      </c>
      <c r="D11" s="1" t="s">
        <v>24</v>
      </c>
      <c r="E11" s="1" t="s">
        <v>27</v>
      </c>
      <c r="F11" s="1" t="s">
        <v>8</v>
      </c>
      <c r="G11" s="1" t="s">
        <v>8</v>
      </c>
      <c r="H11" s="1">
        <v>0</v>
      </c>
      <c r="I11" s="1" t="s">
        <v>8</v>
      </c>
      <c r="J11" s="1" t="s">
        <v>8</v>
      </c>
      <c r="K11" s="1" t="s">
        <v>8</v>
      </c>
      <c r="L11" s="1" t="s">
        <v>8</v>
      </c>
      <c r="M11" s="1" t="s">
        <v>8</v>
      </c>
      <c r="R11" s="5" t="s">
        <v>672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  <c r="Z11" s="6">
        <v>1</v>
      </c>
    </row>
    <row r="12" spans="1:26" x14ac:dyDescent="0.25">
      <c r="A12" s="1">
        <v>120</v>
      </c>
      <c r="B12" s="1" t="s">
        <v>815</v>
      </c>
      <c r="C12" s="1">
        <v>0</v>
      </c>
      <c r="D12" s="1" t="s">
        <v>24</v>
      </c>
      <c r="E12" s="1" t="s">
        <v>29</v>
      </c>
      <c r="F12" s="1" t="s">
        <v>8</v>
      </c>
      <c r="G12" s="1" t="s">
        <v>8</v>
      </c>
      <c r="H12" s="1" t="s">
        <v>8</v>
      </c>
      <c r="I12" s="1" t="s">
        <v>8</v>
      </c>
      <c r="J12" s="1" t="s">
        <v>8</v>
      </c>
      <c r="K12" s="1" t="s">
        <v>8</v>
      </c>
      <c r="L12" s="1">
        <v>0</v>
      </c>
      <c r="M12" s="1" t="s">
        <v>8</v>
      </c>
      <c r="R12" s="5" t="s">
        <v>663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  <c r="Z12" s="6">
        <v>1</v>
      </c>
    </row>
    <row r="13" spans="1:26" x14ac:dyDescent="0.25">
      <c r="A13" s="1">
        <v>130</v>
      </c>
      <c r="B13" s="1" t="s">
        <v>32</v>
      </c>
      <c r="C13" s="1">
        <v>0</v>
      </c>
      <c r="D13" s="1" t="s">
        <v>24</v>
      </c>
      <c r="E13" s="1" t="s">
        <v>33</v>
      </c>
      <c r="F13" s="1" t="s">
        <v>8</v>
      </c>
      <c r="G13" s="1" t="s">
        <v>8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R13" s="5" t="s">
        <v>290</v>
      </c>
      <c r="S13" s="6">
        <v>1</v>
      </c>
      <c r="T13" s="6">
        <v>1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</row>
    <row r="14" spans="1:26" x14ac:dyDescent="0.25">
      <c r="A14" s="1">
        <v>140</v>
      </c>
      <c r="B14" s="1" t="s">
        <v>34</v>
      </c>
      <c r="C14" s="1">
        <v>0</v>
      </c>
      <c r="D14" s="1" t="s">
        <v>24</v>
      </c>
      <c r="E14" s="1" t="s">
        <v>33</v>
      </c>
      <c r="F14" s="1">
        <v>1</v>
      </c>
      <c r="G14" s="1">
        <v>1</v>
      </c>
      <c r="H14" s="1" t="s">
        <v>8</v>
      </c>
      <c r="I14" s="1" t="s">
        <v>8</v>
      </c>
      <c r="J14" s="1" t="s">
        <v>8</v>
      </c>
      <c r="K14" s="1" t="s">
        <v>8</v>
      </c>
      <c r="L14" s="1" t="s">
        <v>8</v>
      </c>
      <c r="M14" s="1" t="s">
        <v>8</v>
      </c>
      <c r="R14" s="5" t="s">
        <v>286</v>
      </c>
      <c r="S14" s="6">
        <v>1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1</v>
      </c>
    </row>
    <row r="15" spans="1:26" x14ac:dyDescent="0.25">
      <c r="A15" s="1">
        <v>150</v>
      </c>
      <c r="B15" s="1" t="s">
        <v>35</v>
      </c>
      <c r="C15" s="1">
        <v>0</v>
      </c>
      <c r="D15" s="1" t="s">
        <v>24</v>
      </c>
      <c r="E15" s="1" t="s">
        <v>36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R15" s="5" t="s">
        <v>288</v>
      </c>
      <c r="S15" s="6">
        <v>1</v>
      </c>
      <c r="T15" s="6">
        <v>1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</row>
    <row r="16" spans="1:26" x14ac:dyDescent="0.25">
      <c r="A16" s="1">
        <v>160</v>
      </c>
      <c r="B16" s="1" t="s">
        <v>37</v>
      </c>
      <c r="C16" s="1">
        <v>0</v>
      </c>
      <c r="D16" s="1" t="s">
        <v>24</v>
      </c>
      <c r="E16" s="1" t="s">
        <v>38</v>
      </c>
      <c r="F16" s="1">
        <v>5</v>
      </c>
      <c r="G16" s="1">
        <v>5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R16" s="5" t="s">
        <v>294</v>
      </c>
      <c r="S16" s="6">
        <v>2</v>
      </c>
      <c r="T16" s="6">
        <v>2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</row>
    <row r="17" spans="1:26" x14ac:dyDescent="0.25">
      <c r="A17" s="1">
        <v>170</v>
      </c>
      <c r="B17" s="1" t="s">
        <v>39</v>
      </c>
      <c r="C17" s="1">
        <v>1</v>
      </c>
      <c r="D17" s="1" t="s">
        <v>6</v>
      </c>
      <c r="E17" s="1" t="s">
        <v>40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R17" s="5" t="s">
        <v>670</v>
      </c>
      <c r="S17" s="6">
        <v>1</v>
      </c>
      <c r="T17" s="6">
        <v>1</v>
      </c>
      <c r="U17" s="6">
        <v>1</v>
      </c>
      <c r="V17" s="6">
        <v>1</v>
      </c>
      <c r="W17" s="6">
        <v>1</v>
      </c>
      <c r="X17" s="6">
        <v>1</v>
      </c>
      <c r="Y17" s="6">
        <v>1</v>
      </c>
      <c r="Z17" s="6">
        <v>1</v>
      </c>
    </row>
    <row r="18" spans="1:26" x14ac:dyDescent="0.25">
      <c r="A18" s="1">
        <v>180</v>
      </c>
      <c r="B18" s="1" t="s">
        <v>41</v>
      </c>
      <c r="C18" s="1">
        <v>0</v>
      </c>
      <c r="D18" s="1" t="s">
        <v>24</v>
      </c>
      <c r="E18" s="1" t="s">
        <v>42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R18" s="5" t="s">
        <v>296</v>
      </c>
      <c r="S18" s="6">
        <v>1</v>
      </c>
      <c r="T18" s="6">
        <v>1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</row>
    <row r="19" spans="1:26" x14ac:dyDescent="0.25">
      <c r="A19" s="1">
        <v>190</v>
      </c>
      <c r="B19" s="1" t="s">
        <v>43</v>
      </c>
      <c r="C19" s="1">
        <v>0</v>
      </c>
      <c r="D19" s="1" t="s">
        <v>24</v>
      </c>
      <c r="E19" s="1" t="s">
        <v>44</v>
      </c>
      <c r="F19" s="1">
        <v>5</v>
      </c>
      <c r="G19" s="1">
        <v>5</v>
      </c>
      <c r="H19" s="1">
        <v>5</v>
      </c>
      <c r="I19" s="1">
        <v>5</v>
      </c>
      <c r="J19" s="1">
        <v>5</v>
      </c>
      <c r="K19" s="1">
        <v>5</v>
      </c>
      <c r="L19" s="1">
        <v>5</v>
      </c>
      <c r="M19" s="1">
        <v>5</v>
      </c>
      <c r="R19" s="5" t="s">
        <v>292</v>
      </c>
      <c r="S19" s="6">
        <v>1</v>
      </c>
      <c r="T19" s="6">
        <v>1</v>
      </c>
      <c r="U19" s="6">
        <v>1</v>
      </c>
      <c r="V19" s="6">
        <v>1</v>
      </c>
      <c r="W19" s="6">
        <v>1</v>
      </c>
      <c r="X19" s="6">
        <v>1</v>
      </c>
      <c r="Y19" s="6">
        <v>1</v>
      </c>
      <c r="Z19" s="6">
        <v>1</v>
      </c>
    </row>
    <row r="20" spans="1:26" x14ac:dyDescent="0.25">
      <c r="A20" s="1">
        <v>200</v>
      </c>
      <c r="B20" s="1" t="s">
        <v>45</v>
      </c>
      <c r="C20" s="1">
        <v>0</v>
      </c>
      <c r="D20" s="1" t="s">
        <v>24</v>
      </c>
      <c r="E20" s="1" t="s">
        <v>46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v>4</v>
      </c>
      <c r="M20" s="1">
        <v>4</v>
      </c>
      <c r="R20" s="5" t="s">
        <v>298</v>
      </c>
      <c r="S20" s="6">
        <v>2</v>
      </c>
      <c r="T20" s="6">
        <v>2</v>
      </c>
      <c r="U20" s="6">
        <v>2</v>
      </c>
      <c r="V20" s="6">
        <v>2</v>
      </c>
      <c r="W20" s="6">
        <v>2</v>
      </c>
      <c r="X20" s="6">
        <v>2</v>
      </c>
      <c r="Y20" s="6">
        <v>2</v>
      </c>
      <c r="Z20" s="6">
        <v>2</v>
      </c>
    </row>
    <row r="21" spans="1:26" x14ac:dyDescent="0.25">
      <c r="A21" s="1">
        <v>210</v>
      </c>
      <c r="B21" s="1" t="s">
        <v>814</v>
      </c>
      <c r="C21" s="1">
        <v>0</v>
      </c>
      <c r="D21" s="1" t="s">
        <v>24</v>
      </c>
      <c r="E21" s="1" t="s">
        <v>813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R21" s="5" t="s">
        <v>786</v>
      </c>
      <c r="S21" s="6">
        <v>1</v>
      </c>
      <c r="T21" s="6">
        <v>1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</row>
    <row r="22" spans="1:26" x14ac:dyDescent="0.25">
      <c r="A22" s="1">
        <v>220</v>
      </c>
      <c r="B22" s="1" t="s">
        <v>49</v>
      </c>
      <c r="C22" s="1">
        <v>0</v>
      </c>
      <c r="D22" s="1" t="s">
        <v>24</v>
      </c>
      <c r="E22" s="1" t="s">
        <v>50</v>
      </c>
      <c r="F22" s="1">
        <v>1</v>
      </c>
      <c r="G22" s="1">
        <v>1</v>
      </c>
      <c r="H22" s="1" t="s">
        <v>8</v>
      </c>
      <c r="I22" s="1" t="s">
        <v>8</v>
      </c>
      <c r="J22" s="1" t="s">
        <v>8</v>
      </c>
      <c r="K22" s="1" t="s">
        <v>8</v>
      </c>
      <c r="L22" s="1" t="s">
        <v>8</v>
      </c>
      <c r="M22" s="1" t="s">
        <v>8</v>
      </c>
      <c r="R22" s="5" t="s">
        <v>431</v>
      </c>
      <c r="S22" s="6">
        <v>1</v>
      </c>
      <c r="T22" s="6">
        <v>1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</row>
    <row r="23" spans="1:26" x14ac:dyDescent="0.25">
      <c r="A23" s="1">
        <v>230</v>
      </c>
      <c r="B23" s="1" t="s">
        <v>51</v>
      </c>
      <c r="C23" s="1">
        <v>0</v>
      </c>
      <c r="D23" s="1" t="s">
        <v>24</v>
      </c>
      <c r="E23" s="1" t="s">
        <v>52</v>
      </c>
      <c r="F23" s="1">
        <v>1</v>
      </c>
      <c r="G23" s="1">
        <v>1</v>
      </c>
      <c r="H23" s="1" t="s">
        <v>8</v>
      </c>
      <c r="I23" s="1" t="s">
        <v>8</v>
      </c>
      <c r="J23" s="1" t="s">
        <v>8</v>
      </c>
      <c r="K23" s="1" t="s">
        <v>8</v>
      </c>
      <c r="L23" s="1" t="s">
        <v>8</v>
      </c>
      <c r="M23" s="1" t="s">
        <v>8</v>
      </c>
      <c r="R23" s="5" t="s">
        <v>433</v>
      </c>
      <c r="S23" s="6">
        <v>1</v>
      </c>
      <c r="T23" s="6">
        <v>1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</row>
    <row r="24" spans="1:26" x14ac:dyDescent="0.25">
      <c r="A24" s="1">
        <v>240</v>
      </c>
      <c r="B24" s="1" t="s">
        <v>812</v>
      </c>
      <c r="C24" s="1">
        <v>0</v>
      </c>
      <c r="D24" s="1" t="s">
        <v>24</v>
      </c>
      <c r="E24" s="1" t="s">
        <v>25</v>
      </c>
      <c r="F24" s="1" t="s">
        <v>8</v>
      </c>
      <c r="G24" s="1">
        <v>0</v>
      </c>
      <c r="H24" s="1" t="s">
        <v>8</v>
      </c>
      <c r="I24" s="1" t="s">
        <v>8</v>
      </c>
      <c r="J24" s="1" t="s">
        <v>8</v>
      </c>
      <c r="K24" s="1" t="s">
        <v>8</v>
      </c>
      <c r="L24" s="1" t="s">
        <v>8</v>
      </c>
      <c r="M24" s="1" t="s">
        <v>8</v>
      </c>
      <c r="R24" s="5" t="s">
        <v>390</v>
      </c>
      <c r="S24" s="6">
        <v>76</v>
      </c>
      <c r="T24" s="6">
        <v>76</v>
      </c>
      <c r="U24" s="6">
        <v>66</v>
      </c>
      <c r="V24" s="6">
        <v>66</v>
      </c>
      <c r="W24" s="6">
        <v>66</v>
      </c>
      <c r="X24" s="6">
        <v>66</v>
      </c>
      <c r="Y24" s="6">
        <v>69</v>
      </c>
      <c r="Z24" s="6">
        <v>69</v>
      </c>
    </row>
    <row r="25" spans="1:26" x14ac:dyDescent="0.25">
      <c r="A25" s="1">
        <v>250</v>
      </c>
      <c r="B25" s="1" t="s">
        <v>811</v>
      </c>
      <c r="C25" s="1">
        <v>0</v>
      </c>
      <c r="D25" s="1" t="s">
        <v>24</v>
      </c>
      <c r="E25" s="1" t="s">
        <v>27</v>
      </c>
      <c r="F25" s="1" t="s">
        <v>8</v>
      </c>
      <c r="G25" s="1" t="s">
        <v>8</v>
      </c>
      <c r="H25" s="1" t="s">
        <v>8</v>
      </c>
      <c r="I25" s="1" t="s">
        <v>8</v>
      </c>
      <c r="J25" s="1">
        <v>0</v>
      </c>
      <c r="K25" s="1" t="s">
        <v>8</v>
      </c>
      <c r="L25" s="1" t="s">
        <v>8</v>
      </c>
      <c r="M25" s="1" t="s">
        <v>8</v>
      </c>
      <c r="R25" s="5" t="s">
        <v>692</v>
      </c>
      <c r="S25" s="6">
        <v>2</v>
      </c>
      <c r="T25" s="6">
        <v>2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</row>
    <row r="26" spans="1:26" x14ac:dyDescent="0.25">
      <c r="A26" s="1">
        <v>260</v>
      </c>
      <c r="B26" s="1" t="s">
        <v>53</v>
      </c>
      <c r="C26" s="1">
        <v>0</v>
      </c>
      <c r="D26" s="1" t="s">
        <v>24</v>
      </c>
      <c r="E26" s="1" t="s">
        <v>54</v>
      </c>
      <c r="F26" s="1" t="s">
        <v>8</v>
      </c>
      <c r="G26" s="1">
        <v>1</v>
      </c>
      <c r="H26" s="1" t="s">
        <v>8</v>
      </c>
      <c r="I26" s="1" t="s">
        <v>8</v>
      </c>
      <c r="J26" s="1" t="s">
        <v>8</v>
      </c>
      <c r="K26" s="1" t="s">
        <v>8</v>
      </c>
      <c r="L26" s="1" t="s">
        <v>8</v>
      </c>
      <c r="M26" s="1" t="s">
        <v>8</v>
      </c>
      <c r="R26" s="5" t="s">
        <v>354</v>
      </c>
      <c r="S26" s="6">
        <v>33</v>
      </c>
      <c r="T26" s="6">
        <v>33</v>
      </c>
      <c r="U26" s="6">
        <v>13</v>
      </c>
      <c r="V26" s="6">
        <v>13</v>
      </c>
      <c r="W26" s="6">
        <v>13</v>
      </c>
      <c r="X26" s="6">
        <v>13</v>
      </c>
      <c r="Y26" s="6">
        <v>13</v>
      </c>
      <c r="Z26" s="6">
        <v>13</v>
      </c>
    </row>
    <row r="27" spans="1:26" x14ac:dyDescent="0.25">
      <c r="A27" s="1">
        <v>270</v>
      </c>
      <c r="B27" s="1" t="s">
        <v>55</v>
      </c>
      <c r="C27" s="1">
        <v>0</v>
      </c>
      <c r="D27" s="1" t="s">
        <v>24</v>
      </c>
      <c r="E27" s="1" t="s">
        <v>56</v>
      </c>
      <c r="F27" s="1" t="s">
        <v>8</v>
      </c>
      <c r="G27" s="1" t="s">
        <v>8</v>
      </c>
      <c r="H27" s="1" t="s">
        <v>8</v>
      </c>
      <c r="I27" s="1" t="s">
        <v>8</v>
      </c>
      <c r="J27" s="1">
        <v>1</v>
      </c>
      <c r="K27" s="1" t="s">
        <v>8</v>
      </c>
      <c r="L27" s="1" t="s">
        <v>8</v>
      </c>
      <c r="M27" s="1" t="s">
        <v>8</v>
      </c>
      <c r="R27" s="5" t="s">
        <v>362</v>
      </c>
      <c r="S27" s="6">
        <v>98</v>
      </c>
      <c r="T27" s="6">
        <v>98</v>
      </c>
      <c r="U27" s="6">
        <v>96</v>
      </c>
      <c r="V27" s="6">
        <v>96</v>
      </c>
      <c r="W27" s="6">
        <v>96</v>
      </c>
      <c r="X27" s="6">
        <v>96</v>
      </c>
      <c r="Y27" s="6">
        <v>99</v>
      </c>
      <c r="Z27" s="6">
        <v>99</v>
      </c>
    </row>
    <row r="28" spans="1:26" x14ac:dyDescent="0.25">
      <c r="A28" s="1">
        <v>280</v>
      </c>
      <c r="B28" s="1" t="s">
        <v>57</v>
      </c>
      <c r="C28" s="1">
        <v>0</v>
      </c>
      <c r="D28" s="1" t="s">
        <v>24</v>
      </c>
      <c r="E28" s="1" t="s">
        <v>58</v>
      </c>
      <c r="F28" s="1" t="s">
        <v>8</v>
      </c>
      <c r="G28" s="1" t="s">
        <v>8</v>
      </c>
      <c r="H28" s="1" t="s">
        <v>8</v>
      </c>
      <c r="I28" s="1">
        <v>1</v>
      </c>
      <c r="J28" s="1" t="s">
        <v>8</v>
      </c>
      <c r="K28" s="1" t="s">
        <v>8</v>
      </c>
      <c r="L28" s="1" t="s">
        <v>8</v>
      </c>
      <c r="M28" s="1" t="s">
        <v>8</v>
      </c>
      <c r="R28" s="5" t="s">
        <v>406</v>
      </c>
      <c r="S28" s="6">
        <v>4</v>
      </c>
      <c r="T28" s="6">
        <v>4</v>
      </c>
      <c r="U28" s="6">
        <v>2</v>
      </c>
      <c r="V28" s="6">
        <v>2</v>
      </c>
      <c r="W28" s="6">
        <v>2</v>
      </c>
      <c r="X28" s="6">
        <v>2</v>
      </c>
      <c r="Y28" s="6">
        <v>4</v>
      </c>
      <c r="Z28" s="6">
        <v>4</v>
      </c>
    </row>
    <row r="29" spans="1:26" x14ac:dyDescent="0.25">
      <c r="A29" s="1">
        <v>290</v>
      </c>
      <c r="B29" s="1" t="s">
        <v>59</v>
      </c>
      <c r="C29" s="1">
        <v>0</v>
      </c>
      <c r="D29" s="1" t="s">
        <v>24</v>
      </c>
      <c r="E29" s="1" t="s">
        <v>60</v>
      </c>
      <c r="F29" s="1" t="s">
        <v>8</v>
      </c>
      <c r="G29" s="1" t="s">
        <v>8</v>
      </c>
      <c r="H29" s="1" t="s">
        <v>8</v>
      </c>
      <c r="I29" s="1">
        <v>1</v>
      </c>
      <c r="J29" s="1" t="s">
        <v>8</v>
      </c>
      <c r="K29" s="1" t="s">
        <v>8</v>
      </c>
      <c r="L29" s="1" t="s">
        <v>8</v>
      </c>
      <c r="M29" s="1" t="s">
        <v>8</v>
      </c>
      <c r="R29" s="5" t="s">
        <v>412</v>
      </c>
      <c r="S29" s="6">
        <v>20</v>
      </c>
      <c r="T29" s="6">
        <v>20</v>
      </c>
      <c r="U29" s="6">
        <v>20</v>
      </c>
      <c r="V29" s="6">
        <v>20</v>
      </c>
      <c r="W29" s="6">
        <v>20</v>
      </c>
      <c r="X29" s="6">
        <v>20</v>
      </c>
      <c r="Y29" s="6">
        <v>20</v>
      </c>
      <c r="Z29" s="6">
        <v>20</v>
      </c>
    </row>
    <row r="30" spans="1:26" x14ac:dyDescent="0.25">
      <c r="A30" s="1">
        <v>300</v>
      </c>
      <c r="B30" s="1" t="s">
        <v>61</v>
      </c>
      <c r="C30" s="1">
        <v>0</v>
      </c>
      <c r="D30" s="1" t="s">
        <v>24</v>
      </c>
      <c r="E30" s="1" t="s">
        <v>62</v>
      </c>
      <c r="F30" s="1" t="s">
        <v>8</v>
      </c>
      <c r="G30" s="1" t="s">
        <v>8</v>
      </c>
      <c r="H30" s="1" t="s">
        <v>8</v>
      </c>
      <c r="I30" s="1" t="s">
        <v>8</v>
      </c>
      <c r="J30" s="1" t="s">
        <v>8</v>
      </c>
      <c r="K30" s="1">
        <v>1</v>
      </c>
      <c r="L30" s="1" t="s">
        <v>8</v>
      </c>
      <c r="M30" s="1">
        <v>1</v>
      </c>
      <c r="R30" s="5" t="s">
        <v>370</v>
      </c>
      <c r="S30" s="6">
        <v>3</v>
      </c>
      <c r="T30" s="6">
        <v>3</v>
      </c>
      <c r="U30" s="6">
        <v>2</v>
      </c>
      <c r="V30" s="6">
        <v>2</v>
      </c>
      <c r="W30" s="6">
        <v>2</v>
      </c>
      <c r="X30" s="6">
        <v>2</v>
      </c>
      <c r="Y30" s="6">
        <v>2</v>
      </c>
      <c r="Z30" s="6">
        <v>2</v>
      </c>
    </row>
    <row r="31" spans="1:26" x14ac:dyDescent="0.25">
      <c r="A31" s="1">
        <v>310</v>
      </c>
      <c r="B31" s="1" t="s">
        <v>63</v>
      </c>
      <c r="C31" s="1">
        <v>0</v>
      </c>
      <c r="D31" s="1" t="s">
        <v>24</v>
      </c>
      <c r="E31" s="1" t="s">
        <v>64</v>
      </c>
      <c r="F31" s="1" t="s">
        <v>8</v>
      </c>
      <c r="G31" s="1">
        <v>1</v>
      </c>
      <c r="H31" s="1" t="s">
        <v>8</v>
      </c>
      <c r="I31" s="1" t="s">
        <v>8</v>
      </c>
      <c r="J31" s="1" t="s">
        <v>8</v>
      </c>
      <c r="K31" s="1" t="s">
        <v>8</v>
      </c>
      <c r="L31" s="1" t="s">
        <v>8</v>
      </c>
      <c r="M31" s="1" t="s">
        <v>8</v>
      </c>
      <c r="R31" s="5" t="s">
        <v>378</v>
      </c>
      <c r="S31" s="6">
        <v>1</v>
      </c>
      <c r="T31" s="6">
        <v>1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</row>
    <row r="32" spans="1:26" x14ac:dyDescent="0.25">
      <c r="A32" s="1">
        <v>320</v>
      </c>
      <c r="B32" s="1" t="s">
        <v>65</v>
      </c>
      <c r="C32" s="1">
        <v>0</v>
      </c>
      <c r="D32" s="1" t="s">
        <v>24</v>
      </c>
      <c r="E32" s="1" t="s">
        <v>66</v>
      </c>
      <c r="F32" s="1" t="s">
        <v>8</v>
      </c>
      <c r="G32" s="1">
        <v>1</v>
      </c>
      <c r="H32" s="1" t="s">
        <v>8</v>
      </c>
      <c r="I32" s="1" t="s">
        <v>8</v>
      </c>
      <c r="J32" s="1" t="s">
        <v>8</v>
      </c>
      <c r="K32" s="1" t="s">
        <v>8</v>
      </c>
      <c r="L32" s="1" t="s">
        <v>8</v>
      </c>
      <c r="M32" s="1" t="s">
        <v>8</v>
      </c>
      <c r="R32" s="5" t="s">
        <v>581</v>
      </c>
      <c r="S32" s="6">
        <v>2</v>
      </c>
      <c r="T32" s="6">
        <v>2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s="6">
        <v>1</v>
      </c>
    </row>
    <row r="33" spans="1:26" x14ac:dyDescent="0.25">
      <c r="A33" s="1">
        <v>330</v>
      </c>
      <c r="B33" s="1" t="s">
        <v>67</v>
      </c>
      <c r="C33" s="1">
        <v>0</v>
      </c>
      <c r="D33" s="1" t="s">
        <v>24</v>
      </c>
      <c r="E33" s="1" t="s">
        <v>68</v>
      </c>
      <c r="F33" s="1" t="s">
        <v>8</v>
      </c>
      <c r="G33" s="1">
        <v>3</v>
      </c>
      <c r="H33" s="1" t="s">
        <v>8</v>
      </c>
      <c r="I33" s="1" t="s">
        <v>8</v>
      </c>
      <c r="J33" s="1">
        <v>3</v>
      </c>
      <c r="K33" s="1" t="s">
        <v>8</v>
      </c>
      <c r="L33" s="1" t="s">
        <v>8</v>
      </c>
      <c r="M33" s="1" t="s">
        <v>8</v>
      </c>
      <c r="R33" s="5" t="s">
        <v>682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1</v>
      </c>
      <c r="Z33" s="6">
        <v>1</v>
      </c>
    </row>
    <row r="34" spans="1:26" x14ac:dyDescent="0.25">
      <c r="A34" s="1">
        <v>340</v>
      </c>
      <c r="B34" s="1" t="s">
        <v>69</v>
      </c>
      <c r="C34" s="1">
        <v>0</v>
      </c>
      <c r="D34" s="1" t="s">
        <v>24</v>
      </c>
      <c r="E34" s="1" t="s">
        <v>70</v>
      </c>
      <c r="F34" s="1" t="s">
        <v>8</v>
      </c>
      <c r="G34" s="1" t="s">
        <v>8</v>
      </c>
      <c r="H34" s="1" t="s">
        <v>8</v>
      </c>
      <c r="I34" s="1">
        <v>4</v>
      </c>
      <c r="J34" s="1" t="s">
        <v>8</v>
      </c>
      <c r="K34" s="1">
        <v>4</v>
      </c>
      <c r="L34" s="1" t="s">
        <v>8</v>
      </c>
      <c r="M34" s="1">
        <v>4</v>
      </c>
      <c r="R34" s="5" t="s">
        <v>696</v>
      </c>
      <c r="S34" s="6">
        <v>2</v>
      </c>
      <c r="T34" s="6">
        <v>2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</row>
    <row r="35" spans="1:26" x14ac:dyDescent="0.25">
      <c r="A35" s="1">
        <v>350</v>
      </c>
      <c r="B35" s="1" t="s">
        <v>71</v>
      </c>
      <c r="C35" s="1">
        <v>0</v>
      </c>
      <c r="D35" s="1" t="s">
        <v>24</v>
      </c>
      <c r="E35" s="1" t="s">
        <v>72</v>
      </c>
      <c r="F35" s="1" t="s">
        <v>8</v>
      </c>
      <c r="G35" s="1">
        <v>1</v>
      </c>
      <c r="H35" s="1" t="s">
        <v>8</v>
      </c>
      <c r="I35" s="1" t="s">
        <v>8</v>
      </c>
      <c r="J35" s="1">
        <v>1</v>
      </c>
      <c r="K35" s="1" t="s">
        <v>8</v>
      </c>
      <c r="L35" s="1" t="s">
        <v>8</v>
      </c>
      <c r="M35" s="1" t="s">
        <v>8</v>
      </c>
      <c r="R35" s="5" t="s">
        <v>688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2</v>
      </c>
      <c r="Z35" s="6">
        <v>2</v>
      </c>
    </row>
    <row r="36" spans="1:26" x14ac:dyDescent="0.25">
      <c r="A36" s="1">
        <v>360</v>
      </c>
      <c r="B36" s="1" t="s">
        <v>73</v>
      </c>
      <c r="C36" s="1">
        <v>0</v>
      </c>
      <c r="D36" s="1" t="s">
        <v>24</v>
      </c>
      <c r="E36" s="1" t="s">
        <v>74</v>
      </c>
      <c r="F36" s="1" t="s">
        <v>8</v>
      </c>
      <c r="G36" s="1">
        <v>3</v>
      </c>
      <c r="H36" s="1" t="s">
        <v>8</v>
      </c>
      <c r="I36" s="1" t="s">
        <v>8</v>
      </c>
      <c r="J36" s="1">
        <v>3</v>
      </c>
      <c r="K36" s="1" t="s">
        <v>8</v>
      </c>
      <c r="L36" s="1" t="s">
        <v>8</v>
      </c>
      <c r="M36" s="1" t="s">
        <v>8</v>
      </c>
      <c r="R36" s="5" t="s">
        <v>352</v>
      </c>
      <c r="S36" s="6">
        <v>4</v>
      </c>
      <c r="T36" s="6">
        <v>4</v>
      </c>
      <c r="U36" s="6">
        <v>3</v>
      </c>
      <c r="V36" s="6">
        <v>3</v>
      </c>
      <c r="W36" s="6">
        <v>3</v>
      </c>
      <c r="X36" s="6">
        <v>3</v>
      </c>
      <c r="Y36" s="6">
        <v>3</v>
      </c>
      <c r="Z36" s="6">
        <v>3</v>
      </c>
    </row>
    <row r="37" spans="1:26" x14ac:dyDescent="0.25">
      <c r="A37" s="1">
        <v>370</v>
      </c>
      <c r="B37" s="1" t="s">
        <v>75</v>
      </c>
      <c r="C37" s="1">
        <v>0</v>
      </c>
      <c r="D37" s="1" t="s">
        <v>24</v>
      </c>
      <c r="E37" s="1" t="s">
        <v>76</v>
      </c>
      <c r="F37" s="1" t="s">
        <v>8</v>
      </c>
      <c r="G37" s="1">
        <v>4</v>
      </c>
      <c r="H37" s="1" t="s">
        <v>8</v>
      </c>
      <c r="I37" s="1" t="s">
        <v>8</v>
      </c>
      <c r="J37" s="1">
        <v>4</v>
      </c>
      <c r="K37" s="1" t="s">
        <v>8</v>
      </c>
      <c r="L37" s="1" t="s">
        <v>8</v>
      </c>
      <c r="M37" s="1" t="s">
        <v>8</v>
      </c>
      <c r="R37" s="5" t="s">
        <v>738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  <c r="Z37" s="6">
        <v>1</v>
      </c>
    </row>
    <row r="38" spans="1:26" x14ac:dyDescent="0.25">
      <c r="A38" s="1">
        <v>380</v>
      </c>
      <c r="B38" s="1" t="s">
        <v>77</v>
      </c>
      <c r="C38" s="1">
        <v>0</v>
      </c>
      <c r="D38" s="1" t="s">
        <v>24</v>
      </c>
      <c r="E38" s="1" t="s">
        <v>78</v>
      </c>
      <c r="F38" s="1" t="s">
        <v>8</v>
      </c>
      <c r="G38" s="1">
        <v>3</v>
      </c>
      <c r="H38" s="1" t="s">
        <v>8</v>
      </c>
      <c r="I38" s="1" t="s">
        <v>8</v>
      </c>
      <c r="J38" s="1">
        <v>3</v>
      </c>
      <c r="K38" s="1" t="s">
        <v>8</v>
      </c>
      <c r="L38" s="1" t="s">
        <v>8</v>
      </c>
      <c r="M38" s="1" t="s">
        <v>8</v>
      </c>
      <c r="R38" s="5" t="s">
        <v>734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</row>
    <row r="39" spans="1:26" x14ac:dyDescent="0.25">
      <c r="A39" s="1">
        <v>390</v>
      </c>
      <c r="B39" s="1" t="s">
        <v>810</v>
      </c>
      <c r="C39" s="1">
        <v>0</v>
      </c>
      <c r="D39" s="1" t="s">
        <v>24</v>
      </c>
      <c r="E39" s="1" t="s">
        <v>27</v>
      </c>
      <c r="F39" s="1" t="s">
        <v>8</v>
      </c>
      <c r="G39" s="1" t="s">
        <v>8</v>
      </c>
      <c r="H39" s="1" t="s">
        <v>8</v>
      </c>
      <c r="I39" s="1">
        <v>0</v>
      </c>
      <c r="J39" s="1" t="s">
        <v>8</v>
      </c>
      <c r="K39" s="1" t="s">
        <v>8</v>
      </c>
      <c r="L39" s="1" t="s">
        <v>8</v>
      </c>
      <c r="M39" s="1" t="s">
        <v>8</v>
      </c>
      <c r="R39" s="5" t="s">
        <v>364</v>
      </c>
      <c r="S39" s="6">
        <v>3</v>
      </c>
      <c r="T39" s="6">
        <v>3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</row>
    <row r="40" spans="1:26" x14ac:dyDescent="0.25">
      <c r="A40" s="1">
        <v>400</v>
      </c>
      <c r="B40" s="1" t="s">
        <v>80</v>
      </c>
      <c r="C40" s="1">
        <v>0</v>
      </c>
      <c r="D40" s="1" t="s">
        <v>24</v>
      </c>
      <c r="E40" s="1" t="s">
        <v>81</v>
      </c>
      <c r="F40" s="1" t="s">
        <v>8</v>
      </c>
      <c r="G40" s="1" t="s">
        <v>8</v>
      </c>
      <c r="H40" s="1" t="s">
        <v>8</v>
      </c>
      <c r="I40" s="1" t="s">
        <v>8</v>
      </c>
      <c r="J40" s="1" t="s">
        <v>8</v>
      </c>
      <c r="K40" s="1">
        <v>1</v>
      </c>
      <c r="L40" s="1" t="s">
        <v>8</v>
      </c>
      <c r="M40" s="1">
        <v>1</v>
      </c>
      <c r="R40" s="5" t="s">
        <v>404</v>
      </c>
      <c r="S40" s="6">
        <v>3</v>
      </c>
      <c r="T40" s="6">
        <v>3</v>
      </c>
      <c r="U40" s="6">
        <v>3</v>
      </c>
      <c r="V40" s="6">
        <v>3</v>
      </c>
      <c r="W40" s="6">
        <v>3</v>
      </c>
      <c r="X40" s="6">
        <v>3</v>
      </c>
      <c r="Y40" s="6">
        <v>3</v>
      </c>
      <c r="Z40" s="6">
        <v>3</v>
      </c>
    </row>
    <row r="41" spans="1:26" x14ac:dyDescent="0.25">
      <c r="A41" s="1">
        <v>410</v>
      </c>
      <c r="B41" s="1" t="s">
        <v>809</v>
      </c>
      <c r="C41" s="1">
        <v>0</v>
      </c>
      <c r="D41" s="1" t="s">
        <v>24</v>
      </c>
      <c r="E41" s="1" t="s">
        <v>27</v>
      </c>
      <c r="F41" s="1" t="s">
        <v>8</v>
      </c>
      <c r="G41" s="1" t="s">
        <v>8</v>
      </c>
      <c r="H41" s="1" t="s">
        <v>8</v>
      </c>
      <c r="I41" s="1" t="s">
        <v>8</v>
      </c>
      <c r="J41" s="1" t="s">
        <v>8</v>
      </c>
      <c r="K41" s="1">
        <v>0</v>
      </c>
      <c r="L41" s="1" t="s">
        <v>8</v>
      </c>
      <c r="M41" s="1" t="s">
        <v>8</v>
      </c>
      <c r="R41" s="5" t="s">
        <v>740</v>
      </c>
      <c r="S41" s="6">
        <v>2</v>
      </c>
      <c r="T41" s="6">
        <v>2</v>
      </c>
      <c r="U41" s="6">
        <v>2</v>
      </c>
      <c r="V41" s="6">
        <v>2</v>
      </c>
      <c r="W41" s="6">
        <v>2</v>
      </c>
      <c r="X41" s="6">
        <v>2</v>
      </c>
      <c r="Y41" s="6">
        <v>2</v>
      </c>
      <c r="Z41" s="6">
        <v>2</v>
      </c>
    </row>
    <row r="42" spans="1:26" x14ac:dyDescent="0.25">
      <c r="A42" s="1">
        <v>420</v>
      </c>
      <c r="B42" s="1" t="s">
        <v>808</v>
      </c>
      <c r="C42" s="1">
        <v>0</v>
      </c>
      <c r="D42" s="1" t="s">
        <v>24</v>
      </c>
      <c r="E42" s="1" t="s">
        <v>29</v>
      </c>
      <c r="F42" s="1" t="s">
        <v>8</v>
      </c>
      <c r="G42" s="1" t="s">
        <v>8</v>
      </c>
      <c r="H42" s="1" t="s">
        <v>8</v>
      </c>
      <c r="I42" s="1" t="s">
        <v>8</v>
      </c>
      <c r="J42" s="1" t="s">
        <v>8</v>
      </c>
      <c r="K42" s="1" t="s">
        <v>8</v>
      </c>
      <c r="L42" s="1" t="s">
        <v>8</v>
      </c>
      <c r="M42" s="1">
        <v>0</v>
      </c>
      <c r="R42" s="5" t="s">
        <v>730</v>
      </c>
      <c r="S42" s="6">
        <v>1</v>
      </c>
      <c r="T42" s="6">
        <v>1</v>
      </c>
      <c r="U42" s="6">
        <v>1</v>
      </c>
      <c r="V42" s="6">
        <v>1</v>
      </c>
      <c r="W42" s="6">
        <v>1</v>
      </c>
      <c r="X42" s="6">
        <v>1</v>
      </c>
      <c r="Y42" s="6">
        <v>1</v>
      </c>
      <c r="Z42" s="6">
        <v>1</v>
      </c>
    </row>
    <row r="43" spans="1:26" x14ac:dyDescent="0.25">
      <c r="A43" s="1">
        <v>430</v>
      </c>
      <c r="B43" s="1" t="s">
        <v>807</v>
      </c>
      <c r="C43" s="1">
        <v>1</v>
      </c>
      <c r="D43" s="1" t="s">
        <v>6</v>
      </c>
      <c r="E43" s="1" t="s">
        <v>806</v>
      </c>
      <c r="F43" s="1" t="s">
        <v>8</v>
      </c>
      <c r="G43" s="1" t="s">
        <v>8</v>
      </c>
      <c r="H43" s="1">
        <v>1</v>
      </c>
      <c r="I43" s="1">
        <v>1</v>
      </c>
      <c r="J43" s="1">
        <v>1</v>
      </c>
      <c r="K43" s="1">
        <v>1</v>
      </c>
      <c r="L43" s="1" t="s">
        <v>8</v>
      </c>
      <c r="M43" s="1" t="s">
        <v>8</v>
      </c>
      <c r="R43" s="5" t="s">
        <v>742</v>
      </c>
      <c r="S43" s="6">
        <v>1</v>
      </c>
      <c r="T43" s="6">
        <v>1</v>
      </c>
      <c r="U43" s="6">
        <v>1</v>
      </c>
      <c r="V43" s="6">
        <v>1</v>
      </c>
      <c r="W43" s="6">
        <v>1</v>
      </c>
      <c r="X43" s="6">
        <v>1</v>
      </c>
      <c r="Y43" s="6">
        <v>1</v>
      </c>
      <c r="Z43" s="6">
        <v>1</v>
      </c>
    </row>
    <row r="44" spans="1:26" x14ac:dyDescent="0.25">
      <c r="A44" s="1">
        <v>440</v>
      </c>
      <c r="B44" s="1" t="s">
        <v>805</v>
      </c>
      <c r="C44" s="1">
        <v>1</v>
      </c>
      <c r="D44" s="1" t="s">
        <v>6</v>
      </c>
      <c r="E44" s="1" t="s">
        <v>87</v>
      </c>
      <c r="F44" s="1" t="s">
        <v>8</v>
      </c>
      <c r="G44" s="1" t="s">
        <v>8</v>
      </c>
      <c r="H44" s="1" t="s">
        <v>8</v>
      </c>
      <c r="I44" s="1" t="s">
        <v>8</v>
      </c>
      <c r="J44" s="1" t="s">
        <v>8</v>
      </c>
      <c r="K44" s="1" t="s">
        <v>8</v>
      </c>
      <c r="L44" s="1">
        <v>1</v>
      </c>
      <c r="M44" s="1">
        <v>1</v>
      </c>
      <c r="R44" s="5" t="s">
        <v>732</v>
      </c>
      <c r="S44" s="6">
        <v>5</v>
      </c>
      <c r="T44" s="6">
        <v>5</v>
      </c>
      <c r="U44" s="6">
        <v>5</v>
      </c>
      <c r="V44" s="6">
        <v>5</v>
      </c>
      <c r="W44" s="6">
        <v>5</v>
      </c>
      <c r="X44" s="6">
        <v>5</v>
      </c>
      <c r="Y44" s="6">
        <v>5</v>
      </c>
      <c r="Z44" s="6">
        <v>5</v>
      </c>
    </row>
    <row r="45" spans="1:26" x14ac:dyDescent="0.25">
      <c r="A45" s="1">
        <v>450</v>
      </c>
      <c r="B45" s="1" t="s">
        <v>804</v>
      </c>
      <c r="C45" s="1">
        <v>1</v>
      </c>
      <c r="D45" s="1" t="s">
        <v>6</v>
      </c>
      <c r="E45" s="1" t="s">
        <v>89</v>
      </c>
      <c r="F45" s="1">
        <v>1</v>
      </c>
      <c r="G45" s="1">
        <v>1</v>
      </c>
      <c r="H45" s="1" t="s">
        <v>8</v>
      </c>
      <c r="I45" s="1" t="s">
        <v>8</v>
      </c>
      <c r="J45" s="1" t="s">
        <v>8</v>
      </c>
      <c r="K45" s="1" t="s">
        <v>8</v>
      </c>
      <c r="L45" s="1" t="s">
        <v>8</v>
      </c>
      <c r="M45" s="1" t="s">
        <v>8</v>
      </c>
      <c r="R45" s="5" t="s">
        <v>726</v>
      </c>
      <c r="S45" s="6">
        <v>2</v>
      </c>
      <c r="T45" s="6">
        <v>2</v>
      </c>
      <c r="U45" s="6">
        <v>2</v>
      </c>
      <c r="V45" s="6">
        <v>2</v>
      </c>
      <c r="W45" s="6">
        <v>2</v>
      </c>
      <c r="X45" s="6">
        <v>2</v>
      </c>
      <c r="Y45" s="6">
        <v>2</v>
      </c>
      <c r="Z45" s="6">
        <v>2</v>
      </c>
    </row>
    <row r="46" spans="1:26" x14ac:dyDescent="0.25">
      <c r="A46" s="1">
        <v>460</v>
      </c>
      <c r="B46" s="1" t="s">
        <v>90</v>
      </c>
      <c r="C46" s="1">
        <v>0</v>
      </c>
      <c r="D46" s="1" t="s">
        <v>24</v>
      </c>
      <c r="E46" s="1" t="s">
        <v>91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R46" s="5" t="s">
        <v>402</v>
      </c>
      <c r="S46" s="6">
        <v>5</v>
      </c>
      <c r="T46" s="6">
        <v>5</v>
      </c>
      <c r="U46" s="6">
        <v>5</v>
      </c>
      <c r="V46" s="6">
        <v>5</v>
      </c>
      <c r="W46" s="6">
        <v>5</v>
      </c>
      <c r="X46" s="6">
        <v>5</v>
      </c>
      <c r="Y46" s="6">
        <v>5</v>
      </c>
      <c r="Z46" s="6">
        <v>5</v>
      </c>
    </row>
    <row r="47" spans="1:26" x14ac:dyDescent="0.25">
      <c r="A47" s="1">
        <v>470</v>
      </c>
      <c r="B47" s="1" t="s">
        <v>92</v>
      </c>
      <c r="C47" s="1">
        <v>0</v>
      </c>
      <c r="D47" s="1" t="s">
        <v>24</v>
      </c>
      <c r="E47" s="1" t="s">
        <v>93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R47" s="5" t="s">
        <v>684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1</v>
      </c>
      <c r="Z47" s="6">
        <v>1</v>
      </c>
    </row>
    <row r="48" spans="1:26" x14ac:dyDescent="0.25">
      <c r="A48" s="1">
        <v>480</v>
      </c>
      <c r="B48" s="1" t="s">
        <v>94</v>
      </c>
      <c r="C48" s="1">
        <v>0</v>
      </c>
      <c r="D48" s="1" t="s">
        <v>24</v>
      </c>
      <c r="E48" s="1" t="s">
        <v>95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R48" s="5" t="s">
        <v>736</v>
      </c>
      <c r="S48" s="6">
        <v>1</v>
      </c>
      <c r="T48" s="6">
        <v>1</v>
      </c>
      <c r="U48" s="6">
        <v>1</v>
      </c>
      <c r="V48" s="6">
        <v>1</v>
      </c>
      <c r="W48" s="6">
        <v>1</v>
      </c>
      <c r="X48" s="6">
        <v>1</v>
      </c>
      <c r="Y48" s="6">
        <v>1</v>
      </c>
      <c r="Z48" s="6">
        <v>1</v>
      </c>
    </row>
    <row r="49" spans="1:26" x14ac:dyDescent="0.25">
      <c r="A49" s="1">
        <v>490</v>
      </c>
      <c r="B49" s="1" t="s">
        <v>96</v>
      </c>
      <c r="C49" s="1">
        <v>0</v>
      </c>
      <c r="D49" s="1" t="s">
        <v>24</v>
      </c>
      <c r="E49" s="1" t="s">
        <v>97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R49" s="5" t="s">
        <v>744</v>
      </c>
      <c r="S49" s="6">
        <v>1</v>
      </c>
      <c r="T49" s="6">
        <v>1</v>
      </c>
      <c r="U49" s="6">
        <v>1</v>
      </c>
      <c r="V49" s="6">
        <v>1</v>
      </c>
      <c r="W49" s="6">
        <v>1</v>
      </c>
      <c r="X49" s="6">
        <v>1</v>
      </c>
      <c r="Y49" s="6">
        <v>1</v>
      </c>
      <c r="Z49" s="6">
        <v>1</v>
      </c>
    </row>
    <row r="50" spans="1:26" x14ac:dyDescent="0.25">
      <c r="A50" s="1">
        <v>500</v>
      </c>
      <c r="B50" s="1" t="s">
        <v>98</v>
      </c>
      <c r="C50" s="1">
        <v>0</v>
      </c>
      <c r="D50" s="1" t="s">
        <v>24</v>
      </c>
      <c r="E50" s="1" t="s">
        <v>97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R50" s="5" t="s">
        <v>573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s="6">
        <v>1</v>
      </c>
    </row>
    <row r="51" spans="1:26" x14ac:dyDescent="0.25">
      <c r="A51" s="1">
        <v>510</v>
      </c>
      <c r="B51" s="1" t="s">
        <v>803</v>
      </c>
      <c r="C51" s="1">
        <v>1</v>
      </c>
      <c r="D51" s="1" t="s">
        <v>6</v>
      </c>
      <c r="E51" s="1" t="s">
        <v>100</v>
      </c>
      <c r="F51" s="1" t="s">
        <v>8</v>
      </c>
      <c r="G51" s="1" t="s">
        <v>8</v>
      </c>
      <c r="H51" s="1">
        <v>1</v>
      </c>
      <c r="I51" s="1">
        <v>1</v>
      </c>
      <c r="J51" s="1">
        <v>1</v>
      </c>
      <c r="K51" s="1">
        <v>1</v>
      </c>
      <c r="L51" s="1" t="s">
        <v>8</v>
      </c>
      <c r="M51" s="1" t="s">
        <v>8</v>
      </c>
      <c r="R51" s="5" t="s">
        <v>180</v>
      </c>
      <c r="S51" s="6">
        <v>3</v>
      </c>
      <c r="T51" s="6">
        <v>3</v>
      </c>
      <c r="U51" s="6">
        <v>2</v>
      </c>
      <c r="V51" s="6">
        <v>2</v>
      </c>
      <c r="W51" s="6">
        <v>2</v>
      </c>
      <c r="X51" s="6">
        <v>2</v>
      </c>
      <c r="Y51" s="6">
        <v>2</v>
      </c>
      <c r="Z51" s="6">
        <v>2</v>
      </c>
    </row>
    <row r="52" spans="1:26" x14ac:dyDescent="0.25">
      <c r="A52" s="1">
        <v>520</v>
      </c>
      <c r="B52" s="1" t="s">
        <v>802</v>
      </c>
      <c r="C52" s="1">
        <v>1</v>
      </c>
      <c r="D52" s="1" t="s">
        <v>6</v>
      </c>
      <c r="E52" s="1" t="s">
        <v>100</v>
      </c>
      <c r="F52" s="1" t="s">
        <v>8</v>
      </c>
      <c r="G52" s="1" t="s">
        <v>8</v>
      </c>
      <c r="H52" s="1" t="s">
        <v>8</v>
      </c>
      <c r="I52" s="1" t="s">
        <v>8</v>
      </c>
      <c r="J52" s="1" t="s">
        <v>8</v>
      </c>
      <c r="K52" s="1" t="s">
        <v>8</v>
      </c>
      <c r="L52" s="1">
        <v>1</v>
      </c>
      <c r="M52" s="1">
        <v>1</v>
      </c>
      <c r="R52" s="5" t="s">
        <v>511</v>
      </c>
      <c r="S52" s="6">
        <v>2</v>
      </c>
      <c r="T52" s="6">
        <v>2</v>
      </c>
      <c r="U52" s="6">
        <v>0</v>
      </c>
      <c r="V52" s="6">
        <v>0</v>
      </c>
      <c r="W52" s="6">
        <v>0</v>
      </c>
      <c r="X52" s="6">
        <v>0</v>
      </c>
      <c r="Y52" s="6">
        <v>1</v>
      </c>
      <c r="Z52" s="6">
        <v>1</v>
      </c>
    </row>
    <row r="53" spans="1:26" x14ac:dyDescent="0.25">
      <c r="A53" s="1">
        <v>530</v>
      </c>
      <c r="B53" s="1" t="s">
        <v>801</v>
      </c>
      <c r="C53" s="1">
        <v>1</v>
      </c>
      <c r="D53" s="1" t="s">
        <v>6</v>
      </c>
      <c r="E53" s="1" t="s">
        <v>100</v>
      </c>
      <c r="F53" s="1">
        <v>1</v>
      </c>
      <c r="G53" s="1">
        <v>1</v>
      </c>
      <c r="H53" s="1" t="s">
        <v>8</v>
      </c>
      <c r="I53" s="1" t="s">
        <v>8</v>
      </c>
      <c r="J53" s="1" t="s">
        <v>8</v>
      </c>
      <c r="K53" s="1" t="s">
        <v>8</v>
      </c>
      <c r="L53" s="1" t="s">
        <v>8</v>
      </c>
      <c r="M53" s="1" t="s">
        <v>8</v>
      </c>
      <c r="R53" s="5" t="s">
        <v>170</v>
      </c>
      <c r="S53" s="6">
        <v>11</v>
      </c>
      <c r="T53" s="6">
        <v>11</v>
      </c>
      <c r="U53" s="6">
        <v>10</v>
      </c>
      <c r="V53" s="6">
        <v>10</v>
      </c>
      <c r="W53" s="6">
        <v>10</v>
      </c>
      <c r="X53" s="6">
        <v>10</v>
      </c>
      <c r="Y53" s="6">
        <v>10</v>
      </c>
      <c r="Z53" s="6">
        <v>10</v>
      </c>
    </row>
    <row r="54" spans="1:26" x14ac:dyDescent="0.25">
      <c r="A54" s="1">
        <v>540</v>
      </c>
      <c r="B54" s="1" t="s">
        <v>103</v>
      </c>
      <c r="C54" s="1">
        <v>0</v>
      </c>
      <c r="D54" s="1" t="s">
        <v>104</v>
      </c>
      <c r="E54" s="1" t="s">
        <v>105</v>
      </c>
      <c r="F54" s="1">
        <v>1</v>
      </c>
      <c r="G54" s="1">
        <v>1</v>
      </c>
      <c r="H54" s="1" t="s">
        <v>8</v>
      </c>
      <c r="I54" s="1" t="s">
        <v>8</v>
      </c>
      <c r="J54" s="1" t="s">
        <v>8</v>
      </c>
      <c r="K54" s="1" t="s">
        <v>8</v>
      </c>
      <c r="L54" s="1" t="s">
        <v>8</v>
      </c>
      <c r="M54" s="1" t="s">
        <v>8</v>
      </c>
      <c r="R54" s="5" t="s">
        <v>491</v>
      </c>
      <c r="S54" s="6">
        <v>4</v>
      </c>
      <c r="T54" s="6">
        <v>4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</row>
    <row r="55" spans="1:26" x14ac:dyDescent="0.25">
      <c r="A55" s="1">
        <v>550</v>
      </c>
      <c r="B55" s="1" t="s">
        <v>106</v>
      </c>
      <c r="C55" s="1">
        <v>0</v>
      </c>
      <c r="D55" s="1" t="s">
        <v>104</v>
      </c>
      <c r="E55" s="1" t="s">
        <v>107</v>
      </c>
      <c r="F55" s="1">
        <v>1</v>
      </c>
      <c r="G55" s="1">
        <v>1</v>
      </c>
      <c r="H55" s="1" t="s">
        <v>8</v>
      </c>
      <c r="I55" s="1" t="s">
        <v>8</v>
      </c>
      <c r="J55" s="1" t="s">
        <v>8</v>
      </c>
      <c r="K55" s="1" t="s">
        <v>8</v>
      </c>
      <c r="L55" s="1" t="s">
        <v>8</v>
      </c>
      <c r="M55" s="1" t="s">
        <v>8</v>
      </c>
      <c r="R55" s="5" t="s">
        <v>194</v>
      </c>
      <c r="S55" s="6">
        <v>3</v>
      </c>
      <c r="T55" s="6">
        <v>3</v>
      </c>
      <c r="U55" s="6">
        <v>3</v>
      </c>
      <c r="V55" s="6">
        <v>3</v>
      </c>
      <c r="W55" s="6">
        <v>3</v>
      </c>
      <c r="X55" s="6">
        <v>3</v>
      </c>
      <c r="Y55" s="6">
        <v>3</v>
      </c>
      <c r="Z55" s="6">
        <v>3</v>
      </c>
    </row>
    <row r="56" spans="1:26" x14ac:dyDescent="0.25">
      <c r="A56" s="1">
        <v>560</v>
      </c>
      <c r="B56" s="1" t="s">
        <v>103</v>
      </c>
      <c r="C56" s="1">
        <v>0</v>
      </c>
      <c r="D56" s="1" t="s">
        <v>104</v>
      </c>
      <c r="E56" s="1" t="s">
        <v>105</v>
      </c>
      <c r="F56" s="1">
        <v>1</v>
      </c>
      <c r="G56" s="1">
        <v>1</v>
      </c>
      <c r="H56" s="1" t="s">
        <v>8</v>
      </c>
      <c r="I56" s="1" t="s">
        <v>8</v>
      </c>
      <c r="J56" s="1" t="s">
        <v>8</v>
      </c>
      <c r="K56" s="1" t="s">
        <v>8</v>
      </c>
      <c r="L56" s="1" t="s">
        <v>8</v>
      </c>
      <c r="M56" s="1" t="s">
        <v>8</v>
      </c>
      <c r="R56" s="5" t="s">
        <v>503</v>
      </c>
      <c r="S56" s="6">
        <v>3</v>
      </c>
      <c r="T56" s="6">
        <v>3</v>
      </c>
      <c r="U56" s="6">
        <v>3</v>
      </c>
      <c r="V56" s="6">
        <v>3</v>
      </c>
      <c r="W56" s="6">
        <v>3</v>
      </c>
      <c r="X56" s="6">
        <v>3</v>
      </c>
      <c r="Y56" s="6">
        <v>3</v>
      </c>
      <c r="Z56" s="6">
        <v>3</v>
      </c>
    </row>
    <row r="57" spans="1:26" x14ac:dyDescent="0.25">
      <c r="A57" s="1">
        <v>570</v>
      </c>
      <c r="B57" s="1" t="s">
        <v>106</v>
      </c>
      <c r="C57" s="1">
        <v>0</v>
      </c>
      <c r="D57" s="1" t="s">
        <v>104</v>
      </c>
      <c r="E57" s="1" t="s">
        <v>107</v>
      </c>
      <c r="F57" s="1">
        <v>1</v>
      </c>
      <c r="G57" s="1">
        <v>1</v>
      </c>
      <c r="H57" s="1" t="s">
        <v>8</v>
      </c>
      <c r="I57" s="1" t="s">
        <v>8</v>
      </c>
      <c r="J57" s="1" t="s">
        <v>8</v>
      </c>
      <c r="K57" s="1" t="s">
        <v>8</v>
      </c>
      <c r="L57" s="1" t="s">
        <v>8</v>
      </c>
      <c r="M57" s="1" t="s">
        <v>8</v>
      </c>
      <c r="R57" s="5" t="s">
        <v>198</v>
      </c>
      <c r="S57" s="6">
        <v>24</v>
      </c>
      <c r="T57" s="6">
        <v>24</v>
      </c>
      <c r="U57" s="6">
        <v>23</v>
      </c>
      <c r="V57" s="6">
        <v>23</v>
      </c>
      <c r="W57" s="6">
        <v>23</v>
      </c>
      <c r="X57" s="6">
        <v>23</v>
      </c>
      <c r="Y57" s="6">
        <v>23</v>
      </c>
      <c r="Z57" s="6">
        <v>23</v>
      </c>
    </row>
    <row r="58" spans="1:26" x14ac:dyDescent="0.25">
      <c r="A58" s="1">
        <v>580</v>
      </c>
      <c r="B58" s="1" t="s">
        <v>103</v>
      </c>
      <c r="C58" s="1">
        <v>0</v>
      </c>
      <c r="D58" s="1" t="s">
        <v>104</v>
      </c>
      <c r="E58" s="1" t="s">
        <v>105</v>
      </c>
      <c r="F58" s="1">
        <v>1</v>
      </c>
      <c r="G58" s="1">
        <v>1</v>
      </c>
      <c r="H58" s="1" t="s">
        <v>8</v>
      </c>
      <c r="I58" s="1" t="s">
        <v>8</v>
      </c>
      <c r="J58" s="1" t="s">
        <v>8</v>
      </c>
      <c r="K58" s="1" t="s">
        <v>8</v>
      </c>
      <c r="L58" s="1" t="s">
        <v>8</v>
      </c>
      <c r="M58" s="1" t="s">
        <v>8</v>
      </c>
      <c r="R58" s="5" t="s">
        <v>208</v>
      </c>
      <c r="S58" s="6">
        <v>16</v>
      </c>
      <c r="T58" s="6">
        <v>16</v>
      </c>
      <c r="U58" s="6">
        <v>16</v>
      </c>
      <c r="V58" s="6">
        <v>16</v>
      </c>
      <c r="W58" s="6">
        <v>16</v>
      </c>
      <c r="X58" s="6">
        <v>16</v>
      </c>
      <c r="Y58" s="6">
        <v>16</v>
      </c>
      <c r="Z58" s="6">
        <v>16</v>
      </c>
    </row>
    <row r="59" spans="1:26" x14ac:dyDescent="0.25">
      <c r="A59" s="1">
        <v>590</v>
      </c>
      <c r="B59" s="1" t="s">
        <v>103</v>
      </c>
      <c r="C59" s="1">
        <v>0</v>
      </c>
      <c r="D59" s="1" t="s">
        <v>104</v>
      </c>
      <c r="E59" s="1" t="s">
        <v>105</v>
      </c>
      <c r="F59" s="1">
        <v>1</v>
      </c>
      <c r="G59" s="1">
        <v>1</v>
      </c>
      <c r="H59" s="1" t="s">
        <v>8</v>
      </c>
      <c r="I59" s="1" t="s">
        <v>8</v>
      </c>
      <c r="J59" s="1" t="s">
        <v>8</v>
      </c>
      <c r="K59" s="1" t="s">
        <v>8</v>
      </c>
      <c r="L59" s="1" t="s">
        <v>8</v>
      </c>
      <c r="M59" s="1" t="s">
        <v>8</v>
      </c>
      <c r="R59" s="5" t="s">
        <v>139</v>
      </c>
      <c r="S59" s="6">
        <v>74</v>
      </c>
      <c r="T59" s="6">
        <v>74</v>
      </c>
      <c r="U59" s="6">
        <v>59</v>
      </c>
      <c r="V59" s="6">
        <v>59</v>
      </c>
      <c r="W59" s="6">
        <v>59</v>
      </c>
      <c r="X59" s="6">
        <v>59</v>
      </c>
      <c r="Y59" s="6">
        <v>61</v>
      </c>
      <c r="Z59" s="6">
        <v>61</v>
      </c>
    </row>
    <row r="60" spans="1:26" x14ac:dyDescent="0.25">
      <c r="A60" s="1">
        <v>600</v>
      </c>
      <c r="B60" s="1" t="s">
        <v>106</v>
      </c>
      <c r="C60" s="1">
        <v>0</v>
      </c>
      <c r="D60" s="1" t="s">
        <v>104</v>
      </c>
      <c r="E60" s="1" t="s">
        <v>107</v>
      </c>
      <c r="F60" s="1">
        <v>1</v>
      </c>
      <c r="G60" s="1">
        <v>1</v>
      </c>
      <c r="H60" s="1" t="s">
        <v>8</v>
      </c>
      <c r="I60" s="1" t="s">
        <v>8</v>
      </c>
      <c r="J60" s="1" t="s">
        <v>8</v>
      </c>
      <c r="K60" s="1" t="s">
        <v>8</v>
      </c>
      <c r="L60" s="1" t="s">
        <v>8</v>
      </c>
      <c r="M60" s="1" t="s">
        <v>8</v>
      </c>
      <c r="R60" s="5" t="s">
        <v>169</v>
      </c>
      <c r="S60" s="6">
        <v>36</v>
      </c>
      <c r="T60" s="6">
        <v>36</v>
      </c>
      <c r="U60" s="6">
        <v>33</v>
      </c>
      <c r="V60" s="6">
        <v>33</v>
      </c>
      <c r="W60" s="6">
        <v>33</v>
      </c>
      <c r="X60" s="6">
        <v>33</v>
      </c>
      <c r="Y60" s="6">
        <v>33</v>
      </c>
      <c r="Z60" s="6">
        <v>33</v>
      </c>
    </row>
    <row r="61" spans="1:26" x14ac:dyDescent="0.25">
      <c r="A61" s="1">
        <v>610</v>
      </c>
      <c r="B61" s="1" t="s">
        <v>108</v>
      </c>
      <c r="C61" s="1">
        <v>0</v>
      </c>
      <c r="D61" s="1" t="s">
        <v>104</v>
      </c>
      <c r="E61" s="1" t="s">
        <v>109</v>
      </c>
      <c r="F61" s="1">
        <v>1</v>
      </c>
      <c r="G61" s="1">
        <v>1</v>
      </c>
      <c r="H61" s="1" t="s">
        <v>8</v>
      </c>
      <c r="I61" s="1" t="s">
        <v>8</v>
      </c>
      <c r="J61" s="1" t="s">
        <v>8</v>
      </c>
      <c r="K61" s="1" t="s">
        <v>8</v>
      </c>
      <c r="L61" s="1" t="s">
        <v>8</v>
      </c>
      <c r="M61" s="1" t="s">
        <v>8</v>
      </c>
      <c r="R61" s="5" t="s">
        <v>253</v>
      </c>
      <c r="S61" s="6">
        <v>2</v>
      </c>
      <c r="T61" s="6">
        <v>2</v>
      </c>
      <c r="U61" s="6">
        <v>2</v>
      </c>
      <c r="V61" s="6">
        <v>2</v>
      </c>
      <c r="W61" s="6">
        <v>2</v>
      </c>
      <c r="X61" s="6">
        <v>2</v>
      </c>
      <c r="Y61" s="6">
        <v>2</v>
      </c>
      <c r="Z61" s="6">
        <v>2</v>
      </c>
    </row>
    <row r="62" spans="1:26" x14ac:dyDescent="0.25">
      <c r="A62" s="1">
        <v>620</v>
      </c>
      <c r="B62" s="1" t="s">
        <v>108</v>
      </c>
      <c r="C62" s="1">
        <v>0</v>
      </c>
      <c r="D62" s="1" t="s">
        <v>104</v>
      </c>
      <c r="E62" s="1" t="s">
        <v>109</v>
      </c>
      <c r="F62" s="1">
        <v>1</v>
      </c>
      <c r="G62" s="1">
        <v>1</v>
      </c>
      <c r="H62" s="1" t="s">
        <v>8</v>
      </c>
      <c r="I62" s="1" t="s">
        <v>8</v>
      </c>
      <c r="J62" s="1" t="s">
        <v>8</v>
      </c>
      <c r="K62" s="1" t="s">
        <v>8</v>
      </c>
      <c r="L62" s="1" t="s">
        <v>8</v>
      </c>
      <c r="M62" s="1" t="s">
        <v>8</v>
      </c>
      <c r="R62" s="5" t="s">
        <v>617</v>
      </c>
      <c r="S62" s="6">
        <v>3</v>
      </c>
      <c r="T62" s="6">
        <v>3</v>
      </c>
      <c r="U62" s="6">
        <v>3</v>
      </c>
      <c r="V62" s="6">
        <v>3</v>
      </c>
      <c r="W62" s="6">
        <v>3</v>
      </c>
      <c r="X62" s="6">
        <v>3</v>
      </c>
      <c r="Y62" s="6">
        <v>3</v>
      </c>
      <c r="Z62" s="6">
        <v>3</v>
      </c>
    </row>
    <row r="63" spans="1:26" x14ac:dyDescent="0.25">
      <c r="A63" s="1">
        <v>630</v>
      </c>
      <c r="B63" s="1" t="s">
        <v>108</v>
      </c>
      <c r="C63" s="1">
        <v>0</v>
      </c>
      <c r="D63" s="1" t="s">
        <v>104</v>
      </c>
      <c r="E63" s="1" t="s">
        <v>109</v>
      </c>
      <c r="F63" s="1">
        <v>1</v>
      </c>
      <c r="G63" s="1">
        <v>1</v>
      </c>
      <c r="H63" s="1" t="s">
        <v>8</v>
      </c>
      <c r="I63" s="1" t="s">
        <v>8</v>
      </c>
      <c r="J63" s="1" t="s">
        <v>8</v>
      </c>
      <c r="K63" s="1" t="s">
        <v>8</v>
      </c>
      <c r="L63" s="1" t="s">
        <v>8</v>
      </c>
      <c r="M63" s="1" t="s">
        <v>8</v>
      </c>
      <c r="R63" s="5" t="s">
        <v>204</v>
      </c>
      <c r="S63" s="6">
        <v>22</v>
      </c>
      <c r="T63" s="6">
        <v>22</v>
      </c>
      <c r="U63" s="6">
        <v>22</v>
      </c>
      <c r="V63" s="6">
        <v>22</v>
      </c>
      <c r="W63" s="6">
        <v>22</v>
      </c>
      <c r="X63" s="6">
        <v>22</v>
      </c>
      <c r="Y63" s="6">
        <v>22</v>
      </c>
      <c r="Z63" s="6">
        <v>22</v>
      </c>
    </row>
    <row r="64" spans="1:26" x14ac:dyDescent="0.25">
      <c r="A64" s="1">
        <v>640</v>
      </c>
      <c r="B64" s="1" t="s">
        <v>110</v>
      </c>
      <c r="C64" s="1">
        <v>0</v>
      </c>
      <c r="D64" s="1" t="s">
        <v>104</v>
      </c>
      <c r="E64" s="1" t="s">
        <v>111</v>
      </c>
      <c r="F64" s="1">
        <v>1</v>
      </c>
      <c r="G64" s="1">
        <v>1</v>
      </c>
      <c r="H64" s="1" t="s">
        <v>8</v>
      </c>
      <c r="I64" s="1" t="s">
        <v>8</v>
      </c>
      <c r="J64" s="1" t="s">
        <v>8</v>
      </c>
      <c r="K64" s="1" t="s">
        <v>8</v>
      </c>
      <c r="L64" s="1" t="s">
        <v>8</v>
      </c>
      <c r="M64" s="1" t="s">
        <v>8</v>
      </c>
      <c r="R64" s="5" t="s">
        <v>141</v>
      </c>
      <c r="S64" s="6">
        <v>1</v>
      </c>
      <c r="T64" s="6">
        <v>1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</row>
    <row r="65" spans="1:26" x14ac:dyDescent="0.25">
      <c r="A65" s="1">
        <v>650</v>
      </c>
      <c r="B65" s="1" t="s">
        <v>112</v>
      </c>
      <c r="C65" s="1">
        <v>0</v>
      </c>
      <c r="D65" s="1" t="s">
        <v>113</v>
      </c>
      <c r="E65" s="1" t="s">
        <v>114</v>
      </c>
      <c r="F65" s="1">
        <v>1</v>
      </c>
      <c r="G65" s="1">
        <v>1</v>
      </c>
      <c r="H65" s="1" t="s">
        <v>8</v>
      </c>
      <c r="I65" s="1" t="s">
        <v>8</v>
      </c>
      <c r="J65" s="1" t="s">
        <v>8</v>
      </c>
      <c r="K65" s="1" t="s">
        <v>8</v>
      </c>
      <c r="L65" s="1" t="s">
        <v>8</v>
      </c>
      <c r="M65" s="1" t="s">
        <v>8</v>
      </c>
      <c r="R65" s="5" t="s">
        <v>520</v>
      </c>
      <c r="S65" s="6">
        <v>5</v>
      </c>
      <c r="T65" s="6">
        <v>5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</row>
    <row r="66" spans="1:26" x14ac:dyDescent="0.25">
      <c r="A66" s="1">
        <v>660</v>
      </c>
      <c r="B66" s="1" t="s">
        <v>112</v>
      </c>
      <c r="C66" s="1">
        <v>0</v>
      </c>
      <c r="D66" s="1" t="s">
        <v>113</v>
      </c>
      <c r="E66" s="1" t="s">
        <v>114</v>
      </c>
      <c r="F66" s="1">
        <v>1</v>
      </c>
      <c r="G66" s="1">
        <v>1</v>
      </c>
      <c r="H66" s="1" t="s">
        <v>8</v>
      </c>
      <c r="I66" s="1" t="s">
        <v>8</v>
      </c>
      <c r="J66" s="1" t="s">
        <v>8</v>
      </c>
      <c r="K66" s="1" t="s">
        <v>8</v>
      </c>
      <c r="L66" s="1" t="s">
        <v>8</v>
      </c>
      <c r="M66" s="1" t="s">
        <v>8</v>
      </c>
      <c r="R66" s="5" t="s">
        <v>206</v>
      </c>
      <c r="S66" s="6">
        <v>1</v>
      </c>
      <c r="T66" s="6">
        <v>1</v>
      </c>
      <c r="U66" s="6">
        <v>1</v>
      </c>
      <c r="V66" s="6">
        <v>1</v>
      </c>
      <c r="W66" s="6">
        <v>1</v>
      </c>
      <c r="X66" s="6">
        <v>1</v>
      </c>
      <c r="Y66" s="6">
        <v>1</v>
      </c>
      <c r="Z66" s="6">
        <v>1</v>
      </c>
    </row>
    <row r="67" spans="1:26" x14ac:dyDescent="0.25">
      <c r="A67" s="1">
        <v>670</v>
      </c>
      <c r="B67" s="1" t="s">
        <v>115</v>
      </c>
      <c r="C67" s="1">
        <v>0</v>
      </c>
      <c r="D67" s="1" t="s">
        <v>104</v>
      </c>
      <c r="E67" s="1" t="s">
        <v>116</v>
      </c>
      <c r="F67" s="1">
        <v>1</v>
      </c>
      <c r="G67" s="1">
        <v>1</v>
      </c>
      <c r="H67" s="1" t="s">
        <v>8</v>
      </c>
      <c r="I67" s="1" t="s">
        <v>8</v>
      </c>
      <c r="J67" s="1" t="s">
        <v>8</v>
      </c>
      <c r="K67" s="1" t="s">
        <v>8</v>
      </c>
      <c r="L67" s="1" t="s">
        <v>8</v>
      </c>
      <c r="M67" s="1" t="s">
        <v>8</v>
      </c>
      <c r="R67" s="5" t="s">
        <v>155</v>
      </c>
      <c r="S67" s="6">
        <v>12</v>
      </c>
      <c r="T67" s="6">
        <v>12</v>
      </c>
      <c r="U67" s="6">
        <v>10</v>
      </c>
      <c r="V67" s="6">
        <v>10</v>
      </c>
      <c r="W67" s="6">
        <v>10</v>
      </c>
      <c r="X67" s="6">
        <v>10</v>
      </c>
      <c r="Y67" s="6">
        <v>10</v>
      </c>
      <c r="Z67" s="6">
        <v>10</v>
      </c>
    </row>
    <row r="68" spans="1:26" x14ac:dyDescent="0.25">
      <c r="A68" s="1">
        <v>680</v>
      </c>
      <c r="B68" s="1" t="s">
        <v>117</v>
      </c>
      <c r="C68" s="1">
        <v>0</v>
      </c>
      <c r="D68" s="1" t="s">
        <v>104</v>
      </c>
      <c r="E68" s="1" t="s">
        <v>118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  <c r="R68" s="5" t="s">
        <v>619</v>
      </c>
      <c r="S68" s="6">
        <v>8</v>
      </c>
      <c r="T68" s="6">
        <v>8</v>
      </c>
      <c r="U68" s="6">
        <v>8</v>
      </c>
      <c r="V68" s="6">
        <v>8</v>
      </c>
      <c r="W68" s="6">
        <v>8</v>
      </c>
      <c r="X68" s="6">
        <v>8</v>
      </c>
      <c r="Y68" s="6">
        <v>8</v>
      </c>
      <c r="Z68" s="6">
        <v>8</v>
      </c>
    </row>
    <row r="69" spans="1:26" x14ac:dyDescent="0.25">
      <c r="A69" s="1">
        <v>690</v>
      </c>
      <c r="B69" s="1" t="s">
        <v>119</v>
      </c>
      <c r="C69" s="1">
        <v>0</v>
      </c>
      <c r="D69" s="1" t="s">
        <v>104</v>
      </c>
      <c r="E69" s="1" t="s">
        <v>120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  <c r="R69" s="5" t="s">
        <v>143</v>
      </c>
      <c r="S69" s="6">
        <v>20</v>
      </c>
      <c r="T69" s="6">
        <v>20</v>
      </c>
      <c r="U69" s="6">
        <v>14</v>
      </c>
      <c r="V69" s="6">
        <v>14</v>
      </c>
      <c r="W69" s="6">
        <v>14</v>
      </c>
      <c r="X69" s="6">
        <v>14</v>
      </c>
      <c r="Y69" s="6">
        <v>15</v>
      </c>
      <c r="Z69" s="6">
        <v>15</v>
      </c>
    </row>
    <row r="70" spans="1:26" x14ac:dyDescent="0.25">
      <c r="A70" s="1">
        <v>700</v>
      </c>
      <c r="B70" s="1" t="s">
        <v>121</v>
      </c>
      <c r="C70" s="1">
        <v>0</v>
      </c>
      <c r="D70" s="1" t="s">
        <v>104</v>
      </c>
      <c r="E70" s="1" t="s">
        <v>122</v>
      </c>
      <c r="F70" s="1">
        <v>1</v>
      </c>
      <c r="G70" s="1">
        <v>1</v>
      </c>
      <c r="H70" s="1" t="s">
        <v>8</v>
      </c>
      <c r="I70" s="1" t="s">
        <v>8</v>
      </c>
      <c r="J70" s="1" t="s">
        <v>8</v>
      </c>
      <c r="K70" s="1" t="s">
        <v>8</v>
      </c>
      <c r="L70" s="1" t="s">
        <v>8</v>
      </c>
      <c r="M70" s="1" t="s">
        <v>8</v>
      </c>
      <c r="R70" s="5" t="s">
        <v>522</v>
      </c>
      <c r="S70" s="6">
        <v>6</v>
      </c>
      <c r="T70" s="6">
        <v>6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</row>
    <row r="71" spans="1:26" x14ac:dyDescent="0.25">
      <c r="A71" s="1">
        <v>710</v>
      </c>
      <c r="B71" s="1" t="s">
        <v>123</v>
      </c>
      <c r="C71" s="1">
        <v>0</v>
      </c>
      <c r="D71" s="1" t="s">
        <v>104</v>
      </c>
      <c r="E71" s="1" t="s">
        <v>124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  <c r="R71" s="5" t="s">
        <v>151</v>
      </c>
      <c r="S71" s="6">
        <v>4</v>
      </c>
      <c r="T71" s="6">
        <v>4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</row>
    <row r="72" spans="1:26" x14ac:dyDescent="0.25">
      <c r="A72" s="1">
        <v>720</v>
      </c>
      <c r="B72" s="1" t="s">
        <v>125</v>
      </c>
      <c r="C72" s="1">
        <v>0</v>
      </c>
      <c r="D72" s="1" t="s">
        <v>104</v>
      </c>
      <c r="E72" s="1" t="s">
        <v>124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  <c r="R72" s="5" t="s">
        <v>214</v>
      </c>
      <c r="S72" s="6">
        <v>2</v>
      </c>
      <c r="T72" s="6">
        <v>2</v>
      </c>
      <c r="U72" s="6">
        <v>2</v>
      </c>
      <c r="V72" s="6">
        <v>2</v>
      </c>
      <c r="W72" s="6">
        <v>2</v>
      </c>
      <c r="X72" s="6">
        <v>2</v>
      </c>
      <c r="Y72" s="6">
        <v>2</v>
      </c>
      <c r="Z72" s="6">
        <v>2</v>
      </c>
    </row>
    <row r="73" spans="1:26" x14ac:dyDescent="0.25">
      <c r="A73" s="1">
        <v>730</v>
      </c>
      <c r="B73" s="1" t="s">
        <v>126</v>
      </c>
      <c r="C73" s="1">
        <v>0</v>
      </c>
      <c r="D73" s="1" t="s">
        <v>104</v>
      </c>
      <c r="E73" s="1" t="s">
        <v>127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  <c r="R73" s="5" t="s">
        <v>545</v>
      </c>
      <c r="S73" s="6">
        <v>2</v>
      </c>
      <c r="T73" s="6">
        <v>2</v>
      </c>
      <c r="U73" s="6">
        <v>2</v>
      </c>
      <c r="V73" s="6">
        <v>2</v>
      </c>
      <c r="W73" s="6">
        <v>2</v>
      </c>
      <c r="X73" s="6">
        <v>2</v>
      </c>
      <c r="Y73" s="6">
        <v>2</v>
      </c>
      <c r="Z73" s="6">
        <v>2</v>
      </c>
    </row>
    <row r="74" spans="1:26" x14ac:dyDescent="0.25">
      <c r="A74" s="1">
        <v>740</v>
      </c>
      <c r="B74" s="1" t="s">
        <v>128</v>
      </c>
      <c r="C74" s="1">
        <v>0</v>
      </c>
      <c r="D74" s="1" t="s">
        <v>104</v>
      </c>
      <c r="E74" s="1" t="s">
        <v>120</v>
      </c>
      <c r="F74" s="1">
        <v>1</v>
      </c>
      <c r="G74" s="1">
        <v>1</v>
      </c>
      <c r="H74" s="1" t="s">
        <v>8</v>
      </c>
      <c r="I74" s="1" t="s">
        <v>8</v>
      </c>
      <c r="J74" s="1" t="s">
        <v>8</v>
      </c>
      <c r="K74" s="1" t="s">
        <v>8</v>
      </c>
      <c r="L74" s="1" t="s">
        <v>8</v>
      </c>
      <c r="M74" s="1" t="s">
        <v>8</v>
      </c>
      <c r="R74" s="5" t="s">
        <v>528</v>
      </c>
      <c r="S74" s="6">
        <v>2</v>
      </c>
      <c r="T74" s="6">
        <v>2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</row>
    <row r="75" spans="1:26" x14ac:dyDescent="0.25">
      <c r="A75" s="1">
        <v>750</v>
      </c>
      <c r="B75" s="1" t="s">
        <v>129</v>
      </c>
      <c r="C75" s="1">
        <v>0</v>
      </c>
      <c r="D75" s="1" t="s">
        <v>104</v>
      </c>
      <c r="E75" s="1" t="s">
        <v>120</v>
      </c>
      <c r="F75" s="1" t="s">
        <v>8</v>
      </c>
      <c r="G75" s="1" t="s">
        <v>8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R75" s="5" t="s">
        <v>518</v>
      </c>
      <c r="S75" s="6">
        <v>10</v>
      </c>
      <c r="T75" s="6">
        <v>10</v>
      </c>
      <c r="U75" s="6">
        <v>4</v>
      </c>
      <c r="V75" s="6">
        <v>4</v>
      </c>
      <c r="W75" s="6">
        <v>4</v>
      </c>
      <c r="X75" s="6">
        <v>4</v>
      </c>
      <c r="Y75" s="6">
        <v>4</v>
      </c>
      <c r="Z75" s="6">
        <v>4</v>
      </c>
    </row>
    <row r="76" spans="1:26" x14ac:dyDescent="0.25">
      <c r="A76" s="1">
        <v>760</v>
      </c>
      <c r="B76" s="1" t="s">
        <v>130</v>
      </c>
      <c r="C76" s="1">
        <v>0</v>
      </c>
      <c r="D76" s="1" t="s">
        <v>104</v>
      </c>
      <c r="E76" s="1" t="s">
        <v>131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R76" s="5" t="s">
        <v>153</v>
      </c>
      <c r="S76" s="6">
        <v>16</v>
      </c>
      <c r="T76" s="6">
        <v>16</v>
      </c>
      <c r="U76" s="6">
        <v>14</v>
      </c>
      <c r="V76" s="6">
        <v>14</v>
      </c>
      <c r="W76" s="6">
        <v>14</v>
      </c>
      <c r="X76" s="6">
        <v>14</v>
      </c>
      <c r="Y76" s="6">
        <v>14</v>
      </c>
      <c r="Z76" s="6">
        <v>14</v>
      </c>
    </row>
    <row r="77" spans="1:26" x14ac:dyDescent="0.25">
      <c r="A77" s="1">
        <v>770</v>
      </c>
      <c r="B77" s="1" t="s">
        <v>132</v>
      </c>
      <c r="C77" s="1">
        <v>0</v>
      </c>
      <c r="D77" s="1" t="s">
        <v>104</v>
      </c>
      <c r="E77" s="1" t="s">
        <v>120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R77" s="5" t="s">
        <v>514</v>
      </c>
      <c r="S77" s="6">
        <v>1</v>
      </c>
      <c r="T77" s="6">
        <v>1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</row>
    <row r="78" spans="1:26" x14ac:dyDescent="0.25">
      <c r="A78" s="1">
        <v>780</v>
      </c>
      <c r="B78" s="1" t="s">
        <v>133</v>
      </c>
      <c r="C78" s="1">
        <v>0</v>
      </c>
      <c r="D78" s="1" t="s">
        <v>104</v>
      </c>
      <c r="E78" s="1" t="s">
        <v>134</v>
      </c>
      <c r="F78" s="1">
        <v>1</v>
      </c>
      <c r="G78" s="1">
        <v>1</v>
      </c>
      <c r="H78" s="1" t="s">
        <v>8</v>
      </c>
      <c r="I78" s="1" t="s">
        <v>8</v>
      </c>
      <c r="J78" s="1" t="s">
        <v>8</v>
      </c>
      <c r="K78" s="1" t="s">
        <v>8</v>
      </c>
      <c r="L78" s="1" t="s">
        <v>8</v>
      </c>
      <c r="M78" s="1" t="s">
        <v>8</v>
      </c>
      <c r="R78" s="5" t="s">
        <v>224</v>
      </c>
      <c r="S78" s="6">
        <v>10</v>
      </c>
      <c r="T78" s="6">
        <v>10</v>
      </c>
      <c r="U78" s="6">
        <v>7</v>
      </c>
      <c r="V78" s="6">
        <v>7</v>
      </c>
      <c r="W78" s="6">
        <v>7</v>
      </c>
      <c r="X78" s="6">
        <v>7</v>
      </c>
      <c r="Y78" s="6">
        <v>7</v>
      </c>
      <c r="Z78" s="6">
        <v>7</v>
      </c>
    </row>
    <row r="79" spans="1:26" x14ac:dyDescent="0.25">
      <c r="A79" s="1">
        <v>790</v>
      </c>
      <c r="B79" s="1" t="s">
        <v>135</v>
      </c>
      <c r="C79" s="1">
        <v>0</v>
      </c>
      <c r="D79" s="1" t="s">
        <v>104</v>
      </c>
      <c r="E79" s="1" t="s">
        <v>136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  <c r="R79" s="5" t="s">
        <v>188</v>
      </c>
      <c r="S79" s="6">
        <v>3</v>
      </c>
      <c r="T79" s="6">
        <v>3</v>
      </c>
      <c r="U79" s="6">
        <v>1</v>
      </c>
      <c r="V79" s="6">
        <v>1</v>
      </c>
      <c r="W79" s="6">
        <v>1</v>
      </c>
      <c r="X79" s="6">
        <v>1</v>
      </c>
      <c r="Y79" s="6">
        <v>1</v>
      </c>
      <c r="Z79" s="6">
        <v>1</v>
      </c>
    </row>
    <row r="80" spans="1:26" x14ac:dyDescent="0.25">
      <c r="A80" s="1">
        <v>800</v>
      </c>
      <c r="B80" s="1" t="s">
        <v>135</v>
      </c>
      <c r="C80" s="1">
        <v>0</v>
      </c>
      <c r="D80" s="1" t="s">
        <v>104</v>
      </c>
      <c r="E80" s="1" t="s">
        <v>136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R80" s="5" t="s">
        <v>218</v>
      </c>
      <c r="S80" s="6">
        <v>2</v>
      </c>
      <c r="T80" s="6">
        <v>2</v>
      </c>
      <c r="U80" s="6">
        <v>2</v>
      </c>
      <c r="V80" s="6">
        <v>2</v>
      </c>
      <c r="W80" s="6">
        <v>2</v>
      </c>
      <c r="X80" s="6">
        <v>2</v>
      </c>
      <c r="Y80" s="6">
        <v>2</v>
      </c>
      <c r="Z80" s="6">
        <v>2</v>
      </c>
    </row>
    <row r="81" spans="1:26" x14ac:dyDescent="0.25">
      <c r="A81" s="1">
        <v>810</v>
      </c>
      <c r="B81" s="1" t="s">
        <v>135</v>
      </c>
      <c r="C81" s="1">
        <v>0</v>
      </c>
      <c r="D81" s="1" t="s">
        <v>104</v>
      </c>
      <c r="E81" s="1" t="s">
        <v>136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R81" s="5" t="s">
        <v>575</v>
      </c>
      <c r="S81" s="6">
        <v>2</v>
      </c>
      <c r="T81" s="6">
        <v>2</v>
      </c>
      <c r="U81" s="6">
        <v>2</v>
      </c>
      <c r="V81" s="6">
        <v>2</v>
      </c>
      <c r="W81" s="6">
        <v>2</v>
      </c>
      <c r="X81" s="6">
        <v>2</v>
      </c>
      <c r="Y81" s="6">
        <v>2</v>
      </c>
      <c r="Z81" s="6">
        <v>2</v>
      </c>
    </row>
    <row r="82" spans="1:26" x14ac:dyDescent="0.25">
      <c r="A82" s="1">
        <v>820</v>
      </c>
      <c r="B82" s="1" t="s">
        <v>135</v>
      </c>
      <c r="C82" s="1">
        <v>0</v>
      </c>
      <c r="D82" s="1" t="s">
        <v>104</v>
      </c>
      <c r="E82" s="1" t="s">
        <v>136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R82" s="5" t="s">
        <v>165</v>
      </c>
      <c r="S82" s="6">
        <v>2</v>
      </c>
      <c r="T82" s="6">
        <v>2</v>
      </c>
      <c r="U82" s="6">
        <v>1</v>
      </c>
      <c r="V82" s="6">
        <v>1</v>
      </c>
      <c r="W82" s="6">
        <v>1</v>
      </c>
      <c r="X82" s="6">
        <v>1</v>
      </c>
      <c r="Y82" s="6">
        <v>1</v>
      </c>
      <c r="Z82" s="6">
        <v>1</v>
      </c>
    </row>
    <row r="83" spans="1:26" x14ac:dyDescent="0.25">
      <c r="A83" s="1">
        <v>830</v>
      </c>
      <c r="B83" s="1" t="s">
        <v>137</v>
      </c>
      <c r="C83" s="1">
        <v>0</v>
      </c>
      <c r="D83" s="1" t="s">
        <v>104</v>
      </c>
      <c r="E83" s="1" t="s">
        <v>138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R83" s="5" t="s">
        <v>507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1</v>
      </c>
      <c r="Z83" s="6">
        <v>1</v>
      </c>
    </row>
    <row r="84" spans="1:26" x14ac:dyDescent="0.25">
      <c r="A84" s="1">
        <v>840</v>
      </c>
      <c r="B84" s="1" t="s">
        <v>139</v>
      </c>
      <c r="C84" s="1">
        <v>0</v>
      </c>
      <c r="D84" s="1" t="s">
        <v>104</v>
      </c>
      <c r="E84" s="1" t="s">
        <v>140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R84" s="5" t="s">
        <v>184</v>
      </c>
      <c r="S84" s="6">
        <v>17</v>
      </c>
      <c r="T84" s="6">
        <v>17</v>
      </c>
      <c r="U84" s="6">
        <v>8</v>
      </c>
      <c r="V84" s="6">
        <v>8</v>
      </c>
      <c r="W84" s="6">
        <v>8</v>
      </c>
      <c r="X84" s="6">
        <v>8</v>
      </c>
      <c r="Y84" s="6">
        <v>8</v>
      </c>
      <c r="Z84" s="6">
        <v>8</v>
      </c>
    </row>
    <row r="85" spans="1:26" x14ac:dyDescent="0.25">
      <c r="A85" s="1">
        <v>850</v>
      </c>
      <c r="B85" s="1" t="s">
        <v>139</v>
      </c>
      <c r="C85" s="1">
        <v>0</v>
      </c>
      <c r="D85" s="1" t="s">
        <v>104</v>
      </c>
      <c r="E85" s="1" t="s">
        <v>140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R85" s="5" t="s">
        <v>565</v>
      </c>
      <c r="S85" s="6">
        <v>1</v>
      </c>
      <c r="T85" s="6">
        <v>1</v>
      </c>
      <c r="U85" s="6">
        <v>1</v>
      </c>
      <c r="V85" s="6">
        <v>1</v>
      </c>
      <c r="W85" s="6">
        <v>1</v>
      </c>
      <c r="X85" s="6">
        <v>1</v>
      </c>
      <c r="Y85" s="6">
        <v>1</v>
      </c>
      <c r="Z85" s="6">
        <v>1</v>
      </c>
    </row>
    <row r="86" spans="1:26" x14ac:dyDescent="0.25">
      <c r="A86" s="1">
        <v>860</v>
      </c>
      <c r="B86" s="1" t="s">
        <v>141</v>
      </c>
      <c r="C86" s="1">
        <v>0</v>
      </c>
      <c r="D86" s="1" t="s">
        <v>104</v>
      </c>
      <c r="E86" s="1" t="s">
        <v>142</v>
      </c>
      <c r="F86" s="1">
        <v>1</v>
      </c>
      <c r="G86" s="1">
        <v>1</v>
      </c>
      <c r="H86" s="1" t="s">
        <v>8</v>
      </c>
      <c r="I86" s="1" t="s">
        <v>8</v>
      </c>
      <c r="J86" s="1" t="s">
        <v>8</v>
      </c>
      <c r="K86" s="1" t="s">
        <v>8</v>
      </c>
      <c r="L86" s="1" t="s">
        <v>8</v>
      </c>
      <c r="M86" s="1" t="s">
        <v>8</v>
      </c>
      <c r="R86" s="5" t="s">
        <v>567</v>
      </c>
      <c r="S86" s="6">
        <v>1</v>
      </c>
      <c r="T86" s="6">
        <v>1</v>
      </c>
      <c r="U86" s="6">
        <v>1</v>
      </c>
      <c r="V86" s="6">
        <v>1</v>
      </c>
      <c r="W86" s="6">
        <v>1</v>
      </c>
      <c r="X86" s="6">
        <v>1</v>
      </c>
      <c r="Y86" s="6">
        <v>1</v>
      </c>
      <c r="Z86" s="6">
        <v>1</v>
      </c>
    </row>
    <row r="87" spans="1:26" x14ac:dyDescent="0.25">
      <c r="A87" s="1">
        <v>870</v>
      </c>
      <c r="B87" s="1" t="s">
        <v>143</v>
      </c>
      <c r="C87" s="1">
        <v>0</v>
      </c>
      <c r="D87" s="1" t="s">
        <v>104</v>
      </c>
      <c r="E87" s="1" t="s">
        <v>144</v>
      </c>
      <c r="F87" s="1">
        <v>1</v>
      </c>
      <c r="G87" s="1">
        <v>1</v>
      </c>
      <c r="H87" s="1" t="s">
        <v>8</v>
      </c>
      <c r="I87" s="1" t="s">
        <v>8</v>
      </c>
      <c r="J87" s="1" t="s">
        <v>8</v>
      </c>
      <c r="K87" s="1" t="s">
        <v>8</v>
      </c>
      <c r="L87" s="1" t="s">
        <v>8</v>
      </c>
      <c r="M87" s="1" t="s">
        <v>8</v>
      </c>
      <c r="R87" s="5" t="s">
        <v>535</v>
      </c>
      <c r="S87" s="6">
        <v>1</v>
      </c>
      <c r="T87" s="6">
        <v>1</v>
      </c>
      <c r="U87" s="6">
        <v>1</v>
      </c>
      <c r="V87" s="6">
        <v>1</v>
      </c>
      <c r="W87" s="6">
        <v>1</v>
      </c>
      <c r="X87" s="6">
        <v>1</v>
      </c>
      <c r="Y87" s="6">
        <v>1</v>
      </c>
      <c r="Z87" s="6">
        <v>1</v>
      </c>
    </row>
    <row r="88" spans="1:26" x14ac:dyDescent="0.25">
      <c r="A88" s="1">
        <v>880</v>
      </c>
      <c r="B88" s="1" t="s">
        <v>143</v>
      </c>
      <c r="C88" s="1">
        <v>0</v>
      </c>
      <c r="D88" s="1" t="s">
        <v>104</v>
      </c>
      <c r="E88" s="1" t="s">
        <v>144</v>
      </c>
      <c r="F88" s="1">
        <v>1</v>
      </c>
      <c r="G88" s="1">
        <v>1</v>
      </c>
      <c r="H88" s="1" t="s">
        <v>8</v>
      </c>
      <c r="I88" s="1" t="s">
        <v>8</v>
      </c>
      <c r="J88" s="1" t="s">
        <v>8</v>
      </c>
      <c r="K88" s="1" t="s">
        <v>8</v>
      </c>
      <c r="L88" s="1" t="s">
        <v>8</v>
      </c>
      <c r="M88" s="1" t="s">
        <v>8</v>
      </c>
      <c r="R88" s="5" t="s">
        <v>210</v>
      </c>
      <c r="S88" s="6">
        <v>25</v>
      </c>
      <c r="T88" s="6">
        <v>25</v>
      </c>
      <c r="U88" s="6">
        <v>25</v>
      </c>
      <c r="V88" s="6">
        <v>25</v>
      </c>
      <c r="W88" s="6">
        <v>25</v>
      </c>
      <c r="X88" s="6">
        <v>25</v>
      </c>
      <c r="Y88" s="6">
        <v>25</v>
      </c>
      <c r="Z88" s="6">
        <v>25</v>
      </c>
    </row>
    <row r="89" spans="1:26" x14ac:dyDescent="0.25">
      <c r="A89" s="1">
        <v>890</v>
      </c>
      <c r="B89" s="1" t="s">
        <v>139</v>
      </c>
      <c r="C89" s="1">
        <v>0</v>
      </c>
      <c r="D89" s="1" t="s">
        <v>104</v>
      </c>
      <c r="E89" s="1" t="s">
        <v>140</v>
      </c>
      <c r="F89" s="1">
        <v>1</v>
      </c>
      <c r="G89" s="1">
        <v>1</v>
      </c>
      <c r="H89" s="1" t="s">
        <v>8</v>
      </c>
      <c r="I89" s="1" t="s">
        <v>8</v>
      </c>
      <c r="J89" s="1" t="s">
        <v>8</v>
      </c>
      <c r="K89" s="1" t="s">
        <v>8</v>
      </c>
      <c r="L89" s="1" t="s">
        <v>8</v>
      </c>
      <c r="M89" s="1" t="s">
        <v>8</v>
      </c>
      <c r="R89" s="5" t="s">
        <v>539</v>
      </c>
      <c r="S89" s="6">
        <v>1</v>
      </c>
      <c r="T89" s="6">
        <v>1</v>
      </c>
      <c r="U89" s="6">
        <v>1</v>
      </c>
      <c r="V89" s="6">
        <v>1</v>
      </c>
      <c r="W89" s="6">
        <v>1</v>
      </c>
      <c r="X89" s="6">
        <v>1</v>
      </c>
      <c r="Y89" s="6">
        <v>1</v>
      </c>
      <c r="Z89" s="6">
        <v>1</v>
      </c>
    </row>
    <row r="90" spans="1:26" x14ac:dyDescent="0.25">
      <c r="A90" s="1">
        <v>900</v>
      </c>
      <c r="B90" s="1" t="s">
        <v>143</v>
      </c>
      <c r="C90" s="1">
        <v>0</v>
      </c>
      <c r="D90" s="1" t="s">
        <v>104</v>
      </c>
      <c r="E90" s="1" t="s">
        <v>144</v>
      </c>
      <c r="F90" s="1">
        <v>1</v>
      </c>
      <c r="G90" s="1">
        <v>1</v>
      </c>
      <c r="H90" s="1" t="s">
        <v>8</v>
      </c>
      <c r="I90" s="1" t="s">
        <v>8</v>
      </c>
      <c r="J90" s="1" t="s">
        <v>8</v>
      </c>
      <c r="K90" s="1" t="s">
        <v>8</v>
      </c>
      <c r="L90" s="1" t="s">
        <v>8</v>
      </c>
      <c r="M90" s="1" t="s">
        <v>8</v>
      </c>
      <c r="R90" s="5" t="s">
        <v>216</v>
      </c>
      <c r="S90" s="6">
        <v>3</v>
      </c>
      <c r="T90" s="6">
        <v>3</v>
      </c>
      <c r="U90" s="6">
        <v>3</v>
      </c>
      <c r="V90" s="6">
        <v>3</v>
      </c>
      <c r="W90" s="6">
        <v>3</v>
      </c>
      <c r="X90" s="6">
        <v>3</v>
      </c>
      <c r="Y90" s="6">
        <v>3</v>
      </c>
      <c r="Z90" s="6">
        <v>3</v>
      </c>
    </row>
    <row r="91" spans="1:26" x14ac:dyDescent="0.25">
      <c r="A91" s="1">
        <v>910</v>
      </c>
      <c r="B91" s="1" t="s">
        <v>145</v>
      </c>
      <c r="C91" s="1">
        <v>0</v>
      </c>
      <c r="D91" s="1" t="s">
        <v>104</v>
      </c>
      <c r="E91" s="1" t="s">
        <v>146</v>
      </c>
      <c r="F91" s="1">
        <v>1</v>
      </c>
      <c r="G91" s="1">
        <v>1</v>
      </c>
      <c r="H91" s="1" t="s">
        <v>8</v>
      </c>
      <c r="I91" s="1" t="s">
        <v>8</v>
      </c>
      <c r="J91" s="1" t="s">
        <v>8</v>
      </c>
      <c r="K91" s="1" t="s">
        <v>8</v>
      </c>
      <c r="L91" s="1" t="s">
        <v>8</v>
      </c>
      <c r="M91" s="1" t="s">
        <v>8</v>
      </c>
      <c r="R91" s="5" t="s">
        <v>190</v>
      </c>
      <c r="S91" s="6">
        <v>10</v>
      </c>
      <c r="T91" s="6">
        <v>10</v>
      </c>
      <c r="U91" s="6">
        <v>10</v>
      </c>
      <c r="V91" s="6">
        <v>10</v>
      </c>
      <c r="W91" s="6">
        <v>10</v>
      </c>
      <c r="X91" s="6">
        <v>10</v>
      </c>
      <c r="Y91" s="6">
        <v>10</v>
      </c>
      <c r="Z91" s="6">
        <v>10</v>
      </c>
    </row>
    <row r="92" spans="1:26" x14ac:dyDescent="0.25">
      <c r="A92" s="1">
        <v>920</v>
      </c>
      <c r="B92" s="1" t="s">
        <v>147</v>
      </c>
      <c r="C92" s="1">
        <v>0</v>
      </c>
      <c r="D92" s="1" t="s">
        <v>104</v>
      </c>
      <c r="E92" s="1" t="s">
        <v>148</v>
      </c>
      <c r="F92" s="1">
        <v>1</v>
      </c>
      <c r="G92" s="1">
        <v>1</v>
      </c>
      <c r="H92" s="1" t="s">
        <v>8</v>
      </c>
      <c r="I92" s="1" t="s">
        <v>8</v>
      </c>
      <c r="J92" s="1" t="s">
        <v>8</v>
      </c>
      <c r="K92" s="1" t="s">
        <v>8</v>
      </c>
      <c r="L92" s="1" t="s">
        <v>8</v>
      </c>
      <c r="M92" s="1" t="s">
        <v>8</v>
      </c>
      <c r="R92" s="5" t="s">
        <v>505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1</v>
      </c>
      <c r="Z92" s="6">
        <v>1</v>
      </c>
    </row>
    <row r="93" spans="1:26" x14ac:dyDescent="0.25">
      <c r="A93" s="1">
        <v>930</v>
      </c>
      <c r="B93" s="1" t="s">
        <v>147</v>
      </c>
      <c r="C93" s="1">
        <v>0</v>
      </c>
      <c r="D93" s="1" t="s">
        <v>104</v>
      </c>
      <c r="E93" s="1" t="s">
        <v>148</v>
      </c>
      <c r="F93" s="1">
        <v>1</v>
      </c>
      <c r="G93" s="1">
        <v>1</v>
      </c>
      <c r="H93" s="1" t="s">
        <v>8</v>
      </c>
      <c r="I93" s="1" t="s">
        <v>8</v>
      </c>
      <c r="J93" s="1" t="s">
        <v>8</v>
      </c>
      <c r="K93" s="1" t="s">
        <v>8</v>
      </c>
      <c r="L93" s="1" t="s">
        <v>8</v>
      </c>
      <c r="M93" s="1" t="s">
        <v>8</v>
      </c>
      <c r="R93" s="5" t="s">
        <v>546</v>
      </c>
      <c r="S93" s="6">
        <v>14</v>
      </c>
      <c r="T93" s="6">
        <v>14</v>
      </c>
      <c r="U93" s="6">
        <v>14</v>
      </c>
      <c r="V93" s="6">
        <v>14</v>
      </c>
      <c r="W93" s="6">
        <v>14</v>
      </c>
      <c r="X93" s="6">
        <v>14</v>
      </c>
      <c r="Y93" s="6">
        <v>14</v>
      </c>
      <c r="Z93" s="6">
        <v>14</v>
      </c>
    </row>
    <row r="94" spans="1:26" x14ac:dyDescent="0.25">
      <c r="A94" s="1">
        <v>940</v>
      </c>
      <c r="B94" s="1" t="s">
        <v>149</v>
      </c>
      <c r="C94" s="1">
        <v>0</v>
      </c>
      <c r="D94" s="1" t="s">
        <v>104</v>
      </c>
      <c r="E94" s="1" t="s">
        <v>150</v>
      </c>
      <c r="F94" s="1">
        <v>1</v>
      </c>
      <c r="G94" s="1">
        <v>1</v>
      </c>
      <c r="H94" s="1" t="s">
        <v>8</v>
      </c>
      <c r="I94" s="1" t="s">
        <v>8</v>
      </c>
      <c r="J94" s="1" t="s">
        <v>8</v>
      </c>
      <c r="K94" s="1" t="s">
        <v>8</v>
      </c>
      <c r="L94" s="1" t="s">
        <v>8</v>
      </c>
      <c r="M94" s="1" t="s">
        <v>8</v>
      </c>
      <c r="R94" s="5" t="s">
        <v>202</v>
      </c>
      <c r="S94" s="6">
        <v>10</v>
      </c>
      <c r="T94" s="6">
        <v>10</v>
      </c>
      <c r="U94" s="6">
        <v>8</v>
      </c>
      <c r="V94" s="6">
        <v>8</v>
      </c>
      <c r="W94" s="6">
        <v>8</v>
      </c>
      <c r="X94" s="6">
        <v>8</v>
      </c>
      <c r="Y94" s="6">
        <v>8</v>
      </c>
      <c r="Z94" s="6">
        <v>8</v>
      </c>
    </row>
    <row r="95" spans="1:26" x14ac:dyDescent="0.25">
      <c r="A95" s="1">
        <v>950</v>
      </c>
      <c r="B95" s="1" t="s">
        <v>149</v>
      </c>
      <c r="C95" s="1">
        <v>0</v>
      </c>
      <c r="D95" s="1" t="s">
        <v>104</v>
      </c>
      <c r="E95" s="1" t="s">
        <v>150</v>
      </c>
      <c r="F95" s="1">
        <v>1</v>
      </c>
      <c r="G95" s="1">
        <v>1</v>
      </c>
      <c r="H95" s="1" t="s">
        <v>8</v>
      </c>
      <c r="I95" s="1" t="s">
        <v>8</v>
      </c>
      <c r="J95" s="1" t="s">
        <v>8</v>
      </c>
      <c r="K95" s="1" t="s">
        <v>8</v>
      </c>
      <c r="L95" s="1" t="s">
        <v>8</v>
      </c>
      <c r="M95" s="1" t="s">
        <v>8</v>
      </c>
      <c r="R95" s="5" t="s">
        <v>254</v>
      </c>
      <c r="S95" s="6">
        <v>4</v>
      </c>
      <c r="T95" s="6">
        <v>4</v>
      </c>
      <c r="U95" s="6">
        <v>4</v>
      </c>
      <c r="V95" s="6">
        <v>4</v>
      </c>
      <c r="W95" s="6">
        <v>4</v>
      </c>
      <c r="X95" s="6">
        <v>4</v>
      </c>
      <c r="Y95" s="6">
        <v>4</v>
      </c>
      <c r="Z95" s="6">
        <v>4</v>
      </c>
    </row>
    <row r="96" spans="1:26" x14ac:dyDescent="0.25">
      <c r="A96" s="1">
        <v>960</v>
      </c>
      <c r="B96" s="1" t="s">
        <v>151</v>
      </c>
      <c r="C96" s="1">
        <v>0</v>
      </c>
      <c r="D96" s="1" t="s">
        <v>104</v>
      </c>
      <c r="E96" s="1" t="s">
        <v>152</v>
      </c>
      <c r="F96" s="1">
        <v>1</v>
      </c>
      <c r="G96" s="1">
        <v>1</v>
      </c>
      <c r="H96" s="1" t="s">
        <v>8</v>
      </c>
      <c r="I96" s="1" t="s">
        <v>8</v>
      </c>
      <c r="J96" s="1" t="s">
        <v>8</v>
      </c>
      <c r="K96" s="1" t="s">
        <v>8</v>
      </c>
      <c r="L96" s="1" t="s">
        <v>8</v>
      </c>
      <c r="M96" s="1" t="s">
        <v>8</v>
      </c>
      <c r="R96" s="5" t="s">
        <v>145</v>
      </c>
      <c r="S96" s="6">
        <v>24</v>
      </c>
      <c r="T96" s="6">
        <v>24</v>
      </c>
      <c r="U96" s="6">
        <v>19</v>
      </c>
      <c r="V96" s="6">
        <v>19</v>
      </c>
      <c r="W96" s="6">
        <v>19</v>
      </c>
      <c r="X96" s="6">
        <v>19</v>
      </c>
      <c r="Y96" s="6">
        <v>21</v>
      </c>
      <c r="Z96" s="6">
        <v>21</v>
      </c>
    </row>
    <row r="97" spans="1:26" x14ac:dyDescent="0.25">
      <c r="A97" s="1">
        <v>970</v>
      </c>
      <c r="B97" s="1" t="s">
        <v>151</v>
      </c>
      <c r="C97" s="1">
        <v>0</v>
      </c>
      <c r="D97" s="1" t="s">
        <v>104</v>
      </c>
      <c r="E97" s="1" t="s">
        <v>152</v>
      </c>
      <c r="F97" s="1">
        <v>1</v>
      </c>
      <c r="G97" s="1">
        <v>1</v>
      </c>
      <c r="H97" s="1" t="s">
        <v>8</v>
      </c>
      <c r="I97" s="1" t="s">
        <v>8</v>
      </c>
      <c r="J97" s="1" t="s">
        <v>8</v>
      </c>
      <c r="K97" s="1" t="s">
        <v>8</v>
      </c>
      <c r="L97" s="1" t="s">
        <v>8</v>
      </c>
      <c r="M97" s="1" t="s">
        <v>8</v>
      </c>
      <c r="R97" s="5" t="s">
        <v>577</v>
      </c>
      <c r="S97" s="6">
        <v>2</v>
      </c>
      <c r="T97" s="6">
        <v>2</v>
      </c>
      <c r="U97" s="6">
        <v>2</v>
      </c>
      <c r="V97" s="6">
        <v>2</v>
      </c>
      <c r="W97" s="6">
        <v>2</v>
      </c>
      <c r="X97" s="6">
        <v>2</v>
      </c>
      <c r="Y97" s="6">
        <v>2</v>
      </c>
      <c r="Z97" s="6">
        <v>2</v>
      </c>
    </row>
    <row r="98" spans="1:26" x14ac:dyDescent="0.25">
      <c r="A98" s="1">
        <v>980</v>
      </c>
      <c r="B98" s="1" t="s">
        <v>139</v>
      </c>
      <c r="C98" s="1">
        <v>0</v>
      </c>
      <c r="D98" s="1" t="s">
        <v>104</v>
      </c>
      <c r="E98" s="1" t="s">
        <v>140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  <c r="R98" s="5" t="s">
        <v>238</v>
      </c>
      <c r="S98" s="6">
        <v>2</v>
      </c>
      <c r="T98" s="6">
        <v>2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</row>
    <row r="99" spans="1:26" x14ac:dyDescent="0.25">
      <c r="A99" s="1">
        <v>990</v>
      </c>
      <c r="B99" s="1" t="s">
        <v>139</v>
      </c>
      <c r="C99" s="1">
        <v>0</v>
      </c>
      <c r="D99" s="1" t="s">
        <v>104</v>
      </c>
      <c r="E99" s="1" t="s">
        <v>140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R99" s="5" t="s">
        <v>147</v>
      </c>
      <c r="S99" s="6">
        <v>2</v>
      </c>
      <c r="T99" s="6">
        <v>2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</row>
    <row r="100" spans="1:26" x14ac:dyDescent="0.25">
      <c r="A100" s="1">
        <v>1000</v>
      </c>
      <c r="B100" s="1" t="s">
        <v>139</v>
      </c>
      <c r="C100" s="1">
        <v>0</v>
      </c>
      <c r="D100" s="1" t="s">
        <v>104</v>
      </c>
      <c r="E100" s="1" t="s">
        <v>140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R100" s="5" t="s">
        <v>524</v>
      </c>
      <c r="S100" s="6">
        <v>2</v>
      </c>
      <c r="T100" s="6">
        <v>2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</row>
    <row r="101" spans="1:26" x14ac:dyDescent="0.25">
      <c r="A101" s="1">
        <v>1010</v>
      </c>
      <c r="B101" s="1" t="s">
        <v>139</v>
      </c>
      <c r="C101" s="1">
        <v>0</v>
      </c>
      <c r="D101" s="1" t="s">
        <v>104</v>
      </c>
      <c r="E101" s="1" t="s">
        <v>140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R101" s="5" t="s">
        <v>196</v>
      </c>
      <c r="S101" s="6">
        <v>1</v>
      </c>
      <c r="T101" s="6">
        <v>1</v>
      </c>
      <c r="U101" s="6">
        <v>1</v>
      </c>
      <c r="V101" s="6">
        <v>1</v>
      </c>
      <c r="W101" s="6">
        <v>1</v>
      </c>
      <c r="X101" s="6">
        <v>1</v>
      </c>
      <c r="Y101" s="6">
        <v>1</v>
      </c>
      <c r="Z101" s="6">
        <v>1</v>
      </c>
    </row>
    <row r="102" spans="1:26" x14ac:dyDescent="0.25">
      <c r="A102" s="1">
        <v>1020</v>
      </c>
      <c r="B102" s="1" t="s">
        <v>139</v>
      </c>
      <c r="C102" s="1">
        <v>0</v>
      </c>
      <c r="D102" s="1" t="s">
        <v>104</v>
      </c>
      <c r="E102" s="1" t="s">
        <v>140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  <c r="R102" s="5" t="s">
        <v>516</v>
      </c>
      <c r="S102" s="6">
        <v>2</v>
      </c>
      <c r="T102" s="6">
        <v>2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</row>
    <row r="103" spans="1:26" x14ac:dyDescent="0.25">
      <c r="A103" s="1">
        <v>1030</v>
      </c>
      <c r="B103" s="1" t="s">
        <v>139</v>
      </c>
      <c r="C103" s="1">
        <v>0</v>
      </c>
      <c r="D103" s="1" t="s">
        <v>104</v>
      </c>
      <c r="E103" s="1" t="s">
        <v>140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  <c r="R103" s="5" t="s">
        <v>212</v>
      </c>
      <c r="S103" s="6">
        <v>2</v>
      </c>
      <c r="T103" s="6">
        <v>2</v>
      </c>
      <c r="U103" s="6">
        <v>2</v>
      </c>
      <c r="V103" s="6">
        <v>2</v>
      </c>
      <c r="W103" s="6">
        <v>2</v>
      </c>
      <c r="X103" s="6">
        <v>2</v>
      </c>
      <c r="Y103" s="6">
        <v>2</v>
      </c>
      <c r="Z103" s="6">
        <v>2</v>
      </c>
    </row>
    <row r="104" spans="1:26" x14ac:dyDescent="0.25">
      <c r="A104" s="1">
        <v>1040</v>
      </c>
      <c r="B104" s="1" t="s">
        <v>139</v>
      </c>
      <c r="C104" s="1">
        <v>0</v>
      </c>
      <c r="D104" s="1" t="s">
        <v>104</v>
      </c>
      <c r="E104" s="1" t="s">
        <v>140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  <c r="R104" s="5" t="s">
        <v>531</v>
      </c>
      <c r="S104" s="6">
        <v>9</v>
      </c>
      <c r="T104" s="6">
        <v>9</v>
      </c>
      <c r="U104" s="6">
        <v>8</v>
      </c>
      <c r="V104" s="6">
        <v>8</v>
      </c>
      <c r="W104" s="6">
        <v>8</v>
      </c>
      <c r="X104" s="6">
        <v>8</v>
      </c>
      <c r="Y104" s="6">
        <v>8</v>
      </c>
      <c r="Z104" s="6">
        <v>8</v>
      </c>
    </row>
    <row r="105" spans="1:26" x14ac:dyDescent="0.25">
      <c r="A105" s="1">
        <v>1050</v>
      </c>
      <c r="B105" s="1" t="s">
        <v>139</v>
      </c>
      <c r="C105" s="1">
        <v>0</v>
      </c>
      <c r="D105" s="1" t="s">
        <v>104</v>
      </c>
      <c r="E105" s="1" t="s">
        <v>140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  <c r="R105" s="5" t="s">
        <v>499</v>
      </c>
      <c r="S105" s="6">
        <v>2</v>
      </c>
      <c r="T105" s="6">
        <v>2</v>
      </c>
      <c r="U105" s="6">
        <v>1</v>
      </c>
      <c r="V105" s="6">
        <v>1</v>
      </c>
      <c r="W105" s="6">
        <v>1</v>
      </c>
      <c r="X105" s="6">
        <v>1</v>
      </c>
      <c r="Y105" s="6">
        <v>1</v>
      </c>
      <c r="Z105" s="6">
        <v>1</v>
      </c>
    </row>
    <row r="106" spans="1:26" x14ac:dyDescent="0.25">
      <c r="A106" s="1">
        <v>1060</v>
      </c>
      <c r="B106" s="1" t="s">
        <v>139</v>
      </c>
      <c r="C106" s="1">
        <v>0</v>
      </c>
      <c r="D106" s="1" t="s">
        <v>104</v>
      </c>
      <c r="E106" s="1" t="s">
        <v>140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  <c r="R106" s="5" t="s">
        <v>192</v>
      </c>
      <c r="S106" s="6">
        <v>10</v>
      </c>
      <c r="T106" s="6">
        <v>10</v>
      </c>
      <c r="U106" s="6">
        <v>10</v>
      </c>
      <c r="V106" s="6">
        <v>10</v>
      </c>
      <c r="W106" s="6">
        <v>10</v>
      </c>
      <c r="X106" s="6">
        <v>10</v>
      </c>
      <c r="Y106" s="6">
        <v>10</v>
      </c>
      <c r="Z106" s="6">
        <v>10</v>
      </c>
    </row>
    <row r="107" spans="1:26" x14ac:dyDescent="0.25">
      <c r="A107" s="1">
        <v>1070</v>
      </c>
      <c r="B107" s="1" t="s">
        <v>139</v>
      </c>
      <c r="C107" s="1">
        <v>0</v>
      </c>
      <c r="D107" s="1" t="s">
        <v>104</v>
      </c>
      <c r="E107" s="1" t="s">
        <v>140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R107" s="5" t="s">
        <v>497</v>
      </c>
      <c r="S107" s="6">
        <v>2</v>
      </c>
      <c r="T107" s="6">
        <v>2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</row>
    <row r="108" spans="1:26" x14ac:dyDescent="0.25">
      <c r="A108" s="1">
        <v>1080</v>
      </c>
      <c r="B108" s="1" t="s">
        <v>139</v>
      </c>
      <c r="C108" s="1">
        <v>0</v>
      </c>
      <c r="D108" s="1" t="s">
        <v>104</v>
      </c>
      <c r="E108" s="1" t="s">
        <v>140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  <c r="R108" s="5" t="s">
        <v>541</v>
      </c>
      <c r="S108" s="6">
        <v>5</v>
      </c>
      <c r="T108" s="6">
        <v>5</v>
      </c>
      <c r="U108" s="6">
        <v>5</v>
      </c>
      <c r="V108" s="6">
        <v>5</v>
      </c>
      <c r="W108" s="6">
        <v>5</v>
      </c>
      <c r="X108" s="6">
        <v>5</v>
      </c>
      <c r="Y108" s="6">
        <v>5</v>
      </c>
      <c r="Z108" s="6">
        <v>5</v>
      </c>
    </row>
    <row r="109" spans="1:26" x14ac:dyDescent="0.25">
      <c r="A109" s="1">
        <v>1090</v>
      </c>
      <c r="B109" s="1" t="s">
        <v>139</v>
      </c>
      <c r="C109" s="1">
        <v>0</v>
      </c>
      <c r="D109" s="1" t="s">
        <v>104</v>
      </c>
      <c r="E109" s="1" t="s">
        <v>140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  <c r="R109" s="5" t="s">
        <v>543</v>
      </c>
      <c r="S109" s="6">
        <v>11</v>
      </c>
      <c r="T109" s="6">
        <v>11</v>
      </c>
      <c r="U109" s="6">
        <v>11</v>
      </c>
      <c r="V109" s="6">
        <v>11</v>
      </c>
      <c r="W109" s="6">
        <v>11</v>
      </c>
      <c r="X109" s="6">
        <v>11</v>
      </c>
      <c r="Y109" s="6">
        <v>11</v>
      </c>
      <c r="Z109" s="6">
        <v>11</v>
      </c>
    </row>
    <row r="110" spans="1:26" x14ac:dyDescent="0.25">
      <c r="A110" s="1">
        <v>1100</v>
      </c>
      <c r="B110" s="1" t="s">
        <v>139</v>
      </c>
      <c r="C110" s="1">
        <v>0</v>
      </c>
      <c r="D110" s="1" t="s">
        <v>104</v>
      </c>
      <c r="E110" s="1" t="s">
        <v>140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  <c r="R110" s="5" t="s">
        <v>537</v>
      </c>
      <c r="S110" s="6">
        <v>10</v>
      </c>
      <c r="T110" s="6">
        <v>10</v>
      </c>
      <c r="U110" s="6">
        <v>10</v>
      </c>
      <c r="V110" s="6">
        <v>10</v>
      </c>
      <c r="W110" s="6">
        <v>10</v>
      </c>
      <c r="X110" s="6">
        <v>10</v>
      </c>
      <c r="Y110" s="6">
        <v>10</v>
      </c>
      <c r="Z110" s="6">
        <v>10</v>
      </c>
    </row>
    <row r="111" spans="1:26" x14ac:dyDescent="0.25">
      <c r="A111" s="1">
        <v>1110</v>
      </c>
      <c r="B111" s="1" t="s">
        <v>153</v>
      </c>
      <c r="C111" s="1">
        <v>0</v>
      </c>
      <c r="D111" s="1" t="s">
        <v>104</v>
      </c>
      <c r="E111" s="1" t="s">
        <v>154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  <c r="R111" s="5" t="s">
        <v>172</v>
      </c>
      <c r="S111" s="6">
        <v>3</v>
      </c>
      <c r="T111" s="6">
        <v>3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</row>
    <row r="112" spans="1:26" x14ac:dyDescent="0.25">
      <c r="A112" s="1">
        <v>1120</v>
      </c>
      <c r="B112" s="1" t="s">
        <v>139</v>
      </c>
      <c r="C112" s="1">
        <v>0</v>
      </c>
      <c r="D112" s="1" t="s">
        <v>104</v>
      </c>
      <c r="E112" s="1" t="s">
        <v>140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  <c r="R112" s="5" t="s">
        <v>220</v>
      </c>
      <c r="S112" s="6">
        <v>1</v>
      </c>
      <c r="T112" s="6">
        <v>1</v>
      </c>
      <c r="U112" s="6">
        <v>1</v>
      </c>
      <c r="V112" s="6">
        <v>1</v>
      </c>
      <c r="W112" s="6">
        <v>1</v>
      </c>
      <c r="X112" s="6">
        <v>1</v>
      </c>
      <c r="Y112" s="6">
        <v>1</v>
      </c>
      <c r="Z112" s="6">
        <v>1</v>
      </c>
    </row>
    <row r="113" spans="1:26" x14ac:dyDescent="0.25">
      <c r="A113" s="1">
        <v>1130</v>
      </c>
      <c r="B113" s="1" t="s">
        <v>139</v>
      </c>
      <c r="C113" s="1">
        <v>0</v>
      </c>
      <c r="D113" s="1" t="s">
        <v>104</v>
      </c>
      <c r="E113" s="1" t="s">
        <v>140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  <c r="R113" s="5" t="s">
        <v>615</v>
      </c>
      <c r="S113" s="6">
        <v>3</v>
      </c>
      <c r="T113" s="6">
        <v>3</v>
      </c>
      <c r="U113" s="6">
        <v>3</v>
      </c>
      <c r="V113" s="6">
        <v>3</v>
      </c>
      <c r="W113" s="6">
        <v>3</v>
      </c>
      <c r="X113" s="6">
        <v>3</v>
      </c>
      <c r="Y113" s="6">
        <v>3</v>
      </c>
      <c r="Z113" s="6">
        <v>3</v>
      </c>
    </row>
    <row r="114" spans="1:26" x14ac:dyDescent="0.25">
      <c r="A114" s="1">
        <v>1140</v>
      </c>
      <c r="B114" s="1" t="s">
        <v>139</v>
      </c>
      <c r="C114" s="1">
        <v>0</v>
      </c>
      <c r="D114" s="1" t="s">
        <v>104</v>
      </c>
      <c r="E114" s="1" t="s">
        <v>140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  <c r="R114" s="5" t="s">
        <v>234</v>
      </c>
      <c r="S114" s="6">
        <v>5</v>
      </c>
      <c r="T114" s="6">
        <v>5</v>
      </c>
      <c r="U114" s="6">
        <v>3</v>
      </c>
      <c r="V114" s="6">
        <v>3</v>
      </c>
      <c r="W114" s="6">
        <v>3</v>
      </c>
      <c r="X114" s="6">
        <v>3</v>
      </c>
      <c r="Y114" s="6">
        <v>3</v>
      </c>
      <c r="Z114" s="6">
        <v>3</v>
      </c>
    </row>
    <row r="115" spans="1:26" x14ac:dyDescent="0.25">
      <c r="A115" s="1">
        <v>1150</v>
      </c>
      <c r="B115" s="1" t="s">
        <v>143</v>
      </c>
      <c r="C115" s="1">
        <v>0</v>
      </c>
      <c r="D115" s="1" t="s">
        <v>104</v>
      </c>
      <c r="E115" s="1" t="s">
        <v>144</v>
      </c>
      <c r="F115" s="1">
        <v>1</v>
      </c>
      <c r="G115" s="1">
        <v>1</v>
      </c>
      <c r="H115" s="1" t="s">
        <v>8</v>
      </c>
      <c r="I115" s="1" t="s">
        <v>8</v>
      </c>
      <c r="J115" s="1" t="s">
        <v>8</v>
      </c>
      <c r="K115" s="1" t="s">
        <v>8</v>
      </c>
      <c r="L115" s="1" t="s">
        <v>8</v>
      </c>
      <c r="M115" s="1" t="s">
        <v>8</v>
      </c>
      <c r="R115" s="5" t="s">
        <v>509</v>
      </c>
      <c r="S115" s="6">
        <v>1</v>
      </c>
      <c r="T115" s="6">
        <v>1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</row>
    <row r="116" spans="1:26" x14ac:dyDescent="0.25">
      <c r="A116" s="1">
        <v>1160</v>
      </c>
      <c r="B116" s="1" t="s">
        <v>143</v>
      </c>
      <c r="C116" s="1">
        <v>0</v>
      </c>
      <c r="D116" s="1" t="s">
        <v>104</v>
      </c>
      <c r="E116" s="1" t="s">
        <v>144</v>
      </c>
      <c r="F116" s="1" t="s">
        <v>8</v>
      </c>
      <c r="G116" s="1" t="s">
        <v>8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  <c r="R116" s="5" t="s">
        <v>176</v>
      </c>
      <c r="S116" s="6">
        <v>1</v>
      </c>
      <c r="T116" s="6">
        <v>1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</row>
    <row r="117" spans="1:26" x14ac:dyDescent="0.25">
      <c r="A117" s="1">
        <v>1170</v>
      </c>
      <c r="B117" s="1" t="s">
        <v>143</v>
      </c>
      <c r="C117" s="1">
        <v>0</v>
      </c>
      <c r="D117" s="1" t="s">
        <v>104</v>
      </c>
      <c r="E117" s="1" t="s">
        <v>144</v>
      </c>
      <c r="F117" s="1">
        <v>1</v>
      </c>
      <c r="G117" s="1">
        <v>1</v>
      </c>
      <c r="H117" s="1" t="s">
        <v>8</v>
      </c>
      <c r="I117" s="1" t="s">
        <v>8</v>
      </c>
      <c r="J117" s="1" t="s">
        <v>8</v>
      </c>
      <c r="K117" s="1" t="s">
        <v>8</v>
      </c>
      <c r="L117" s="1" t="s">
        <v>8</v>
      </c>
      <c r="M117" s="1" t="s">
        <v>8</v>
      </c>
      <c r="R117" s="5" t="s">
        <v>161</v>
      </c>
      <c r="S117" s="6">
        <v>2</v>
      </c>
      <c r="T117" s="6">
        <v>2</v>
      </c>
      <c r="U117" s="6">
        <v>1</v>
      </c>
      <c r="V117" s="6">
        <v>1</v>
      </c>
      <c r="W117" s="6">
        <v>1</v>
      </c>
      <c r="X117" s="6">
        <v>1</v>
      </c>
      <c r="Y117" s="6">
        <v>1</v>
      </c>
      <c r="Z117" s="6">
        <v>1</v>
      </c>
    </row>
    <row r="118" spans="1:26" x14ac:dyDescent="0.25">
      <c r="A118" s="1">
        <v>1180</v>
      </c>
      <c r="B118" s="1" t="s">
        <v>143</v>
      </c>
      <c r="C118" s="1">
        <v>0</v>
      </c>
      <c r="D118" s="1" t="s">
        <v>104</v>
      </c>
      <c r="E118" s="1" t="s">
        <v>144</v>
      </c>
      <c r="F118" s="1" t="s">
        <v>8</v>
      </c>
      <c r="G118" s="1" t="s">
        <v>8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  <c r="R118" s="5" t="s">
        <v>226</v>
      </c>
      <c r="S118" s="6">
        <v>1</v>
      </c>
      <c r="T118" s="6">
        <v>1</v>
      </c>
      <c r="U118" s="6">
        <v>1</v>
      </c>
      <c r="V118" s="6">
        <v>1</v>
      </c>
      <c r="W118" s="6">
        <v>1</v>
      </c>
      <c r="X118" s="6">
        <v>1</v>
      </c>
      <c r="Y118" s="6">
        <v>1</v>
      </c>
      <c r="Z118" s="6">
        <v>1</v>
      </c>
    </row>
    <row r="119" spans="1:26" x14ac:dyDescent="0.25">
      <c r="A119" s="1">
        <v>1190</v>
      </c>
      <c r="B119" s="1" t="s">
        <v>143</v>
      </c>
      <c r="C119" s="1">
        <v>0</v>
      </c>
      <c r="D119" s="1" t="s">
        <v>104</v>
      </c>
      <c r="E119" s="1" t="s">
        <v>144</v>
      </c>
      <c r="F119" s="1">
        <v>1</v>
      </c>
      <c r="G119" s="1">
        <v>1</v>
      </c>
      <c r="H119" s="1" t="s">
        <v>8</v>
      </c>
      <c r="I119" s="1" t="s">
        <v>8</v>
      </c>
      <c r="J119" s="1" t="s">
        <v>8</v>
      </c>
      <c r="K119" s="1" t="s">
        <v>8</v>
      </c>
      <c r="L119" s="1" t="s">
        <v>8</v>
      </c>
      <c r="M119" s="1" t="s">
        <v>8</v>
      </c>
      <c r="R119" s="5" t="s">
        <v>569</v>
      </c>
      <c r="S119" s="6">
        <v>2</v>
      </c>
      <c r="T119" s="6">
        <v>2</v>
      </c>
      <c r="U119" s="6">
        <v>2</v>
      </c>
      <c r="V119" s="6">
        <v>2</v>
      </c>
      <c r="W119" s="6">
        <v>2</v>
      </c>
      <c r="X119" s="6">
        <v>2</v>
      </c>
      <c r="Y119" s="6">
        <v>2</v>
      </c>
      <c r="Z119" s="6">
        <v>2</v>
      </c>
    </row>
    <row r="120" spans="1:26" x14ac:dyDescent="0.25">
      <c r="A120" s="1">
        <v>1200</v>
      </c>
      <c r="B120" s="1" t="s">
        <v>143</v>
      </c>
      <c r="C120" s="1">
        <v>0</v>
      </c>
      <c r="D120" s="1" t="s">
        <v>104</v>
      </c>
      <c r="E120" s="1" t="s">
        <v>144</v>
      </c>
      <c r="F120" s="1" t="s">
        <v>8</v>
      </c>
      <c r="G120" s="1" t="s">
        <v>8</v>
      </c>
      <c r="H120" s="1">
        <v>1</v>
      </c>
      <c r="I120" s="1">
        <v>1</v>
      </c>
      <c r="J120" s="1">
        <v>1</v>
      </c>
      <c r="K120" s="1">
        <v>1</v>
      </c>
      <c r="L120" s="1">
        <v>1</v>
      </c>
      <c r="M120" s="1">
        <v>1</v>
      </c>
      <c r="R120" s="5" t="s">
        <v>526</v>
      </c>
      <c r="S120" s="6">
        <v>2</v>
      </c>
      <c r="T120" s="6">
        <v>2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</row>
    <row r="121" spans="1:26" x14ac:dyDescent="0.25">
      <c r="A121" s="1">
        <v>1210</v>
      </c>
      <c r="B121" s="1" t="s">
        <v>143</v>
      </c>
      <c r="C121" s="1">
        <v>0</v>
      </c>
      <c r="D121" s="1" t="s">
        <v>104</v>
      </c>
      <c r="E121" s="1" t="s">
        <v>144</v>
      </c>
      <c r="F121" s="1">
        <v>1</v>
      </c>
      <c r="G121" s="1">
        <v>1</v>
      </c>
      <c r="H121" s="1" t="s">
        <v>8</v>
      </c>
      <c r="I121" s="1" t="s">
        <v>8</v>
      </c>
      <c r="J121" s="1" t="s">
        <v>8</v>
      </c>
      <c r="K121" s="1" t="s">
        <v>8</v>
      </c>
      <c r="L121" s="1" t="s">
        <v>8</v>
      </c>
      <c r="M121" s="1" t="s">
        <v>8</v>
      </c>
      <c r="R121" s="5" t="s">
        <v>157</v>
      </c>
      <c r="S121" s="6">
        <v>1</v>
      </c>
      <c r="T121" s="6">
        <v>1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</row>
    <row r="122" spans="1:26" x14ac:dyDescent="0.25">
      <c r="A122" s="1">
        <v>1220</v>
      </c>
      <c r="B122" s="1" t="s">
        <v>143</v>
      </c>
      <c r="C122" s="1">
        <v>0</v>
      </c>
      <c r="D122" s="1" t="s">
        <v>104</v>
      </c>
      <c r="E122" s="1" t="s">
        <v>144</v>
      </c>
      <c r="F122" s="1" t="s">
        <v>8</v>
      </c>
      <c r="G122" s="1" t="s">
        <v>8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R122" s="5" t="s">
        <v>130</v>
      </c>
      <c r="S122" s="6">
        <v>1</v>
      </c>
      <c r="T122" s="6">
        <v>1</v>
      </c>
      <c r="U122" s="6">
        <v>1</v>
      </c>
      <c r="V122" s="6">
        <v>1</v>
      </c>
      <c r="W122" s="6">
        <v>1</v>
      </c>
      <c r="X122" s="6">
        <v>1</v>
      </c>
      <c r="Y122" s="6">
        <v>1</v>
      </c>
      <c r="Z122" s="6">
        <v>1</v>
      </c>
    </row>
    <row r="123" spans="1:26" x14ac:dyDescent="0.25">
      <c r="A123" s="1">
        <v>1230</v>
      </c>
      <c r="B123" s="1" t="s">
        <v>143</v>
      </c>
      <c r="C123" s="1">
        <v>0</v>
      </c>
      <c r="D123" s="1" t="s">
        <v>104</v>
      </c>
      <c r="E123" s="1" t="s">
        <v>144</v>
      </c>
      <c r="F123" s="1">
        <v>1</v>
      </c>
      <c r="G123" s="1">
        <v>1</v>
      </c>
      <c r="H123" s="1" t="s">
        <v>8</v>
      </c>
      <c r="I123" s="1" t="s">
        <v>8</v>
      </c>
      <c r="J123" s="1" t="s">
        <v>8</v>
      </c>
      <c r="K123" s="1" t="s">
        <v>8</v>
      </c>
      <c r="L123" s="1" t="s">
        <v>8</v>
      </c>
      <c r="M123" s="1" t="s">
        <v>8</v>
      </c>
      <c r="R123" s="5" t="s">
        <v>128</v>
      </c>
      <c r="S123" s="6">
        <v>1</v>
      </c>
      <c r="T123" s="6">
        <v>1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</row>
    <row r="124" spans="1:26" x14ac:dyDescent="0.25">
      <c r="A124" s="1">
        <v>1240</v>
      </c>
      <c r="B124" s="1" t="s">
        <v>143</v>
      </c>
      <c r="C124" s="1">
        <v>0</v>
      </c>
      <c r="D124" s="1" t="s">
        <v>104</v>
      </c>
      <c r="E124" s="1" t="s">
        <v>144</v>
      </c>
      <c r="F124" s="1" t="s">
        <v>8</v>
      </c>
      <c r="G124" s="1" t="s">
        <v>8</v>
      </c>
      <c r="H124" s="1">
        <v>1</v>
      </c>
      <c r="I124" s="1">
        <v>1</v>
      </c>
      <c r="J124" s="1">
        <v>1</v>
      </c>
      <c r="K124" s="1">
        <v>1</v>
      </c>
      <c r="L124" s="1">
        <v>1</v>
      </c>
      <c r="M124" s="1">
        <v>1</v>
      </c>
      <c r="R124" s="5" t="s">
        <v>489</v>
      </c>
      <c r="S124" s="6">
        <v>1</v>
      </c>
      <c r="T124" s="6">
        <v>1</v>
      </c>
      <c r="U124" s="6">
        <v>1</v>
      </c>
      <c r="V124" s="6">
        <v>1</v>
      </c>
      <c r="W124" s="6">
        <v>1</v>
      </c>
      <c r="X124" s="6">
        <v>1</v>
      </c>
      <c r="Y124" s="6">
        <v>1</v>
      </c>
      <c r="Z124" s="6">
        <v>1</v>
      </c>
    </row>
    <row r="125" spans="1:26" x14ac:dyDescent="0.25">
      <c r="A125" s="1">
        <v>1250</v>
      </c>
      <c r="B125" s="1" t="s">
        <v>143</v>
      </c>
      <c r="C125" s="1">
        <v>0</v>
      </c>
      <c r="D125" s="1" t="s">
        <v>104</v>
      </c>
      <c r="E125" s="1" t="s">
        <v>144</v>
      </c>
      <c r="F125" s="1">
        <v>1</v>
      </c>
      <c r="G125" s="1">
        <v>1</v>
      </c>
      <c r="H125" s="1" t="s">
        <v>8</v>
      </c>
      <c r="I125" s="1" t="s">
        <v>8</v>
      </c>
      <c r="J125" s="1" t="s">
        <v>8</v>
      </c>
      <c r="K125" s="1" t="s">
        <v>8</v>
      </c>
      <c r="L125" s="1" t="s">
        <v>8</v>
      </c>
      <c r="M125" s="1" t="s">
        <v>8</v>
      </c>
      <c r="R125" s="5" t="s">
        <v>126</v>
      </c>
      <c r="S125" s="6">
        <v>1</v>
      </c>
      <c r="T125" s="6">
        <v>1</v>
      </c>
      <c r="U125" s="6">
        <v>1</v>
      </c>
      <c r="V125" s="6">
        <v>1</v>
      </c>
      <c r="W125" s="6">
        <v>1</v>
      </c>
      <c r="X125" s="6">
        <v>1</v>
      </c>
      <c r="Y125" s="6">
        <v>1</v>
      </c>
      <c r="Z125" s="6">
        <v>1</v>
      </c>
    </row>
    <row r="126" spans="1:26" x14ac:dyDescent="0.25">
      <c r="A126" s="1">
        <v>1260</v>
      </c>
      <c r="B126" s="1" t="s">
        <v>143</v>
      </c>
      <c r="C126" s="1">
        <v>0</v>
      </c>
      <c r="D126" s="1" t="s">
        <v>104</v>
      </c>
      <c r="E126" s="1" t="s">
        <v>144</v>
      </c>
      <c r="F126" s="1" t="s">
        <v>8</v>
      </c>
      <c r="G126" s="1" t="s">
        <v>8</v>
      </c>
      <c r="H126" s="1">
        <v>1</v>
      </c>
      <c r="I126" s="1">
        <v>1</v>
      </c>
      <c r="J126" s="1">
        <v>1</v>
      </c>
      <c r="K126" s="1">
        <v>1</v>
      </c>
      <c r="L126" s="1">
        <v>1</v>
      </c>
      <c r="M126" s="1">
        <v>1</v>
      </c>
      <c r="R126" s="5" t="s">
        <v>487</v>
      </c>
      <c r="S126" s="6">
        <v>1</v>
      </c>
      <c r="T126" s="6">
        <v>1</v>
      </c>
      <c r="U126" s="6">
        <v>1</v>
      </c>
      <c r="V126" s="6">
        <v>1</v>
      </c>
      <c r="W126" s="6">
        <v>1</v>
      </c>
      <c r="X126" s="6">
        <v>1</v>
      </c>
      <c r="Y126" s="6">
        <v>1</v>
      </c>
      <c r="Z126" s="6">
        <v>1</v>
      </c>
    </row>
    <row r="127" spans="1:26" x14ac:dyDescent="0.25">
      <c r="A127" s="1">
        <v>1270</v>
      </c>
      <c r="B127" s="1" t="s">
        <v>155</v>
      </c>
      <c r="C127" s="1">
        <v>0</v>
      </c>
      <c r="D127" s="1" t="s">
        <v>104</v>
      </c>
      <c r="E127" s="1" t="s">
        <v>156</v>
      </c>
      <c r="F127" s="1">
        <v>1</v>
      </c>
      <c r="G127" s="1">
        <v>1</v>
      </c>
      <c r="H127" s="1" t="s">
        <v>8</v>
      </c>
      <c r="I127" s="1" t="s">
        <v>8</v>
      </c>
      <c r="J127" s="1" t="s">
        <v>8</v>
      </c>
      <c r="K127" s="1" t="s">
        <v>8</v>
      </c>
      <c r="L127" s="1" t="s">
        <v>8</v>
      </c>
      <c r="M127" s="1" t="s">
        <v>8</v>
      </c>
      <c r="R127" s="5" t="s">
        <v>119</v>
      </c>
      <c r="S127" s="6">
        <v>1</v>
      </c>
      <c r="T127" s="6">
        <v>1</v>
      </c>
      <c r="U127" s="6">
        <v>1</v>
      </c>
      <c r="V127" s="6">
        <v>1</v>
      </c>
      <c r="W127" s="6">
        <v>1</v>
      </c>
      <c r="X127" s="6">
        <v>1</v>
      </c>
      <c r="Y127" s="6">
        <v>1</v>
      </c>
      <c r="Z127" s="6">
        <v>1</v>
      </c>
    </row>
    <row r="128" spans="1:26" x14ac:dyDescent="0.25">
      <c r="A128" s="1">
        <v>1280</v>
      </c>
      <c r="B128" s="1" t="s">
        <v>155</v>
      </c>
      <c r="C128" s="1">
        <v>0</v>
      </c>
      <c r="D128" s="1" t="s">
        <v>104</v>
      </c>
      <c r="E128" s="1" t="s">
        <v>156</v>
      </c>
      <c r="F128" s="1" t="s">
        <v>8</v>
      </c>
      <c r="G128" s="1" t="s">
        <v>8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R128" s="5" t="s">
        <v>471</v>
      </c>
      <c r="S128" s="6">
        <v>1</v>
      </c>
      <c r="T128" s="6">
        <v>1</v>
      </c>
      <c r="U128" s="6">
        <v>1</v>
      </c>
      <c r="V128" s="6">
        <v>1</v>
      </c>
      <c r="W128" s="6">
        <v>1</v>
      </c>
      <c r="X128" s="6">
        <v>1</v>
      </c>
      <c r="Y128" s="6">
        <v>1</v>
      </c>
      <c r="Z128" s="6">
        <v>1</v>
      </c>
    </row>
    <row r="129" spans="1:26" x14ac:dyDescent="0.25">
      <c r="A129" s="1">
        <v>1290</v>
      </c>
      <c r="B129" s="1" t="s">
        <v>157</v>
      </c>
      <c r="C129" s="1">
        <v>0</v>
      </c>
      <c r="D129" s="1" t="s">
        <v>104</v>
      </c>
      <c r="E129" s="1" t="s">
        <v>158</v>
      </c>
      <c r="F129" s="1">
        <v>1</v>
      </c>
      <c r="G129" s="1">
        <v>1</v>
      </c>
      <c r="H129" s="1" t="s">
        <v>8</v>
      </c>
      <c r="I129" s="1" t="s">
        <v>8</v>
      </c>
      <c r="J129" s="1" t="s">
        <v>8</v>
      </c>
      <c r="K129" s="1" t="s">
        <v>8</v>
      </c>
      <c r="L129" s="1" t="s">
        <v>8</v>
      </c>
      <c r="M129" s="1" t="s">
        <v>8</v>
      </c>
      <c r="R129" s="5" t="s">
        <v>459</v>
      </c>
      <c r="S129" s="6">
        <v>1</v>
      </c>
      <c r="T129" s="6">
        <v>1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</row>
    <row r="130" spans="1:26" x14ac:dyDescent="0.25">
      <c r="A130" s="1">
        <v>1300</v>
      </c>
      <c r="B130" s="1" t="s">
        <v>159</v>
      </c>
      <c r="C130" s="1">
        <v>0</v>
      </c>
      <c r="D130" s="1" t="s">
        <v>104</v>
      </c>
      <c r="E130" s="1" t="s">
        <v>160</v>
      </c>
      <c r="F130" s="1">
        <v>1</v>
      </c>
      <c r="G130" s="1">
        <v>1</v>
      </c>
      <c r="H130" s="1" t="s">
        <v>8</v>
      </c>
      <c r="I130" s="1" t="s">
        <v>8</v>
      </c>
      <c r="J130" s="1" t="s">
        <v>8</v>
      </c>
      <c r="K130" s="1" t="s">
        <v>8</v>
      </c>
      <c r="L130" s="1" t="s">
        <v>8</v>
      </c>
      <c r="M130" s="1" t="s">
        <v>8</v>
      </c>
      <c r="R130" s="5" t="s">
        <v>121</v>
      </c>
      <c r="S130" s="6">
        <v>1</v>
      </c>
      <c r="T130" s="6">
        <v>1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</row>
    <row r="131" spans="1:26" x14ac:dyDescent="0.25">
      <c r="A131" s="1">
        <v>1310</v>
      </c>
      <c r="B131" s="1" t="s">
        <v>145</v>
      </c>
      <c r="C131" s="1">
        <v>0</v>
      </c>
      <c r="D131" s="1" t="s">
        <v>104</v>
      </c>
      <c r="E131" s="1" t="s">
        <v>146</v>
      </c>
      <c r="F131" s="1" t="s">
        <v>8</v>
      </c>
      <c r="G131" s="1" t="s">
        <v>8</v>
      </c>
      <c r="H131" s="1">
        <v>1</v>
      </c>
      <c r="I131" s="1">
        <v>1</v>
      </c>
      <c r="J131" s="1">
        <v>1</v>
      </c>
      <c r="K131" s="1">
        <v>1</v>
      </c>
      <c r="L131" s="1" t="s">
        <v>8</v>
      </c>
      <c r="M131" s="1" t="s">
        <v>8</v>
      </c>
      <c r="R131" s="5" t="s">
        <v>129</v>
      </c>
      <c r="S131" s="6">
        <v>0</v>
      </c>
      <c r="T131" s="6">
        <v>0</v>
      </c>
      <c r="U131" s="6">
        <v>1</v>
      </c>
      <c r="V131" s="6">
        <v>1</v>
      </c>
      <c r="W131" s="6">
        <v>1</v>
      </c>
      <c r="X131" s="6">
        <v>1</v>
      </c>
      <c r="Y131" s="6">
        <v>1</v>
      </c>
      <c r="Z131" s="6">
        <v>1</v>
      </c>
    </row>
    <row r="132" spans="1:26" x14ac:dyDescent="0.25">
      <c r="A132" s="1">
        <v>1320</v>
      </c>
      <c r="B132" s="1" t="s">
        <v>145</v>
      </c>
      <c r="C132" s="1">
        <v>0</v>
      </c>
      <c r="D132" s="1" t="s">
        <v>104</v>
      </c>
      <c r="E132" s="1" t="s">
        <v>146</v>
      </c>
      <c r="F132" s="1" t="s">
        <v>8</v>
      </c>
      <c r="G132" s="1" t="s">
        <v>8</v>
      </c>
      <c r="H132" s="1" t="s">
        <v>8</v>
      </c>
      <c r="I132" s="1" t="s">
        <v>8</v>
      </c>
      <c r="J132" s="1" t="s">
        <v>8</v>
      </c>
      <c r="K132" s="1" t="s">
        <v>8</v>
      </c>
      <c r="L132" s="1">
        <v>1</v>
      </c>
      <c r="M132" s="1">
        <v>1</v>
      </c>
      <c r="R132" s="5" t="s">
        <v>258</v>
      </c>
      <c r="S132" s="6">
        <v>1</v>
      </c>
      <c r="T132" s="6">
        <v>1</v>
      </c>
      <c r="U132" s="6">
        <v>1</v>
      </c>
      <c r="V132" s="6">
        <v>1</v>
      </c>
      <c r="W132" s="6">
        <v>1</v>
      </c>
      <c r="X132" s="6">
        <v>1</v>
      </c>
      <c r="Y132" s="6">
        <v>1</v>
      </c>
      <c r="Z132" s="6">
        <v>1</v>
      </c>
    </row>
    <row r="133" spans="1:26" x14ac:dyDescent="0.25">
      <c r="A133" s="1">
        <v>1330</v>
      </c>
      <c r="B133" s="1" t="s">
        <v>161</v>
      </c>
      <c r="C133" s="1">
        <v>0</v>
      </c>
      <c r="D133" s="1" t="s">
        <v>104</v>
      </c>
      <c r="E133" s="1" t="s">
        <v>162</v>
      </c>
      <c r="F133" s="1">
        <v>1</v>
      </c>
      <c r="G133" s="1">
        <v>1</v>
      </c>
      <c r="H133" s="1" t="s">
        <v>8</v>
      </c>
      <c r="I133" s="1" t="s">
        <v>8</v>
      </c>
      <c r="J133" s="1" t="s">
        <v>8</v>
      </c>
      <c r="K133" s="1" t="s">
        <v>8</v>
      </c>
      <c r="L133" s="1" t="s">
        <v>8</v>
      </c>
      <c r="M133" s="1" t="s">
        <v>8</v>
      </c>
      <c r="R133" s="5" t="s">
        <v>300</v>
      </c>
      <c r="S133" s="6">
        <v>1</v>
      </c>
      <c r="T133" s="6">
        <v>1</v>
      </c>
      <c r="U133" s="6">
        <v>1</v>
      </c>
      <c r="V133" s="6">
        <v>1</v>
      </c>
      <c r="W133" s="6">
        <v>1</v>
      </c>
      <c r="X133" s="6">
        <v>1</v>
      </c>
      <c r="Y133" s="6">
        <v>1</v>
      </c>
      <c r="Z133" s="6">
        <v>1</v>
      </c>
    </row>
    <row r="134" spans="1:26" x14ac:dyDescent="0.25">
      <c r="A134" s="1">
        <v>1340</v>
      </c>
      <c r="B134" s="1" t="s">
        <v>163</v>
      </c>
      <c r="C134" s="1">
        <v>0</v>
      </c>
      <c r="D134" s="1" t="s">
        <v>104</v>
      </c>
      <c r="E134" s="1" t="s">
        <v>164</v>
      </c>
      <c r="F134" s="1">
        <v>1</v>
      </c>
      <c r="G134" s="1">
        <v>1</v>
      </c>
      <c r="H134" s="1" t="s">
        <v>8</v>
      </c>
      <c r="I134" s="1" t="s">
        <v>8</v>
      </c>
      <c r="J134" s="1" t="s">
        <v>8</v>
      </c>
      <c r="K134" s="1" t="s">
        <v>8</v>
      </c>
      <c r="L134" s="1" t="s">
        <v>8</v>
      </c>
      <c r="M134" s="1" t="s">
        <v>8</v>
      </c>
      <c r="R134" s="5" t="s">
        <v>667</v>
      </c>
      <c r="S134" s="6">
        <v>2</v>
      </c>
      <c r="T134" s="6">
        <v>2</v>
      </c>
      <c r="U134" s="6">
        <v>2</v>
      </c>
      <c r="V134" s="6">
        <v>2</v>
      </c>
      <c r="W134" s="6">
        <v>2</v>
      </c>
      <c r="X134" s="6">
        <v>2</v>
      </c>
      <c r="Y134" s="6">
        <v>2</v>
      </c>
      <c r="Z134" s="6">
        <v>2</v>
      </c>
    </row>
    <row r="135" spans="1:26" x14ac:dyDescent="0.25">
      <c r="A135" s="1">
        <v>1350</v>
      </c>
      <c r="B135" s="1" t="s">
        <v>163</v>
      </c>
      <c r="C135" s="1">
        <v>0</v>
      </c>
      <c r="D135" s="1" t="s">
        <v>104</v>
      </c>
      <c r="E135" s="1" t="s">
        <v>164</v>
      </c>
      <c r="F135" s="1">
        <v>1</v>
      </c>
      <c r="G135" s="1">
        <v>1</v>
      </c>
      <c r="H135" s="1" t="s">
        <v>8</v>
      </c>
      <c r="I135" s="1" t="s">
        <v>8</v>
      </c>
      <c r="J135" s="1" t="s">
        <v>8</v>
      </c>
      <c r="K135" s="1" t="s">
        <v>8</v>
      </c>
      <c r="L135" s="1" t="s">
        <v>8</v>
      </c>
      <c r="M135" s="1" t="s">
        <v>8</v>
      </c>
      <c r="R135" s="5" t="s">
        <v>473</v>
      </c>
      <c r="S135" s="6">
        <v>3</v>
      </c>
      <c r="T135" s="6">
        <v>3</v>
      </c>
      <c r="U135" s="6">
        <v>3</v>
      </c>
      <c r="V135" s="6">
        <v>3</v>
      </c>
      <c r="W135" s="6">
        <v>3</v>
      </c>
      <c r="X135" s="6">
        <v>3</v>
      </c>
      <c r="Y135" s="6">
        <v>3</v>
      </c>
      <c r="Z135" s="6">
        <v>3</v>
      </c>
    </row>
    <row r="136" spans="1:26" x14ac:dyDescent="0.25">
      <c r="A136" s="1">
        <v>1360</v>
      </c>
      <c r="B136" s="1" t="s">
        <v>165</v>
      </c>
      <c r="C136" s="1">
        <v>0</v>
      </c>
      <c r="D136" s="1" t="s">
        <v>104</v>
      </c>
      <c r="E136" s="1" t="s">
        <v>166</v>
      </c>
      <c r="F136" s="1">
        <v>1</v>
      </c>
      <c r="G136" s="1">
        <v>1</v>
      </c>
      <c r="H136" s="1" t="s">
        <v>8</v>
      </c>
      <c r="I136" s="1" t="s">
        <v>8</v>
      </c>
      <c r="J136" s="1" t="s">
        <v>8</v>
      </c>
      <c r="K136" s="1" t="s">
        <v>8</v>
      </c>
      <c r="L136" s="1" t="s">
        <v>8</v>
      </c>
      <c r="M136" s="1" t="s">
        <v>8</v>
      </c>
      <c r="R136" s="5" t="s">
        <v>115</v>
      </c>
      <c r="S136" s="6">
        <v>1</v>
      </c>
      <c r="T136" s="6">
        <v>1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</row>
    <row r="137" spans="1:26" x14ac:dyDescent="0.25">
      <c r="A137" s="1">
        <v>1370</v>
      </c>
      <c r="B137" s="1" t="s">
        <v>163</v>
      </c>
      <c r="C137" s="1">
        <v>0</v>
      </c>
      <c r="D137" s="1" t="s">
        <v>104</v>
      </c>
      <c r="E137" s="1" t="s">
        <v>164</v>
      </c>
      <c r="F137" s="1">
        <v>1</v>
      </c>
      <c r="G137" s="1">
        <v>1</v>
      </c>
      <c r="H137" s="1" t="s">
        <v>8</v>
      </c>
      <c r="I137" s="1" t="s">
        <v>8</v>
      </c>
      <c r="J137" s="1" t="s">
        <v>8</v>
      </c>
      <c r="K137" s="1" t="s">
        <v>8</v>
      </c>
      <c r="L137" s="1" t="s">
        <v>8</v>
      </c>
      <c r="M137" s="1" t="s">
        <v>8</v>
      </c>
      <c r="R137" s="5" t="s">
        <v>553</v>
      </c>
      <c r="S137" s="6">
        <v>4</v>
      </c>
      <c r="T137" s="6">
        <v>4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</row>
    <row r="138" spans="1:26" x14ac:dyDescent="0.25">
      <c r="A138" s="1">
        <v>1380</v>
      </c>
      <c r="B138" s="1" t="s">
        <v>167</v>
      </c>
      <c r="C138" s="1">
        <v>0</v>
      </c>
      <c r="D138" s="1" t="s">
        <v>104</v>
      </c>
      <c r="E138" s="1" t="s">
        <v>168</v>
      </c>
      <c r="F138" s="1">
        <v>1</v>
      </c>
      <c r="G138" s="1">
        <v>1</v>
      </c>
      <c r="H138" s="1" t="s">
        <v>8</v>
      </c>
      <c r="I138" s="1" t="s">
        <v>8</v>
      </c>
      <c r="J138" s="1" t="s">
        <v>8</v>
      </c>
      <c r="K138" s="1" t="s">
        <v>8</v>
      </c>
      <c r="L138" s="1" t="s">
        <v>8</v>
      </c>
      <c r="M138" s="1" t="s">
        <v>8</v>
      </c>
      <c r="R138" s="5" t="s">
        <v>702</v>
      </c>
      <c r="S138" s="6">
        <v>1</v>
      </c>
      <c r="T138" s="6">
        <v>1</v>
      </c>
      <c r="U138" s="6">
        <v>1</v>
      </c>
      <c r="V138" s="6">
        <v>1</v>
      </c>
      <c r="W138" s="6">
        <v>1</v>
      </c>
      <c r="X138" s="6">
        <v>1</v>
      </c>
      <c r="Y138" s="6">
        <v>1</v>
      </c>
      <c r="Z138" s="6">
        <v>1</v>
      </c>
    </row>
    <row r="139" spans="1:26" x14ac:dyDescent="0.25">
      <c r="A139" s="1">
        <v>1390</v>
      </c>
      <c r="B139" s="1" t="s">
        <v>163</v>
      </c>
      <c r="C139" s="1">
        <v>0</v>
      </c>
      <c r="D139" s="1" t="s">
        <v>104</v>
      </c>
      <c r="E139" s="1" t="s">
        <v>164</v>
      </c>
      <c r="F139" s="1" t="s">
        <v>8</v>
      </c>
      <c r="G139" s="1" t="s">
        <v>8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  <c r="R139" s="5" t="s">
        <v>712</v>
      </c>
      <c r="S139" s="6">
        <v>1</v>
      </c>
      <c r="T139" s="6">
        <v>1</v>
      </c>
      <c r="U139" s="6">
        <v>1</v>
      </c>
      <c r="V139" s="6">
        <v>1</v>
      </c>
      <c r="W139" s="6">
        <v>1</v>
      </c>
      <c r="X139" s="6">
        <v>1</v>
      </c>
      <c r="Y139" s="6">
        <v>1</v>
      </c>
      <c r="Z139" s="6">
        <v>1</v>
      </c>
    </row>
    <row r="140" spans="1:26" x14ac:dyDescent="0.25">
      <c r="A140" s="1">
        <v>1400</v>
      </c>
      <c r="B140" s="1" t="s">
        <v>163</v>
      </c>
      <c r="C140" s="1">
        <v>0</v>
      </c>
      <c r="D140" s="1" t="s">
        <v>104</v>
      </c>
      <c r="E140" s="1" t="s">
        <v>164</v>
      </c>
      <c r="F140" s="1">
        <v>1</v>
      </c>
      <c r="G140" s="1">
        <v>1</v>
      </c>
      <c r="H140" s="1" t="s">
        <v>8</v>
      </c>
      <c r="I140" s="1" t="s">
        <v>8</v>
      </c>
      <c r="J140" s="1" t="s">
        <v>8</v>
      </c>
      <c r="K140" s="1" t="s">
        <v>8</v>
      </c>
      <c r="L140" s="1" t="s">
        <v>8</v>
      </c>
      <c r="M140" s="1" t="s">
        <v>8</v>
      </c>
      <c r="R140" s="5" t="s">
        <v>714</v>
      </c>
      <c r="S140" s="6">
        <v>1</v>
      </c>
      <c r="T140" s="6">
        <v>1</v>
      </c>
      <c r="U140" s="6">
        <v>1</v>
      </c>
      <c r="V140" s="6">
        <v>1</v>
      </c>
      <c r="W140" s="6">
        <v>1</v>
      </c>
      <c r="X140" s="6">
        <v>1</v>
      </c>
      <c r="Y140" s="6">
        <v>1</v>
      </c>
      <c r="Z140" s="6">
        <v>1</v>
      </c>
    </row>
    <row r="141" spans="1:26" x14ac:dyDescent="0.25">
      <c r="A141" s="1">
        <v>1410</v>
      </c>
      <c r="B141" s="1" t="s">
        <v>145</v>
      </c>
      <c r="C141" s="1">
        <v>0</v>
      </c>
      <c r="D141" s="1" t="s">
        <v>104</v>
      </c>
      <c r="E141" s="1" t="s">
        <v>146</v>
      </c>
      <c r="F141" s="1">
        <v>1</v>
      </c>
      <c r="G141" s="1">
        <v>1</v>
      </c>
      <c r="H141" s="1" t="s">
        <v>8</v>
      </c>
      <c r="I141" s="1" t="s">
        <v>8</v>
      </c>
      <c r="J141" s="1" t="s">
        <v>8</v>
      </c>
      <c r="K141" s="1" t="s">
        <v>8</v>
      </c>
      <c r="L141" s="1" t="s">
        <v>8</v>
      </c>
      <c r="M141" s="1" t="s">
        <v>8</v>
      </c>
      <c r="R141" s="5" t="s">
        <v>178</v>
      </c>
      <c r="S141" s="6">
        <v>0</v>
      </c>
      <c r="T141" s="6">
        <v>0</v>
      </c>
      <c r="U141" s="6">
        <v>1</v>
      </c>
      <c r="V141" s="6">
        <v>1</v>
      </c>
      <c r="W141" s="6">
        <v>1</v>
      </c>
      <c r="X141" s="6">
        <v>1</v>
      </c>
      <c r="Y141" s="6">
        <v>1</v>
      </c>
      <c r="Z141" s="6">
        <v>1</v>
      </c>
    </row>
    <row r="142" spans="1:26" x14ac:dyDescent="0.25">
      <c r="A142" s="1">
        <v>1420</v>
      </c>
      <c r="B142" s="1" t="s">
        <v>163</v>
      </c>
      <c r="C142" s="1">
        <v>0</v>
      </c>
      <c r="D142" s="1" t="s">
        <v>104</v>
      </c>
      <c r="E142" s="1" t="s">
        <v>164</v>
      </c>
      <c r="F142" s="1">
        <v>1</v>
      </c>
      <c r="G142" s="1">
        <v>1</v>
      </c>
      <c r="H142" s="1" t="s">
        <v>8</v>
      </c>
      <c r="I142" s="1" t="s">
        <v>8</v>
      </c>
      <c r="J142" s="1" t="s">
        <v>8</v>
      </c>
      <c r="K142" s="1" t="s">
        <v>8</v>
      </c>
      <c r="L142" s="1" t="s">
        <v>8</v>
      </c>
      <c r="M142" s="1" t="s">
        <v>8</v>
      </c>
      <c r="R142" s="5" t="s">
        <v>559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1</v>
      </c>
      <c r="Z142" s="6">
        <v>1</v>
      </c>
    </row>
    <row r="143" spans="1:26" x14ac:dyDescent="0.25">
      <c r="A143" s="1">
        <v>1430</v>
      </c>
      <c r="B143" s="1" t="s">
        <v>169</v>
      </c>
      <c r="C143" s="1">
        <v>0</v>
      </c>
      <c r="D143" s="1" t="s">
        <v>104</v>
      </c>
      <c r="E143" s="1" t="s">
        <v>140</v>
      </c>
      <c r="F143" s="1">
        <v>1</v>
      </c>
      <c r="G143" s="1">
        <v>1</v>
      </c>
      <c r="H143" s="1" t="s">
        <v>8</v>
      </c>
      <c r="I143" s="1" t="s">
        <v>8</v>
      </c>
      <c r="J143" s="1" t="s">
        <v>8</v>
      </c>
      <c r="K143" s="1" t="s">
        <v>8</v>
      </c>
      <c r="L143" s="1" t="s">
        <v>8</v>
      </c>
      <c r="M143" s="1" t="s">
        <v>8</v>
      </c>
      <c r="R143" s="5" t="s">
        <v>668</v>
      </c>
      <c r="S143" s="6">
        <v>1</v>
      </c>
      <c r="T143" s="6">
        <v>1</v>
      </c>
      <c r="U143" s="6">
        <v>1</v>
      </c>
      <c r="V143" s="6">
        <v>1</v>
      </c>
      <c r="W143" s="6">
        <v>1</v>
      </c>
      <c r="X143" s="6">
        <v>1</v>
      </c>
      <c r="Y143" s="6">
        <v>1</v>
      </c>
      <c r="Z143" s="6">
        <v>1</v>
      </c>
    </row>
    <row r="144" spans="1:26" x14ac:dyDescent="0.25">
      <c r="A144" s="1">
        <v>1440</v>
      </c>
      <c r="B144" s="1" t="s">
        <v>170</v>
      </c>
      <c r="C144" s="1">
        <v>0</v>
      </c>
      <c r="D144" s="1" t="s">
        <v>104</v>
      </c>
      <c r="E144" s="1" t="s">
        <v>171</v>
      </c>
      <c r="F144" s="1">
        <v>1</v>
      </c>
      <c r="G144" s="1">
        <v>1</v>
      </c>
      <c r="H144" s="1" t="s">
        <v>8</v>
      </c>
      <c r="I144" s="1" t="s">
        <v>8</v>
      </c>
      <c r="J144" s="1" t="s">
        <v>8</v>
      </c>
      <c r="K144" s="1" t="s">
        <v>8</v>
      </c>
      <c r="L144" s="1" t="s">
        <v>8</v>
      </c>
      <c r="M144" s="1" t="s">
        <v>8</v>
      </c>
      <c r="R144" s="5" t="s">
        <v>665</v>
      </c>
      <c r="S144" s="6">
        <v>9</v>
      </c>
      <c r="T144" s="6">
        <v>9</v>
      </c>
      <c r="U144" s="6">
        <v>9</v>
      </c>
      <c r="V144" s="6">
        <v>9</v>
      </c>
      <c r="W144" s="6">
        <v>9</v>
      </c>
      <c r="X144" s="6">
        <v>9</v>
      </c>
      <c r="Y144" s="6">
        <v>9</v>
      </c>
      <c r="Z144" s="6">
        <v>9</v>
      </c>
    </row>
    <row r="145" spans="1:26" x14ac:dyDescent="0.25">
      <c r="A145" s="1">
        <v>1450</v>
      </c>
      <c r="B145" s="1" t="s">
        <v>172</v>
      </c>
      <c r="C145" s="1">
        <v>0</v>
      </c>
      <c r="D145" s="1" t="s">
        <v>104</v>
      </c>
      <c r="E145" s="1" t="s">
        <v>173</v>
      </c>
      <c r="F145" s="1">
        <v>1</v>
      </c>
      <c r="G145" s="1">
        <v>1</v>
      </c>
      <c r="H145" s="1" t="s">
        <v>8</v>
      </c>
      <c r="I145" s="1" t="s">
        <v>8</v>
      </c>
      <c r="J145" s="1" t="s">
        <v>8</v>
      </c>
      <c r="K145" s="1" t="s">
        <v>8</v>
      </c>
      <c r="L145" s="1" t="s">
        <v>8</v>
      </c>
      <c r="M145" s="1" t="s">
        <v>8</v>
      </c>
      <c r="R145" s="5" t="s">
        <v>330</v>
      </c>
      <c r="S145" s="6">
        <v>3</v>
      </c>
      <c r="T145" s="6">
        <v>3</v>
      </c>
      <c r="U145" s="6">
        <v>3</v>
      </c>
      <c r="V145" s="6">
        <v>3</v>
      </c>
      <c r="W145" s="6">
        <v>3</v>
      </c>
      <c r="X145" s="6">
        <v>3</v>
      </c>
      <c r="Y145" s="6">
        <v>3</v>
      </c>
      <c r="Z145" s="6">
        <v>3</v>
      </c>
    </row>
    <row r="146" spans="1:26" x14ac:dyDescent="0.25">
      <c r="A146" s="1">
        <v>1460</v>
      </c>
      <c r="B146" s="1" t="s">
        <v>169</v>
      </c>
      <c r="C146" s="1">
        <v>0</v>
      </c>
      <c r="D146" s="1" t="s">
        <v>104</v>
      </c>
      <c r="E146" s="1" t="s">
        <v>140</v>
      </c>
      <c r="F146" s="1">
        <v>1</v>
      </c>
      <c r="G146" s="1">
        <v>1</v>
      </c>
      <c r="H146" s="1" t="s">
        <v>8</v>
      </c>
      <c r="I146" s="1" t="s">
        <v>8</v>
      </c>
      <c r="J146" s="1" t="s">
        <v>8</v>
      </c>
      <c r="K146" s="1" t="s">
        <v>8</v>
      </c>
      <c r="L146" s="1" t="s">
        <v>8</v>
      </c>
      <c r="M146" s="1" t="s">
        <v>8</v>
      </c>
      <c r="R146" s="5" t="s">
        <v>244</v>
      </c>
      <c r="S146" s="6">
        <v>5</v>
      </c>
      <c r="T146" s="6">
        <v>5</v>
      </c>
      <c r="U146" s="6">
        <v>3</v>
      </c>
      <c r="V146" s="6">
        <v>3</v>
      </c>
      <c r="W146" s="6">
        <v>3</v>
      </c>
      <c r="X146" s="6">
        <v>3</v>
      </c>
      <c r="Y146" s="6">
        <v>3</v>
      </c>
      <c r="Z146" s="6">
        <v>3</v>
      </c>
    </row>
    <row r="147" spans="1:26" x14ac:dyDescent="0.25">
      <c r="A147" s="1">
        <v>1470</v>
      </c>
      <c r="B147" s="1" t="s">
        <v>174</v>
      </c>
      <c r="C147" s="1">
        <v>0</v>
      </c>
      <c r="D147" s="1" t="s">
        <v>104</v>
      </c>
      <c r="E147" s="1" t="s">
        <v>175</v>
      </c>
      <c r="F147" s="1">
        <v>1</v>
      </c>
      <c r="G147" s="1">
        <v>1</v>
      </c>
      <c r="H147" s="1" t="s">
        <v>8</v>
      </c>
      <c r="I147" s="1" t="s">
        <v>8</v>
      </c>
      <c r="J147" s="1" t="s">
        <v>8</v>
      </c>
      <c r="K147" s="1" t="s">
        <v>8</v>
      </c>
      <c r="L147" s="1" t="s">
        <v>8</v>
      </c>
      <c r="M147" s="1" t="s">
        <v>8</v>
      </c>
      <c r="R147" s="5" t="s">
        <v>322</v>
      </c>
      <c r="S147" s="6">
        <v>4</v>
      </c>
      <c r="T147" s="6">
        <v>4</v>
      </c>
      <c r="U147" s="6">
        <v>3</v>
      </c>
      <c r="V147" s="6">
        <v>3</v>
      </c>
      <c r="W147" s="6">
        <v>3</v>
      </c>
      <c r="X147" s="6">
        <v>3</v>
      </c>
      <c r="Y147" s="6">
        <v>3</v>
      </c>
      <c r="Z147" s="6">
        <v>3</v>
      </c>
    </row>
    <row r="148" spans="1:26" x14ac:dyDescent="0.25">
      <c r="A148" s="1">
        <v>1480</v>
      </c>
      <c r="B148" s="1" t="s">
        <v>176</v>
      </c>
      <c r="C148" s="1">
        <v>0</v>
      </c>
      <c r="D148" s="1" t="s">
        <v>104</v>
      </c>
      <c r="E148" s="1" t="s">
        <v>177</v>
      </c>
      <c r="F148" s="1">
        <v>1</v>
      </c>
      <c r="G148" s="1">
        <v>1</v>
      </c>
      <c r="H148" s="1" t="s">
        <v>8</v>
      </c>
      <c r="I148" s="1" t="s">
        <v>8</v>
      </c>
      <c r="J148" s="1" t="s">
        <v>8</v>
      </c>
      <c r="K148" s="1" t="s">
        <v>8</v>
      </c>
      <c r="L148" s="1" t="s">
        <v>8</v>
      </c>
      <c r="M148" s="1" t="s">
        <v>8</v>
      </c>
      <c r="R148" s="5" t="s">
        <v>704</v>
      </c>
      <c r="S148" s="6">
        <v>3</v>
      </c>
      <c r="T148" s="6">
        <v>3</v>
      </c>
      <c r="U148" s="6">
        <v>3</v>
      </c>
      <c r="V148" s="6">
        <v>3</v>
      </c>
      <c r="W148" s="6">
        <v>3</v>
      </c>
      <c r="X148" s="6">
        <v>3</v>
      </c>
      <c r="Y148" s="6">
        <v>3</v>
      </c>
      <c r="Z148" s="6">
        <v>3</v>
      </c>
    </row>
    <row r="149" spans="1:26" x14ac:dyDescent="0.25">
      <c r="A149" s="1">
        <v>1490</v>
      </c>
      <c r="B149" s="1" t="s">
        <v>163</v>
      </c>
      <c r="C149" s="1">
        <v>0</v>
      </c>
      <c r="D149" s="1" t="s">
        <v>104</v>
      </c>
      <c r="E149" s="1" t="s">
        <v>164</v>
      </c>
      <c r="F149" s="1">
        <v>1</v>
      </c>
      <c r="G149" s="1">
        <v>1</v>
      </c>
      <c r="H149" s="1" t="s">
        <v>8</v>
      </c>
      <c r="I149" s="1" t="s">
        <v>8</v>
      </c>
      <c r="J149" s="1" t="s">
        <v>8</v>
      </c>
      <c r="K149" s="1" t="s">
        <v>8</v>
      </c>
      <c r="L149" s="1" t="s">
        <v>8</v>
      </c>
      <c r="M149" s="1" t="s">
        <v>8</v>
      </c>
      <c r="R149" s="5" t="s">
        <v>236</v>
      </c>
      <c r="S149" s="6">
        <v>5</v>
      </c>
      <c r="T149" s="6">
        <v>5</v>
      </c>
      <c r="U149" s="6">
        <v>3</v>
      </c>
      <c r="V149" s="6">
        <v>3</v>
      </c>
      <c r="W149" s="6">
        <v>3</v>
      </c>
      <c r="X149" s="6">
        <v>3</v>
      </c>
      <c r="Y149" s="6">
        <v>3</v>
      </c>
      <c r="Z149" s="6">
        <v>3</v>
      </c>
    </row>
    <row r="150" spans="1:26" x14ac:dyDescent="0.25">
      <c r="A150" s="1">
        <v>1500</v>
      </c>
      <c r="B150" s="1" t="s">
        <v>163</v>
      </c>
      <c r="C150" s="1">
        <v>0</v>
      </c>
      <c r="D150" s="1" t="s">
        <v>104</v>
      </c>
      <c r="E150" s="1" t="s">
        <v>164</v>
      </c>
      <c r="F150" s="1">
        <v>1</v>
      </c>
      <c r="G150" s="1">
        <v>1</v>
      </c>
      <c r="H150" s="1" t="s">
        <v>8</v>
      </c>
      <c r="I150" s="1" t="s">
        <v>8</v>
      </c>
      <c r="J150" s="1" t="s">
        <v>8</v>
      </c>
      <c r="K150" s="1" t="s">
        <v>8</v>
      </c>
      <c r="L150" s="1" t="s">
        <v>8</v>
      </c>
      <c r="M150" s="1" t="s">
        <v>8</v>
      </c>
      <c r="R150" s="5" t="s">
        <v>718</v>
      </c>
      <c r="S150" s="6">
        <v>1</v>
      </c>
      <c r="T150" s="6">
        <v>1</v>
      </c>
      <c r="U150" s="6">
        <v>1</v>
      </c>
      <c r="V150" s="6">
        <v>1</v>
      </c>
      <c r="W150" s="6">
        <v>1</v>
      </c>
      <c r="X150" s="6">
        <v>1</v>
      </c>
      <c r="Y150" s="6">
        <v>1</v>
      </c>
      <c r="Z150" s="6">
        <v>1</v>
      </c>
    </row>
    <row r="151" spans="1:26" x14ac:dyDescent="0.25">
      <c r="A151" s="1">
        <v>1510</v>
      </c>
      <c r="B151" s="1" t="s">
        <v>145</v>
      </c>
      <c r="C151" s="1">
        <v>0</v>
      </c>
      <c r="D151" s="1" t="s">
        <v>104</v>
      </c>
      <c r="E151" s="1" t="s">
        <v>146</v>
      </c>
      <c r="F151" s="1">
        <v>1</v>
      </c>
      <c r="G151" s="1">
        <v>1</v>
      </c>
      <c r="H151" s="1" t="s">
        <v>8</v>
      </c>
      <c r="I151" s="1" t="s">
        <v>8</v>
      </c>
      <c r="J151" s="1" t="s">
        <v>8</v>
      </c>
      <c r="K151" s="1" t="s">
        <v>8</v>
      </c>
      <c r="L151" s="1" t="s">
        <v>8</v>
      </c>
      <c r="M151" s="1" t="s">
        <v>8</v>
      </c>
      <c r="R151" s="5" t="s">
        <v>680</v>
      </c>
      <c r="S151" s="6">
        <v>1</v>
      </c>
      <c r="T151" s="6">
        <v>1</v>
      </c>
      <c r="U151" s="6">
        <v>1</v>
      </c>
      <c r="V151" s="6">
        <v>1</v>
      </c>
      <c r="W151" s="6">
        <v>1</v>
      </c>
      <c r="X151" s="6">
        <v>1</v>
      </c>
      <c r="Y151" s="6">
        <v>1</v>
      </c>
      <c r="Z151" s="6">
        <v>1</v>
      </c>
    </row>
    <row r="152" spans="1:26" x14ac:dyDescent="0.25">
      <c r="A152" s="1">
        <v>1520</v>
      </c>
      <c r="B152" s="1" t="s">
        <v>163</v>
      </c>
      <c r="C152" s="1">
        <v>0</v>
      </c>
      <c r="D152" s="1" t="s">
        <v>104</v>
      </c>
      <c r="E152" s="1" t="s">
        <v>164</v>
      </c>
      <c r="F152" s="1" t="s">
        <v>8</v>
      </c>
      <c r="G152" s="1" t="s">
        <v>8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R152" s="5" t="s">
        <v>312</v>
      </c>
      <c r="S152" s="6">
        <v>1</v>
      </c>
      <c r="T152" s="6">
        <v>1</v>
      </c>
      <c r="U152" s="6">
        <v>1</v>
      </c>
      <c r="V152" s="6">
        <v>1</v>
      </c>
      <c r="W152" s="6">
        <v>1</v>
      </c>
      <c r="X152" s="6">
        <v>1</v>
      </c>
      <c r="Y152" s="6">
        <v>1</v>
      </c>
      <c r="Z152" s="6">
        <v>1</v>
      </c>
    </row>
    <row r="153" spans="1:26" x14ac:dyDescent="0.25">
      <c r="A153" s="1">
        <v>1530</v>
      </c>
      <c r="B153" s="1" t="s">
        <v>163</v>
      </c>
      <c r="C153" s="1">
        <v>0</v>
      </c>
      <c r="D153" s="1" t="s">
        <v>104</v>
      </c>
      <c r="E153" s="1" t="s">
        <v>164</v>
      </c>
      <c r="F153" s="1">
        <v>1</v>
      </c>
      <c r="G153" s="1">
        <v>1</v>
      </c>
      <c r="H153" s="1" t="s">
        <v>8</v>
      </c>
      <c r="I153" s="1" t="s">
        <v>8</v>
      </c>
      <c r="J153" s="1" t="s">
        <v>8</v>
      </c>
      <c r="K153" s="1" t="s">
        <v>8</v>
      </c>
      <c r="L153" s="1" t="s">
        <v>8</v>
      </c>
      <c r="M153" s="1" t="s">
        <v>8</v>
      </c>
      <c r="R153" s="5" t="s">
        <v>659</v>
      </c>
      <c r="S153" s="6">
        <v>1</v>
      </c>
      <c r="T153" s="6">
        <v>1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</row>
    <row r="154" spans="1:26" x14ac:dyDescent="0.25">
      <c r="A154" s="1">
        <v>1540</v>
      </c>
      <c r="B154" s="1" t="s">
        <v>163</v>
      </c>
      <c r="C154" s="1">
        <v>0</v>
      </c>
      <c r="D154" s="1" t="s">
        <v>104</v>
      </c>
      <c r="E154" s="1" t="s">
        <v>164</v>
      </c>
      <c r="F154" s="1" t="s">
        <v>8</v>
      </c>
      <c r="G154" s="1" t="s">
        <v>8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  <c r="R154" s="5" t="s">
        <v>248</v>
      </c>
      <c r="S154" s="6">
        <v>12</v>
      </c>
      <c r="T154" s="6">
        <v>12</v>
      </c>
      <c r="U154" s="6">
        <v>10</v>
      </c>
      <c r="V154" s="6">
        <v>10</v>
      </c>
      <c r="W154" s="6">
        <v>10</v>
      </c>
      <c r="X154" s="6">
        <v>10</v>
      </c>
      <c r="Y154" s="6">
        <v>10</v>
      </c>
      <c r="Z154" s="6">
        <v>10</v>
      </c>
    </row>
    <row r="155" spans="1:26" x14ac:dyDescent="0.25">
      <c r="A155" s="1">
        <v>1550</v>
      </c>
      <c r="B155" s="1" t="s">
        <v>178</v>
      </c>
      <c r="C155" s="1">
        <v>0</v>
      </c>
      <c r="D155" s="1" t="s">
        <v>104</v>
      </c>
      <c r="E155" s="1" t="s">
        <v>179</v>
      </c>
      <c r="F155" s="1" t="s">
        <v>8</v>
      </c>
      <c r="G155" s="1" t="s">
        <v>8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  <c r="R155" s="5" t="s">
        <v>661</v>
      </c>
      <c r="S155" s="6">
        <v>1</v>
      </c>
      <c r="T155" s="6">
        <v>1</v>
      </c>
      <c r="U155" s="6">
        <v>1</v>
      </c>
      <c r="V155" s="6">
        <v>1</v>
      </c>
      <c r="W155" s="6">
        <v>1</v>
      </c>
      <c r="X155" s="6">
        <v>1</v>
      </c>
      <c r="Y155" s="6">
        <v>1</v>
      </c>
      <c r="Z155" s="6">
        <v>1</v>
      </c>
    </row>
    <row r="156" spans="1:26" x14ac:dyDescent="0.25">
      <c r="A156" s="1">
        <v>1560</v>
      </c>
      <c r="B156" s="1" t="s">
        <v>180</v>
      </c>
      <c r="C156" s="1">
        <v>0</v>
      </c>
      <c r="D156" s="1" t="s">
        <v>104</v>
      </c>
      <c r="E156" s="1" t="s">
        <v>181</v>
      </c>
      <c r="F156" s="1">
        <v>1</v>
      </c>
      <c r="G156" s="1">
        <v>1</v>
      </c>
      <c r="H156" s="1" t="s">
        <v>8</v>
      </c>
      <c r="I156" s="1" t="s">
        <v>8</v>
      </c>
      <c r="J156" s="1" t="s">
        <v>8</v>
      </c>
      <c r="K156" s="1" t="s">
        <v>8</v>
      </c>
      <c r="L156" s="1" t="s">
        <v>8</v>
      </c>
      <c r="M156" s="1" t="s">
        <v>8</v>
      </c>
      <c r="R156" s="5" t="s">
        <v>251</v>
      </c>
      <c r="S156" s="6">
        <v>3</v>
      </c>
      <c r="T156" s="6">
        <v>3</v>
      </c>
      <c r="U156" s="6">
        <v>1</v>
      </c>
      <c r="V156" s="6">
        <v>1</v>
      </c>
      <c r="W156" s="6">
        <v>1</v>
      </c>
      <c r="X156" s="6">
        <v>1</v>
      </c>
      <c r="Y156" s="6">
        <v>1</v>
      </c>
      <c r="Z156" s="6">
        <v>1</v>
      </c>
    </row>
    <row r="157" spans="1:26" x14ac:dyDescent="0.25">
      <c r="A157" s="1">
        <v>1570</v>
      </c>
      <c r="B157" s="1" t="s">
        <v>163</v>
      </c>
      <c r="C157" s="1">
        <v>0</v>
      </c>
      <c r="D157" s="1" t="s">
        <v>104</v>
      </c>
      <c r="E157" s="1" t="s">
        <v>164</v>
      </c>
      <c r="F157" s="1">
        <v>1</v>
      </c>
      <c r="G157" s="1">
        <v>1</v>
      </c>
      <c r="H157" s="1" t="s">
        <v>8</v>
      </c>
      <c r="I157" s="1" t="s">
        <v>8</v>
      </c>
      <c r="J157" s="1" t="s">
        <v>8</v>
      </c>
      <c r="K157" s="1" t="s">
        <v>8</v>
      </c>
      <c r="L157" s="1" t="s">
        <v>8</v>
      </c>
      <c r="M157" s="1" t="s">
        <v>8</v>
      </c>
      <c r="R157" s="5" t="s">
        <v>350</v>
      </c>
      <c r="S157" s="6">
        <v>2</v>
      </c>
      <c r="T157" s="6">
        <v>2</v>
      </c>
      <c r="U157" s="6">
        <v>2</v>
      </c>
      <c r="V157" s="6">
        <v>2</v>
      </c>
      <c r="W157" s="6">
        <v>2</v>
      </c>
      <c r="X157" s="6">
        <v>2</v>
      </c>
      <c r="Y157" s="6">
        <v>2</v>
      </c>
      <c r="Z157" s="6">
        <v>2</v>
      </c>
    </row>
    <row r="158" spans="1:26" x14ac:dyDescent="0.25">
      <c r="A158" s="1">
        <v>1580</v>
      </c>
      <c r="B158" s="1" t="s">
        <v>163</v>
      </c>
      <c r="C158" s="1">
        <v>0</v>
      </c>
      <c r="D158" s="1" t="s">
        <v>104</v>
      </c>
      <c r="E158" s="1" t="s">
        <v>164</v>
      </c>
      <c r="F158" s="1" t="s">
        <v>8</v>
      </c>
      <c r="G158" s="1" t="s">
        <v>8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  <c r="R158" s="5" t="s">
        <v>716</v>
      </c>
      <c r="S158" s="6">
        <v>5</v>
      </c>
      <c r="T158" s="6">
        <v>5</v>
      </c>
      <c r="U158" s="6">
        <v>5</v>
      </c>
      <c r="V158" s="6">
        <v>5</v>
      </c>
      <c r="W158" s="6">
        <v>5</v>
      </c>
      <c r="X158" s="6">
        <v>5</v>
      </c>
      <c r="Y158" s="6">
        <v>5</v>
      </c>
      <c r="Z158" s="6">
        <v>5</v>
      </c>
    </row>
    <row r="159" spans="1:26" x14ac:dyDescent="0.25">
      <c r="A159" s="1">
        <v>1590</v>
      </c>
      <c r="B159" s="1" t="s">
        <v>163</v>
      </c>
      <c r="C159" s="1">
        <v>0</v>
      </c>
      <c r="D159" s="1" t="s">
        <v>104</v>
      </c>
      <c r="E159" s="1" t="s">
        <v>164</v>
      </c>
      <c r="F159" s="1">
        <v>1</v>
      </c>
      <c r="G159" s="1">
        <v>1</v>
      </c>
      <c r="H159" s="1" t="s">
        <v>8</v>
      </c>
      <c r="I159" s="1" t="s">
        <v>8</v>
      </c>
      <c r="J159" s="1" t="s">
        <v>8</v>
      </c>
      <c r="K159" s="1" t="s">
        <v>8</v>
      </c>
      <c r="L159" s="1" t="s">
        <v>8</v>
      </c>
      <c r="M159" s="1" t="s">
        <v>8</v>
      </c>
      <c r="R159" s="5" t="s">
        <v>334</v>
      </c>
      <c r="S159" s="6">
        <v>1</v>
      </c>
      <c r="T159" s="6">
        <v>1</v>
      </c>
      <c r="U159" s="6">
        <v>1</v>
      </c>
      <c r="V159" s="6">
        <v>1</v>
      </c>
      <c r="W159" s="6">
        <v>1</v>
      </c>
      <c r="X159" s="6">
        <v>1</v>
      </c>
      <c r="Y159" s="6">
        <v>1</v>
      </c>
      <c r="Z159" s="6">
        <v>1</v>
      </c>
    </row>
    <row r="160" spans="1:26" x14ac:dyDescent="0.25">
      <c r="A160" s="1">
        <v>1600</v>
      </c>
      <c r="B160" s="1" t="s">
        <v>163</v>
      </c>
      <c r="C160" s="1">
        <v>0</v>
      </c>
      <c r="D160" s="1" t="s">
        <v>104</v>
      </c>
      <c r="E160" s="1" t="s">
        <v>164</v>
      </c>
      <c r="F160" s="1">
        <v>1</v>
      </c>
      <c r="G160" s="1">
        <v>1</v>
      </c>
      <c r="H160" s="1" t="s">
        <v>8</v>
      </c>
      <c r="I160" s="1" t="s">
        <v>8</v>
      </c>
      <c r="J160" s="1" t="s">
        <v>8</v>
      </c>
      <c r="K160" s="1" t="s">
        <v>8</v>
      </c>
      <c r="L160" s="1" t="s">
        <v>8</v>
      </c>
      <c r="M160" s="1" t="s">
        <v>8</v>
      </c>
      <c r="R160" s="5" t="s">
        <v>332</v>
      </c>
      <c r="S160" s="6">
        <v>1</v>
      </c>
      <c r="T160" s="6">
        <v>1</v>
      </c>
      <c r="U160" s="6">
        <v>1</v>
      </c>
      <c r="V160" s="6">
        <v>1</v>
      </c>
      <c r="W160" s="6">
        <v>1</v>
      </c>
      <c r="X160" s="6">
        <v>1</v>
      </c>
      <c r="Y160" s="6">
        <v>1</v>
      </c>
      <c r="Z160" s="6">
        <v>1</v>
      </c>
    </row>
    <row r="161" spans="1:26" x14ac:dyDescent="0.25">
      <c r="A161" s="1">
        <v>1610</v>
      </c>
      <c r="B161" s="1" t="s">
        <v>182</v>
      </c>
      <c r="C161" s="1">
        <v>0</v>
      </c>
      <c r="D161" s="1" t="s">
        <v>104</v>
      </c>
      <c r="E161" s="1" t="s">
        <v>183</v>
      </c>
      <c r="F161" s="1" t="s">
        <v>8</v>
      </c>
      <c r="G161" s="1" t="s">
        <v>8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  <c r="R161" s="5" t="s">
        <v>186</v>
      </c>
      <c r="S161" s="6">
        <v>2</v>
      </c>
      <c r="T161" s="6">
        <v>2</v>
      </c>
      <c r="U161" s="6">
        <v>1</v>
      </c>
      <c r="V161" s="6">
        <v>1</v>
      </c>
      <c r="W161" s="6">
        <v>1</v>
      </c>
      <c r="X161" s="6">
        <v>1</v>
      </c>
      <c r="Y161" s="6">
        <v>1</v>
      </c>
      <c r="Z161" s="6">
        <v>1</v>
      </c>
    </row>
    <row r="162" spans="1:26" x14ac:dyDescent="0.25">
      <c r="A162" s="1">
        <v>1620</v>
      </c>
      <c r="B162" s="1" t="s">
        <v>163</v>
      </c>
      <c r="C162" s="1">
        <v>0</v>
      </c>
      <c r="D162" s="1" t="s">
        <v>104</v>
      </c>
      <c r="E162" s="1" t="s">
        <v>164</v>
      </c>
      <c r="F162" s="1">
        <v>1</v>
      </c>
      <c r="G162" s="1">
        <v>1</v>
      </c>
      <c r="H162" s="1" t="s">
        <v>8</v>
      </c>
      <c r="I162" s="1" t="s">
        <v>8</v>
      </c>
      <c r="J162" s="1" t="s">
        <v>8</v>
      </c>
      <c r="K162" s="1" t="s">
        <v>8</v>
      </c>
      <c r="L162" s="1" t="s">
        <v>8</v>
      </c>
      <c r="M162" s="1" t="s">
        <v>8</v>
      </c>
      <c r="R162" s="5" t="s">
        <v>336</v>
      </c>
      <c r="S162" s="6">
        <v>1</v>
      </c>
      <c r="T162" s="6">
        <v>1</v>
      </c>
      <c r="U162" s="6">
        <v>1</v>
      </c>
      <c r="V162" s="6">
        <v>1</v>
      </c>
      <c r="W162" s="6">
        <v>1</v>
      </c>
      <c r="X162" s="6">
        <v>1</v>
      </c>
      <c r="Y162" s="6">
        <v>1</v>
      </c>
      <c r="Z162" s="6">
        <v>1</v>
      </c>
    </row>
    <row r="163" spans="1:26" x14ac:dyDescent="0.25">
      <c r="A163" s="1">
        <v>1630</v>
      </c>
      <c r="B163" s="1" t="s">
        <v>184</v>
      </c>
      <c r="C163" s="1">
        <v>0</v>
      </c>
      <c r="D163" s="1" t="s">
        <v>104</v>
      </c>
      <c r="E163" s="1" t="s">
        <v>185</v>
      </c>
      <c r="F163" s="1">
        <v>1</v>
      </c>
      <c r="G163" s="1">
        <v>1</v>
      </c>
      <c r="H163" s="1" t="s">
        <v>8</v>
      </c>
      <c r="I163" s="1" t="s">
        <v>8</v>
      </c>
      <c r="J163" s="1" t="s">
        <v>8</v>
      </c>
      <c r="K163" s="1" t="s">
        <v>8</v>
      </c>
      <c r="L163" s="1" t="s">
        <v>8</v>
      </c>
      <c r="M163" s="1" t="s">
        <v>8</v>
      </c>
      <c r="R163" s="5" t="s">
        <v>561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1</v>
      </c>
      <c r="Z163" s="6">
        <v>1</v>
      </c>
    </row>
    <row r="164" spans="1:26" x14ac:dyDescent="0.25">
      <c r="A164" s="1">
        <v>1640</v>
      </c>
      <c r="B164" s="1" t="s">
        <v>184</v>
      </c>
      <c r="C164" s="1">
        <v>0</v>
      </c>
      <c r="D164" s="1" t="s">
        <v>104</v>
      </c>
      <c r="E164" s="1" t="s">
        <v>185</v>
      </c>
      <c r="F164" s="1">
        <v>1</v>
      </c>
      <c r="G164" s="1">
        <v>1</v>
      </c>
      <c r="H164" s="1" t="s">
        <v>8</v>
      </c>
      <c r="I164" s="1" t="s">
        <v>8</v>
      </c>
      <c r="J164" s="1" t="s">
        <v>8</v>
      </c>
      <c r="K164" s="1" t="s">
        <v>8</v>
      </c>
      <c r="L164" s="1" t="s">
        <v>8</v>
      </c>
      <c r="M164" s="1" t="s">
        <v>8</v>
      </c>
      <c r="R164" s="5" t="s">
        <v>338</v>
      </c>
      <c r="S164" s="6">
        <v>1</v>
      </c>
      <c r="T164" s="6">
        <v>1</v>
      </c>
      <c r="U164" s="6">
        <v>1</v>
      </c>
      <c r="V164" s="6">
        <v>1</v>
      </c>
      <c r="W164" s="6">
        <v>1</v>
      </c>
      <c r="X164" s="6">
        <v>1</v>
      </c>
      <c r="Y164" s="6">
        <v>1</v>
      </c>
      <c r="Z164" s="6">
        <v>1</v>
      </c>
    </row>
    <row r="165" spans="1:26" x14ac:dyDescent="0.25">
      <c r="A165" s="1">
        <v>1650</v>
      </c>
      <c r="B165" s="1" t="s">
        <v>184</v>
      </c>
      <c r="C165" s="1">
        <v>0</v>
      </c>
      <c r="D165" s="1" t="s">
        <v>104</v>
      </c>
      <c r="E165" s="1" t="s">
        <v>185</v>
      </c>
      <c r="F165" s="1">
        <v>1</v>
      </c>
      <c r="G165" s="1">
        <v>1</v>
      </c>
      <c r="H165" s="1" t="s">
        <v>8</v>
      </c>
      <c r="I165" s="1" t="s">
        <v>8</v>
      </c>
      <c r="J165" s="1" t="s">
        <v>8</v>
      </c>
      <c r="K165" s="1" t="s">
        <v>8</v>
      </c>
      <c r="L165" s="1" t="s">
        <v>8</v>
      </c>
      <c r="M165" s="1" t="s">
        <v>8</v>
      </c>
      <c r="R165" s="5" t="s">
        <v>706</v>
      </c>
      <c r="S165" s="6">
        <v>1</v>
      </c>
      <c r="T165" s="6">
        <v>1</v>
      </c>
      <c r="U165" s="6">
        <v>1</v>
      </c>
      <c r="V165" s="6">
        <v>1</v>
      </c>
      <c r="W165" s="6">
        <v>1</v>
      </c>
      <c r="X165" s="6">
        <v>1</v>
      </c>
      <c r="Y165" s="6">
        <v>1</v>
      </c>
      <c r="Z165" s="6">
        <v>1</v>
      </c>
    </row>
    <row r="166" spans="1:26" x14ac:dyDescent="0.25">
      <c r="A166" s="1">
        <v>1660</v>
      </c>
      <c r="B166" s="1" t="s">
        <v>186</v>
      </c>
      <c r="C166" s="1">
        <v>0</v>
      </c>
      <c r="D166" s="1" t="s">
        <v>104</v>
      </c>
      <c r="E166" s="1" t="s">
        <v>187</v>
      </c>
      <c r="F166" s="1">
        <v>1</v>
      </c>
      <c r="G166" s="1">
        <v>1</v>
      </c>
      <c r="H166" s="1" t="s">
        <v>8</v>
      </c>
      <c r="I166" s="1" t="s">
        <v>8</v>
      </c>
      <c r="J166" s="1" t="s">
        <v>8</v>
      </c>
      <c r="K166" s="1" t="s">
        <v>8</v>
      </c>
      <c r="L166" s="1" t="s">
        <v>8</v>
      </c>
      <c r="M166" s="1" t="s">
        <v>8</v>
      </c>
      <c r="R166" s="5" t="s">
        <v>324</v>
      </c>
      <c r="S166" s="6">
        <v>4</v>
      </c>
      <c r="T166" s="6">
        <v>4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</row>
    <row r="167" spans="1:26" x14ac:dyDescent="0.25">
      <c r="A167" s="1">
        <v>1670</v>
      </c>
      <c r="B167" s="1" t="s">
        <v>184</v>
      </c>
      <c r="C167" s="1">
        <v>0</v>
      </c>
      <c r="D167" s="1" t="s">
        <v>104</v>
      </c>
      <c r="E167" s="1" t="s">
        <v>185</v>
      </c>
      <c r="F167" s="1">
        <v>1</v>
      </c>
      <c r="G167" s="1">
        <v>1</v>
      </c>
      <c r="H167" s="1" t="s">
        <v>8</v>
      </c>
      <c r="I167" s="1" t="s">
        <v>8</v>
      </c>
      <c r="J167" s="1" t="s">
        <v>8</v>
      </c>
      <c r="K167" s="1" t="s">
        <v>8</v>
      </c>
      <c r="L167" s="1" t="s">
        <v>8</v>
      </c>
      <c r="M167" s="1" t="s">
        <v>8</v>
      </c>
      <c r="R167" s="5" t="s">
        <v>708</v>
      </c>
      <c r="S167" s="6">
        <v>1</v>
      </c>
      <c r="T167" s="6">
        <v>1</v>
      </c>
      <c r="U167" s="6">
        <v>1</v>
      </c>
      <c r="V167" s="6">
        <v>1</v>
      </c>
      <c r="W167" s="6">
        <v>1</v>
      </c>
      <c r="X167" s="6">
        <v>1</v>
      </c>
      <c r="Y167" s="6">
        <v>1</v>
      </c>
      <c r="Z167" s="6">
        <v>1</v>
      </c>
    </row>
    <row r="168" spans="1:26" x14ac:dyDescent="0.25">
      <c r="A168" s="1">
        <v>1680</v>
      </c>
      <c r="B168" s="1" t="s">
        <v>188</v>
      </c>
      <c r="C168" s="1">
        <v>0</v>
      </c>
      <c r="D168" s="1" t="s">
        <v>104</v>
      </c>
      <c r="E168" s="1" t="s">
        <v>189</v>
      </c>
      <c r="F168" s="1">
        <v>1</v>
      </c>
      <c r="G168" s="1">
        <v>1</v>
      </c>
      <c r="H168" s="1" t="s">
        <v>8</v>
      </c>
      <c r="I168" s="1" t="s">
        <v>8</v>
      </c>
      <c r="J168" s="1" t="s">
        <v>8</v>
      </c>
      <c r="K168" s="1" t="s">
        <v>8</v>
      </c>
      <c r="L168" s="1" t="s">
        <v>8</v>
      </c>
      <c r="M168" s="1" t="s">
        <v>8</v>
      </c>
      <c r="R168" s="5" t="s">
        <v>174</v>
      </c>
      <c r="S168" s="6">
        <v>2</v>
      </c>
      <c r="T168" s="6">
        <v>2</v>
      </c>
      <c r="U168" s="6">
        <v>1</v>
      </c>
      <c r="V168" s="6">
        <v>1</v>
      </c>
      <c r="W168" s="6">
        <v>1</v>
      </c>
      <c r="X168" s="6">
        <v>1</v>
      </c>
      <c r="Y168" s="6">
        <v>1</v>
      </c>
      <c r="Z168" s="6">
        <v>1</v>
      </c>
    </row>
    <row r="169" spans="1:26" x14ac:dyDescent="0.25">
      <c r="A169" s="1">
        <v>1690</v>
      </c>
      <c r="B169" s="1" t="s">
        <v>155</v>
      </c>
      <c r="C169" s="1">
        <v>0</v>
      </c>
      <c r="D169" s="1" t="s">
        <v>104</v>
      </c>
      <c r="E169" s="1" t="s">
        <v>156</v>
      </c>
      <c r="F169" s="1">
        <v>1</v>
      </c>
      <c r="G169" s="1">
        <v>1</v>
      </c>
      <c r="H169" s="1" t="s">
        <v>8</v>
      </c>
      <c r="I169" s="1" t="s">
        <v>8</v>
      </c>
      <c r="J169" s="1" t="s">
        <v>8</v>
      </c>
      <c r="K169" s="1" t="s">
        <v>8</v>
      </c>
      <c r="L169" s="1" t="s">
        <v>8</v>
      </c>
      <c r="M169" s="1" t="s">
        <v>8</v>
      </c>
      <c r="R169" s="5" t="s">
        <v>242</v>
      </c>
      <c r="S169" s="6">
        <v>1</v>
      </c>
      <c r="T169" s="6">
        <v>1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</row>
    <row r="170" spans="1:26" x14ac:dyDescent="0.25">
      <c r="A170" s="1">
        <v>1700</v>
      </c>
      <c r="B170" s="1" t="s">
        <v>155</v>
      </c>
      <c r="C170" s="1">
        <v>0</v>
      </c>
      <c r="D170" s="1" t="s">
        <v>104</v>
      </c>
      <c r="E170" s="1" t="s">
        <v>156</v>
      </c>
      <c r="F170" s="1" t="s">
        <v>8</v>
      </c>
      <c r="G170" s="1" t="s">
        <v>8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  <c r="R170" s="5" t="s">
        <v>340</v>
      </c>
      <c r="S170" s="6">
        <v>2</v>
      </c>
      <c r="T170" s="6">
        <v>2</v>
      </c>
      <c r="U170" s="6">
        <v>2</v>
      </c>
      <c r="V170" s="6">
        <v>2</v>
      </c>
      <c r="W170" s="6">
        <v>2</v>
      </c>
      <c r="X170" s="6">
        <v>2</v>
      </c>
      <c r="Y170" s="6">
        <v>2</v>
      </c>
      <c r="Z170" s="6">
        <v>2</v>
      </c>
    </row>
    <row r="171" spans="1:26" x14ac:dyDescent="0.25">
      <c r="A171" s="1">
        <v>1710</v>
      </c>
      <c r="B171" s="1" t="s">
        <v>155</v>
      </c>
      <c r="C171" s="1">
        <v>0</v>
      </c>
      <c r="D171" s="1" t="s">
        <v>104</v>
      </c>
      <c r="E171" s="1" t="s">
        <v>156</v>
      </c>
      <c r="F171" s="1">
        <v>1</v>
      </c>
      <c r="G171" s="1">
        <v>1</v>
      </c>
      <c r="H171" s="1" t="s">
        <v>8</v>
      </c>
      <c r="I171" s="1" t="s">
        <v>8</v>
      </c>
      <c r="J171" s="1" t="s">
        <v>8</v>
      </c>
      <c r="K171" s="1" t="s">
        <v>8</v>
      </c>
      <c r="L171" s="1" t="s">
        <v>8</v>
      </c>
      <c r="M171" s="1" t="s">
        <v>8</v>
      </c>
      <c r="R171" s="5" t="s">
        <v>710</v>
      </c>
      <c r="S171" s="6">
        <v>1</v>
      </c>
      <c r="T171" s="6">
        <v>1</v>
      </c>
      <c r="U171" s="6">
        <v>1</v>
      </c>
      <c r="V171" s="6">
        <v>1</v>
      </c>
      <c r="W171" s="6">
        <v>1</v>
      </c>
      <c r="X171" s="6">
        <v>1</v>
      </c>
      <c r="Y171" s="6">
        <v>1</v>
      </c>
      <c r="Z171" s="6">
        <v>1</v>
      </c>
    </row>
    <row r="172" spans="1:26" x14ac:dyDescent="0.25">
      <c r="A172" s="1">
        <v>1720</v>
      </c>
      <c r="B172" s="1" t="s">
        <v>155</v>
      </c>
      <c r="C172" s="1">
        <v>0</v>
      </c>
      <c r="D172" s="1" t="s">
        <v>104</v>
      </c>
      <c r="E172" s="1" t="s">
        <v>156</v>
      </c>
      <c r="F172" s="1" t="s">
        <v>8</v>
      </c>
      <c r="G172" s="1" t="s">
        <v>8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  <c r="R172" s="5" t="s">
        <v>159</v>
      </c>
      <c r="S172" s="6">
        <v>4</v>
      </c>
      <c r="T172" s="6">
        <v>4</v>
      </c>
      <c r="U172" s="6">
        <v>1</v>
      </c>
      <c r="V172" s="6">
        <v>1</v>
      </c>
      <c r="W172" s="6">
        <v>1</v>
      </c>
      <c r="X172" s="6">
        <v>1</v>
      </c>
      <c r="Y172" s="6">
        <v>1</v>
      </c>
      <c r="Z172" s="6">
        <v>1</v>
      </c>
    </row>
    <row r="173" spans="1:26" x14ac:dyDescent="0.25">
      <c r="A173" s="1">
        <v>1730</v>
      </c>
      <c r="B173" s="1" t="s">
        <v>190</v>
      </c>
      <c r="C173" s="1">
        <v>0</v>
      </c>
      <c r="D173" s="1" t="s">
        <v>104</v>
      </c>
      <c r="E173" s="1" t="s">
        <v>191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  <c r="R173" s="5" t="s">
        <v>246</v>
      </c>
      <c r="S173" s="6">
        <v>3</v>
      </c>
      <c r="T173" s="6">
        <v>3</v>
      </c>
      <c r="U173" s="6">
        <v>1</v>
      </c>
      <c r="V173" s="6">
        <v>1</v>
      </c>
      <c r="W173" s="6">
        <v>1</v>
      </c>
      <c r="X173" s="6">
        <v>1</v>
      </c>
      <c r="Y173" s="6">
        <v>1</v>
      </c>
      <c r="Z173" s="6">
        <v>1</v>
      </c>
    </row>
    <row r="174" spans="1:26" x14ac:dyDescent="0.25">
      <c r="A174" s="1">
        <v>1740</v>
      </c>
      <c r="B174" s="1" t="s">
        <v>190</v>
      </c>
      <c r="C174" s="1">
        <v>0</v>
      </c>
      <c r="D174" s="1" t="s">
        <v>104</v>
      </c>
      <c r="E174" s="1" t="s">
        <v>191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  <c r="R174" s="5" t="s">
        <v>328</v>
      </c>
      <c r="S174" s="6">
        <v>5</v>
      </c>
      <c r="T174" s="6">
        <v>5</v>
      </c>
      <c r="U174" s="6">
        <v>2</v>
      </c>
      <c r="V174" s="6">
        <v>2</v>
      </c>
      <c r="W174" s="6">
        <v>2</v>
      </c>
      <c r="X174" s="6">
        <v>2</v>
      </c>
      <c r="Y174" s="6">
        <v>2</v>
      </c>
      <c r="Z174" s="6">
        <v>2</v>
      </c>
    </row>
    <row r="175" spans="1:26" x14ac:dyDescent="0.25">
      <c r="A175" s="1">
        <v>1750</v>
      </c>
      <c r="B175" s="1" t="s">
        <v>190</v>
      </c>
      <c r="C175" s="1">
        <v>0</v>
      </c>
      <c r="D175" s="1" t="s">
        <v>104</v>
      </c>
      <c r="E175" s="1" t="s">
        <v>191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R175" s="5" t="s">
        <v>571</v>
      </c>
      <c r="S175" s="6">
        <v>1</v>
      </c>
      <c r="T175" s="6">
        <v>1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</row>
    <row r="176" spans="1:26" x14ac:dyDescent="0.25">
      <c r="A176" s="1">
        <v>1760</v>
      </c>
      <c r="B176" s="1" t="s">
        <v>190</v>
      </c>
      <c r="C176" s="1">
        <v>0</v>
      </c>
      <c r="D176" s="1" t="s">
        <v>104</v>
      </c>
      <c r="E176" s="1" t="s">
        <v>191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  <c r="R176" s="5" t="s">
        <v>326</v>
      </c>
      <c r="S176" s="6">
        <v>5</v>
      </c>
      <c r="T176" s="6">
        <v>5</v>
      </c>
      <c r="U176" s="6">
        <v>2</v>
      </c>
      <c r="V176" s="6">
        <v>2</v>
      </c>
      <c r="W176" s="6">
        <v>2</v>
      </c>
      <c r="X176" s="6">
        <v>2</v>
      </c>
      <c r="Y176" s="6">
        <v>2</v>
      </c>
      <c r="Z176" s="6">
        <v>2</v>
      </c>
    </row>
    <row r="177" spans="1:26" x14ac:dyDescent="0.25">
      <c r="A177" s="1">
        <v>1770</v>
      </c>
      <c r="B177" s="1" t="s">
        <v>190</v>
      </c>
      <c r="C177" s="1">
        <v>0</v>
      </c>
      <c r="D177" s="1" t="s">
        <v>104</v>
      </c>
      <c r="E177" s="1" t="s">
        <v>191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R177" s="5" t="s">
        <v>346</v>
      </c>
      <c r="S177" s="6">
        <v>4</v>
      </c>
      <c r="T177" s="6">
        <v>4</v>
      </c>
      <c r="U177" s="6">
        <v>3</v>
      </c>
      <c r="V177" s="6">
        <v>3</v>
      </c>
      <c r="W177" s="6">
        <v>3</v>
      </c>
      <c r="X177" s="6">
        <v>3</v>
      </c>
      <c r="Y177" s="6">
        <v>3</v>
      </c>
      <c r="Z177" s="6">
        <v>3</v>
      </c>
    </row>
    <row r="178" spans="1:26" x14ac:dyDescent="0.25">
      <c r="A178" s="1">
        <v>1780</v>
      </c>
      <c r="B178" s="1" t="s">
        <v>190</v>
      </c>
      <c r="C178" s="1">
        <v>0</v>
      </c>
      <c r="D178" s="1" t="s">
        <v>104</v>
      </c>
      <c r="E178" s="1" t="s">
        <v>191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  <c r="R178" s="5" t="s">
        <v>240</v>
      </c>
      <c r="S178" s="6">
        <v>0</v>
      </c>
      <c r="T178" s="6">
        <v>0</v>
      </c>
      <c r="U178" s="6">
        <v>1</v>
      </c>
      <c r="V178" s="6">
        <v>1</v>
      </c>
      <c r="W178" s="6">
        <v>1</v>
      </c>
      <c r="X178" s="6">
        <v>1</v>
      </c>
      <c r="Y178" s="6">
        <v>1</v>
      </c>
      <c r="Z178" s="6">
        <v>1</v>
      </c>
    </row>
    <row r="179" spans="1:26" x14ac:dyDescent="0.25">
      <c r="A179" s="1">
        <v>1790</v>
      </c>
      <c r="B179" s="1" t="s">
        <v>190</v>
      </c>
      <c r="C179" s="1">
        <v>0</v>
      </c>
      <c r="D179" s="1" t="s">
        <v>104</v>
      </c>
      <c r="E179" s="1" t="s">
        <v>191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  <c r="R179" s="5" t="s">
        <v>342</v>
      </c>
      <c r="S179" s="6">
        <v>8</v>
      </c>
      <c r="T179" s="6">
        <v>8</v>
      </c>
      <c r="U179" s="6">
        <v>6</v>
      </c>
      <c r="V179" s="6">
        <v>6</v>
      </c>
      <c r="W179" s="6">
        <v>6</v>
      </c>
      <c r="X179" s="6">
        <v>6</v>
      </c>
      <c r="Y179" s="6">
        <v>6</v>
      </c>
      <c r="Z179" s="6">
        <v>6</v>
      </c>
    </row>
    <row r="180" spans="1:26" x14ac:dyDescent="0.25">
      <c r="A180" s="1">
        <v>1800</v>
      </c>
      <c r="B180" s="1" t="s">
        <v>190</v>
      </c>
      <c r="C180" s="1">
        <v>0</v>
      </c>
      <c r="D180" s="1" t="s">
        <v>104</v>
      </c>
      <c r="E180" s="1" t="s">
        <v>191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R180" s="5" t="s">
        <v>182</v>
      </c>
      <c r="S180" s="6">
        <v>2</v>
      </c>
      <c r="T180" s="6">
        <v>2</v>
      </c>
      <c r="U180" s="6">
        <v>3</v>
      </c>
      <c r="V180" s="6">
        <v>3</v>
      </c>
      <c r="W180" s="6">
        <v>3</v>
      </c>
      <c r="X180" s="6">
        <v>3</v>
      </c>
      <c r="Y180" s="6">
        <v>3</v>
      </c>
      <c r="Z180" s="6">
        <v>3</v>
      </c>
    </row>
    <row r="181" spans="1:26" x14ac:dyDescent="0.25">
      <c r="A181" s="1">
        <v>1810</v>
      </c>
      <c r="B181" s="1" t="s">
        <v>190</v>
      </c>
      <c r="C181" s="1">
        <v>0</v>
      </c>
      <c r="D181" s="1" t="s">
        <v>104</v>
      </c>
      <c r="E181" s="1" t="s">
        <v>191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  <c r="R181" s="5" t="s">
        <v>344</v>
      </c>
      <c r="S181" s="6">
        <v>1</v>
      </c>
      <c r="T181" s="6">
        <v>1</v>
      </c>
      <c r="U181" s="6">
        <v>1</v>
      </c>
      <c r="V181" s="6">
        <v>1</v>
      </c>
      <c r="W181" s="6">
        <v>1</v>
      </c>
      <c r="X181" s="6">
        <v>1</v>
      </c>
      <c r="Y181" s="6">
        <v>1</v>
      </c>
      <c r="Z181" s="6">
        <v>1</v>
      </c>
    </row>
    <row r="182" spans="1:26" x14ac:dyDescent="0.25">
      <c r="A182" s="1">
        <v>1820</v>
      </c>
      <c r="B182" s="1" t="s">
        <v>190</v>
      </c>
      <c r="C182" s="1">
        <v>0</v>
      </c>
      <c r="D182" s="1" t="s">
        <v>104</v>
      </c>
      <c r="E182" s="1" t="s">
        <v>191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  <c r="R182" s="5" t="s">
        <v>778</v>
      </c>
      <c r="S182" s="6">
        <v>1</v>
      </c>
      <c r="T182" s="6">
        <v>1</v>
      </c>
      <c r="U182" s="6">
        <v>1</v>
      </c>
      <c r="V182" s="6">
        <v>1</v>
      </c>
      <c r="W182" s="6">
        <v>1</v>
      </c>
      <c r="X182" s="6">
        <v>1</v>
      </c>
      <c r="Y182" s="6">
        <v>1</v>
      </c>
      <c r="Z182" s="6">
        <v>1</v>
      </c>
    </row>
    <row r="183" spans="1:26" x14ac:dyDescent="0.25">
      <c r="A183" s="1">
        <v>1830</v>
      </c>
      <c r="B183" s="1" t="s">
        <v>192</v>
      </c>
      <c r="C183" s="1">
        <v>0</v>
      </c>
      <c r="D183" s="1" t="s">
        <v>104</v>
      </c>
      <c r="E183" s="1" t="s">
        <v>193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  <c r="R183" s="5" t="s">
        <v>772</v>
      </c>
      <c r="S183" s="6">
        <v>1</v>
      </c>
      <c r="T183" s="6">
        <v>1</v>
      </c>
      <c r="U183" s="6">
        <v>1</v>
      </c>
      <c r="V183" s="6">
        <v>1</v>
      </c>
      <c r="W183" s="6">
        <v>1</v>
      </c>
      <c r="X183" s="6">
        <v>1</v>
      </c>
      <c r="Y183" s="6">
        <v>1</v>
      </c>
      <c r="Z183" s="6">
        <v>1</v>
      </c>
    </row>
    <row r="184" spans="1:26" x14ac:dyDescent="0.25">
      <c r="A184" s="1">
        <v>1840</v>
      </c>
      <c r="B184" s="1" t="s">
        <v>192</v>
      </c>
      <c r="C184" s="1">
        <v>0</v>
      </c>
      <c r="D184" s="1" t="s">
        <v>104</v>
      </c>
      <c r="E184" s="1" t="s">
        <v>193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  <c r="R184" s="5" t="s">
        <v>427</v>
      </c>
      <c r="S184" s="6">
        <v>1</v>
      </c>
      <c r="T184" s="6">
        <v>1</v>
      </c>
      <c r="U184" s="6">
        <v>1</v>
      </c>
      <c r="V184" s="6">
        <v>1</v>
      </c>
      <c r="W184" s="6">
        <v>1</v>
      </c>
      <c r="X184" s="6">
        <v>1</v>
      </c>
      <c r="Y184" s="6">
        <v>1</v>
      </c>
      <c r="Z184" s="6">
        <v>1</v>
      </c>
    </row>
    <row r="185" spans="1:26" x14ac:dyDescent="0.25">
      <c r="A185" s="1">
        <v>1850</v>
      </c>
      <c r="B185" s="1" t="s">
        <v>192</v>
      </c>
      <c r="C185" s="1">
        <v>0</v>
      </c>
      <c r="D185" s="1" t="s">
        <v>104</v>
      </c>
      <c r="E185" s="1" t="s">
        <v>193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  <c r="R185" s="5" t="s">
        <v>774</v>
      </c>
      <c r="S185" s="6">
        <v>1</v>
      </c>
      <c r="T185" s="6">
        <v>1</v>
      </c>
      <c r="U185" s="6">
        <v>1</v>
      </c>
      <c r="V185" s="6">
        <v>1</v>
      </c>
      <c r="W185" s="6">
        <v>1</v>
      </c>
      <c r="X185" s="6">
        <v>1</v>
      </c>
      <c r="Y185" s="6">
        <v>1</v>
      </c>
      <c r="Z185" s="6">
        <v>1</v>
      </c>
    </row>
    <row r="186" spans="1:26" x14ac:dyDescent="0.25">
      <c r="A186" s="1">
        <v>1860</v>
      </c>
      <c r="B186" s="1" t="s">
        <v>192</v>
      </c>
      <c r="C186" s="1">
        <v>0</v>
      </c>
      <c r="D186" s="1" t="s">
        <v>104</v>
      </c>
      <c r="E186" s="1" t="s">
        <v>193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  <c r="R186" s="5" t="s">
        <v>817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</row>
    <row r="187" spans="1:26" x14ac:dyDescent="0.25">
      <c r="A187" s="1">
        <v>1870</v>
      </c>
      <c r="B187" s="1" t="s">
        <v>192</v>
      </c>
      <c r="C187" s="1">
        <v>0</v>
      </c>
      <c r="D187" s="1" t="s">
        <v>104</v>
      </c>
      <c r="E187" s="1" t="s">
        <v>193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  <c r="R187" s="5" t="s">
        <v>816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</row>
    <row r="188" spans="1:26" x14ac:dyDescent="0.25">
      <c r="A188" s="1">
        <v>1880</v>
      </c>
      <c r="B188" s="1" t="s">
        <v>192</v>
      </c>
      <c r="C188" s="1">
        <v>0</v>
      </c>
      <c r="D188" s="1" t="s">
        <v>104</v>
      </c>
      <c r="E188" s="1" t="s">
        <v>193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  <c r="R188" s="5" t="s">
        <v>815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</row>
    <row r="189" spans="1:26" x14ac:dyDescent="0.25">
      <c r="A189" s="1">
        <v>1890</v>
      </c>
      <c r="B189" s="1" t="s">
        <v>192</v>
      </c>
      <c r="C189" s="1">
        <v>0</v>
      </c>
      <c r="D189" s="1" t="s">
        <v>104</v>
      </c>
      <c r="E189" s="1" t="s">
        <v>193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R189" s="5" t="s">
        <v>809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</row>
    <row r="190" spans="1:26" x14ac:dyDescent="0.25">
      <c r="A190" s="1">
        <v>1900</v>
      </c>
      <c r="B190" s="1" t="s">
        <v>192</v>
      </c>
      <c r="C190" s="1">
        <v>0</v>
      </c>
      <c r="D190" s="1" t="s">
        <v>104</v>
      </c>
      <c r="E190" s="1" t="s">
        <v>193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R190" s="5" t="s">
        <v>808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</row>
    <row r="191" spans="1:26" x14ac:dyDescent="0.25">
      <c r="A191" s="1">
        <v>1910</v>
      </c>
      <c r="B191" s="1" t="s">
        <v>192</v>
      </c>
      <c r="C191" s="1">
        <v>0</v>
      </c>
      <c r="D191" s="1" t="s">
        <v>104</v>
      </c>
      <c r="E191" s="1" t="s">
        <v>193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R191" s="5" t="s">
        <v>437</v>
      </c>
      <c r="S191" s="6">
        <v>1</v>
      </c>
      <c r="T191" s="6">
        <v>1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</row>
    <row r="192" spans="1:26" x14ac:dyDescent="0.25">
      <c r="A192" s="1">
        <v>1920</v>
      </c>
      <c r="B192" s="1" t="s">
        <v>192</v>
      </c>
      <c r="C192" s="1">
        <v>0</v>
      </c>
      <c r="D192" s="1" t="s">
        <v>104</v>
      </c>
      <c r="E192" s="1" t="s">
        <v>193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R192" s="5" t="s">
        <v>812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</row>
    <row r="193" spans="1:26" x14ac:dyDescent="0.25">
      <c r="A193" s="1">
        <v>1930</v>
      </c>
      <c r="B193" s="1" t="s">
        <v>194</v>
      </c>
      <c r="C193" s="1">
        <v>0</v>
      </c>
      <c r="D193" s="1" t="s">
        <v>104</v>
      </c>
      <c r="E193" s="1" t="s">
        <v>195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R193" s="5" t="s">
        <v>811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</row>
    <row r="194" spans="1:26" x14ac:dyDescent="0.25">
      <c r="A194" s="1">
        <v>1940</v>
      </c>
      <c r="B194" s="1" t="s">
        <v>194</v>
      </c>
      <c r="C194" s="1">
        <v>0</v>
      </c>
      <c r="D194" s="1" t="s">
        <v>104</v>
      </c>
      <c r="E194" s="1" t="s">
        <v>195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R194" s="5" t="s">
        <v>810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</row>
    <row r="195" spans="1:26" x14ac:dyDescent="0.25">
      <c r="A195" s="1">
        <v>1950</v>
      </c>
      <c r="B195" s="1" t="s">
        <v>194</v>
      </c>
      <c r="C195" s="1">
        <v>0</v>
      </c>
      <c r="D195" s="1" t="s">
        <v>104</v>
      </c>
      <c r="E195" s="1" t="s">
        <v>195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R195" s="5" t="s">
        <v>416</v>
      </c>
      <c r="S195" s="6">
        <v>7</v>
      </c>
      <c r="T195" s="6">
        <v>7</v>
      </c>
      <c r="U195" s="6">
        <v>7</v>
      </c>
      <c r="V195" s="6">
        <v>7</v>
      </c>
      <c r="W195" s="6">
        <v>7</v>
      </c>
      <c r="X195" s="6">
        <v>7</v>
      </c>
      <c r="Y195" s="6">
        <v>7</v>
      </c>
      <c r="Z195" s="6">
        <v>7</v>
      </c>
    </row>
    <row r="196" spans="1:26" x14ac:dyDescent="0.25">
      <c r="A196" s="1">
        <v>1960</v>
      </c>
      <c r="B196" s="1" t="s">
        <v>196</v>
      </c>
      <c r="C196" s="1">
        <v>0</v>
      </c>
      <c r="D196" s="1" t="s">
        <v>104</v>
      </c>
      <c r="E196" s="1" t="s">
        <v>197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R196" s="5" t="s">
        <v>394</v>
      </c>
      <c r="S196" s="6">
        <v>8</v>
      </c>
      <c r="T196" s="6">
        <v>8</v>
      </c>
      <c r="U196" s="6">
        <v>5</v>
      </c>
      <c r="V196" s="6">
        <v>5</v>
      </c>
      <c r="W196" s="6">
        <v>5</v>
      </c>
      <c r="X196" s="6">
        <v>5</v>
      </c>
      <c r="Y196" s="6">
        <v>5</v>
      </c>
      <c r="Z196" s="6">
        <v>5</v>
      </c>
    </row>
    <row r="197" spans="1:26" x14ac:dyDescent="0.25">
      <c r="A197" s="1">
        <v>1970</v>
      </c>
      <c r="B197" s="1" t="s">
        <v>198</v>
      </c>
      <c r="C197" s="1">
        <v>0</v>
      </c>
      <c r="D197" s="1" t="s">
        <v>104</v>
      </c>
      <c r="E197" s="1" t="s">
        <v>199</v>
      </c>
      <c r="F197" s="1">
        <v>1</v>
      </c>
      <c r="G197" s="1">
        <v>1</v>
      </c>
      <c r="H197" s="1" t="s">
        <v>8</v>
      </c>
      <c r="I197" s="1" t="s">
        <v>8</v>
      </c>
      <c r="J197" s="1" t="s">
        <v>8</v>
      </c>
      <c r="K197" s="1" t="s">
        <v>8</v>
      </c>
      <c r="L197" s="1" t="s">
        <v>8</v>
      </c>
      <c r="M197" s="1" t="s">
        <v>8</v>
      </c>
      <c r="R197" s="5" t="s">
        <v>758</v>
      </c>
      <c r="S197" s="6">
        <v>3</v>
      </c>
      <c r="T197" s="6">
        <v>3</v>
      </c>
      <c r="U197" s="6">
        <v>3</v>
      </c>
      <c r="V197" s="6">
        <v>3</v>
      </c>
      <c r="W197" s="6">
        <v>3</v>
      </c>
      <c r="X197" s="6">
        <v>3</v>
      </c>
      <c r="Y197" s="6">
        <v>3</v>
      </c>
      <c r="Z197" s="6">
        <v>3</v>
      </c>
    </row>
    <row r="198" spans="1:26" x14ac:dyDescent="0.25">
      <c r="A198" s="1">
        <v>1980</v>
      </c>
      <c r="B198" s="1" t="s">
        <v>198</v>
      </c>
      <c r="C198" s="1">
        <v>0</v>
      </c>
      <c r="D198" s="1" t="s">
        <v>104</v>
      </c>
      <c r="E198" s="1" t="s">
        <v>199</v>
      </c>
      <c r="F198" s="1" t="s">
        <v>8</v>
      </c>
      <c r="G198" s="1" t="s">
        <v>8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R198" s="5" t="s">
        <v>396</v>
      </c>
      <c r="S198" s="6">
        <v>9</v>
      </c>
      <c r="T198" s="6">
        <v>9</v>
      </c>
      <c r="U198" s="6">
        <v>9</v>
      </c>
      <c r="V198" s="6">
        <v>9</v>
      </c>
      <c r="W198" s="6">
        <v>9</v>
      </c>
      <c r="X198" s="6">
        <v>9</v>
      </c>
      <c r="Y198" s="6">
        <v>9</v>
      </c>
      <c r="Z198" s="6">
        <v>9</v>
      </c>
    </row>
    <row r="199" spans="1:26" x14ac:dyDescent="0.25">
      <c r="A199" s="1">
        <v>1990</v>
      </c>
      <c r="B199" s="1" t="s">
        <v>198</v>
      </c>
      <c r="C199" s="1">
        <v>0</v>
      </c>
      <c r="D199" s="1" t="s">
        <v>104</v>
      </c>
      <c r="E199" s="1" t="s">
        <v>199</v>
      </c>
      <c r="F199" s="1">
        <v>1</v>
      </c>
      <c r="G199" s="1">
        <v>1</v>
      </c>
      <c r="H199" s="1" t="s">
        <v>8</v>
      </c>
      <c r="I199" s="1" t="s">
        <v>8</v>
      </c>
      <c r="J199" s="1" t="s">
        <v>8</v>
      </c>
      <c r="K199" s="1" t="s">
        <v>8</v>
      </c>
      <c r="L199" s="1" t="s">
        <v>8</v>
      </c>
      <c r="M199" s="1" t="s">
        <v>8</v>
      </c>
      <c r="R199" s="5" t="s">
        <v>392</v>
      </c>
      <c r="S199" s="6">
        <v>4</v>
      </c>
      <c r="T199" s="6">
        <v>4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</row>
    <row r="200" spans="1:26" x14ac:dyDescent="0.25">
      <c r="A200" s="1">
        <v>2000</v>
      </c>
      <c r="B200" s="1" t="s">
        <v>198</v>
      </c>
      <c r="C200" s="1">
        <v>0</v>
      </c>
      <c r="D200" s="1" t="s">
        <v>104</v>
      </c>
      <c r="E200" s="1" t="s">
        <v>199</v>
      </c>
      <c r="F200" s="1" t="s">
        <v>8</v>
      </c>
      <c r="G200" s="1" t="s">
        <v>8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R200" s="5" t="s">
        <v>746</v>
      </c>
      <c r="S200" s="6">
        <v>1</v>
      </c>
      <c r="T200" s="6">
        <v>1</v>
      </c>
      <c r="U200" s="6">
        <v>1</v>
      </c>
      <c r="V200" s="6">
        <v>1</v>
      </c>
      <c r="W200" s="6">
        <v>1</v>
      </c>
      <c r="X200" s="6">
        <v>1</v>
      </c>
      <c r="Y200" s="6">
        <v>1</v>
      </c>
      <c r="Z200" s="6">
        <v>1</v>
      </c>
    </row>
    <row r="201" spans="1:26" x14ac:dyDescent="0.25">
      <c r="A201" s="1">
        <v>2010</v>
      </c>
      <c r="B201" s="1" t="s">
        <v>153</v>
      </c>
      <c r="C201" s="1">
        <v>0</v>
      </c>
      <c r="D201" s="1" t="s">
        <v>104</v>
      </c>
      <c r="E201" s="1" t="s">
        <v>154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R201" s="5" t="s">
        <v>382</v>
      </c>
      <c r="S201" s="6">
        <v>1</v>
      </c>
      <c r="T201" s="6">
        <v>1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</row>
    <row r="202" spans="1:26" x14ac:dyDescent="0.25">
      <c r="A202" s="1">
        <v>2020</v>
      </c>
      <c r="B202" s="1" t="s">
        <v>153</v>
      </c>
      <c r="C202" s="1">
        <v>0</v>
      </c>
      <c r="D202" s="1" t="s">
        <v>104</v>
      </c>
      <c r="E202" s="1" t="s">
        <v>154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R202" s="5" t="s">
        <v>760</v>
      </c>
      <c r="S202" s="6">
        <v>2</v>
      </c>
      <c r="T202" s="6">
        <v>2</v>
      </c>
      <c r="U202" s="6">
        <v>2</v>
      </c>
      <c r="V202" s="6">
        <v>2</v>
      </c>
      <c r="W202" s="6">
        <v>2</v>
      </c>
      <c r="X202" s="6">
        <v>2</v>
      </c>
      <c r="Y202" s="6">
        <v>2</v>
      </c>
      <c r="Z202" s="6">
        <v>2</v>
      </c>
    </row>
    <row r="203" spans="1:26" x14ac:dyDescent="0.25">
      <c r="A203" s="1">
        <v>2030</v>
      </c>
      <c r="B203" s="1" t="s">
        <v>153</v>
      </c>
      <c r="C203" s="1">
        <v>0</v>
      </c>
      <c r="D203" s="1" t="s">
        <v>104</v>
      </c>
      <c r="E203" s="1" t="s">
        <v>154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R203" s="5" t="s">
        <v>579</v>
      </c>
      <c r="S203" s="6">
        <v>2</v>
      </c>
      <c r="T203" s="6">
        <v>2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</row>
    <row r="204" spans="1:26" x14ac:dyDescent="0.25">
      <c r="A204" s="1">
        <v>2040</v>
      </c>
      <c r="B204" s="1" t="s">
        <v>153</v>
      </c>
      <c r="C204" s="1">
        <v>0</v>
      </c>
      <c r="D204" s="1" t="s">
        <v>104</v>
      </c>
      <c r="E204" s="1" t="s">
        <v>154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R204" s="5" t="s">
        <v>384</v>
      </c>
      <c r="S204" s="6">
        <v>1</v>
      </c>
      <c r="T204" s="6">
        <v>1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</row>
    <row r="205" spans="1:26" x14ac:dyDescent="0.25">
      <c r="A205" s="1">
        <v>2050</v>
      </c>
      <c r="B205" s="1" t="s">
        <v>153</v>
      </c>
      <c r="C205" s="1">
        <v>0</v>
      </c>
      <c r="D205" s="1" t="s">
        <v>104</v>
      </c>
      <c r="E205" s="1" t="s">
        <v>154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R205" s="5" t="s">
        <v>722</v>
      </c>
      <c r="S205" s="6">
        <v>1</v>
      </c>
      <c r="T205" s="6">
        <v>1</v>
      </c>
      <c r="U205" s="6">
        <v>1</v>
      </c>
      <c r="V205" s="6">
        <v>1</v>
      </c>
      <c r="W205" s="6">
        <v>1</v>
      </c>
      <c r="X205" s="6">
        <v>1</v>
      </c>
      <c r="Y205" s="6">
        <v>1</v>
      </c>
      <c r="Z205" s="6">
        <v>1</v>
      </c>
    </row>
    <row r="206" spans="1:26" x14ac:dyDescent="0.25">
      <c r="A206" s="1">
        <v>2060</v>
      </c>
      <c r="B206" s="1" t="s">
        <v>153</v>
      </c>
      <c r="C206" s="1">
        <v>0</v>
      </c>
      <c r="D206" s="1" t="s">
        <v>104</v>
      </c>
      <c r="E206" s="1" t="s">
        <v>154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R206" s="5" t="s">
        <v>593</v>
      </c>
      <c r="S206" s="6">
        <v>2</v>
      </c>
      <c r="T206" s="6">
        <v>2</v>
      </c>
      <c r="U206" s="6">
        <v>1</v>
      </c>
      <c r="V206" s="6">
        <v>1</v>
      </c>
      <c r="W206" s="6">
        <v>1</v>
      </c>
      <c r="X206" s="6">
        <v>1</v>
      </c>
      <c r="Y206" s="6">
        <v>1</v>
      </c>
      <c r="Z206" s="6">
        <v>1</v>
      </c>
    </row>
    <row r="207" spans="1:26" x14ac:dyDescent="0.25">
      <c r="A207" s="1">
        <v>2070</v>
      </c>
      <c r="B207" s="1" t="s">
        <v>200</v>
      </c>
      <c r="C207" s="1">
        <v>0</v>
      </c>
      <c r="D207" s="1" t="s">
        <v>104</v>
      </c>
      <c r="E207" s="1" t="s">
        <v>201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R207" s="5" t="s">
        <v>728</v>
      </c>
      <c r="S207" s="6">
        <v>1</v>
      </c>
      <c r="T207" s="6">
        <v>1</v>
      </c>
      <c r="U207" s="6">
        <v>1</v>
      </c>
      <c r="V207" s="6">
        <v>1</v>
      </c>
      <c r="W207" s="6">
        <v>1</v>
      </c>
      <c r="X207" s="6">
        <v>1</v>
      </c>
      <c r="Y207" s="6">
        <v>1</v>
      </c>
      <c r="Z207" s="6">
        <v>1</v>
      </c>
    </row>
    <row r="208" spans="1:26" x14ac:dyDescent="0.25">
      <c r="A208" s="1">
        <v>2080</v>
      </c>
      <c r="B208" s="1" t="s">
        <v>202</v>
      </c>
      <c r="C208" s="1">
        <v>0</v>
      </c>
      <c r="D208" s="1" t="s">
        <v>104</v>
      </c>
      <c r="E208" s="1" t="s">
        <v>203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R208" s="5" t="s">
        <v>609</v>
      </c>
      <c r="S208" s="6">
        <v>1</v>
      </c>
      <c r="T208" s="6">
        <v>1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</row>
    <row r="209" spans="1:26" x14ac:dyDescent="0.25">
      <c r="A209" s="1">
        <v>2090</v>
      </c>
      <c r="B209" s="1" t="s">
        <v>202</v>
      </c>
      <c r="C209" s="1">
        <v>0</v>
      </c>
      <c r="D209" s="1" t="s">
        <v>104</v>
      </c>
      <c r="E209" s="1" t="s">
        <v>203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R209" s="5" t="s">
        <v>400</v>
      </c>
      <c r="S209" s="6">
        <v>1</v>
      </c>
      <c r="T209" s="6">
        <v>1</v>
      </c>
      <c r="U209" s="6">
        <v>1</v>
      </c>
      <c r="V209" s="6">
        <v>1</v>
      </c>
      <c r="W209" s="6">
        <v>1</v>
      </c>
      <c r="X209" s="6">
        <v>1</v>
      </c>
      <c r="Y209" s="6">
        <v>1</v>
      </c>
      <c r="Z209" s="6">
        <v>1</v>
      </c>
    </row>
    <row r="210" spans="1:26" x14ac:dyDescent="0.25">
      <c r="A210" s="1">
        <v>2100</v>
      </c>
      <c r="B210" s="1" t="s">
        <v>202</v>
      </c>
      <c r="C210" s="1">
        <v>0</v>
      </c>
      <c r="D210" s="1" t="s">
        <v>104</v>
      </c>
      <c r="E210" s="1" t="s">
        <v>203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R210" s="5" t="s">
        <v>597</v>
      </c>
      <c r="S210" s="6">
        <v>2</v>
      </c>
      <c r="T210" s="6">
        <v>2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</row>
    <row r="211" spans="1:26" x14ac:dyDescent="0.25">
      <c r="A211" s="1">
        <v>2110</v>
      </c>
      <c r="B211" s="1" t="s">
        <v>202</v>
      </c>
      <c r="C211" s="1">
        <v>0</v>
      </c>
      <c r="D211" s="1" t="s">
        <v>104</v>
      </c>
      <c r="E211" s="1" t="s">
        <v>203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R211" s="5" t="s">
        <v>754</v>
      </c>
      <c r="S211" s="6">
        <v>3</v>
      </c>
      <c r="T211" s="6">
        <v>3</v>
      </c>
      <c r="U211" s="6">
        <v>3</v>
      </c>
      <c r="V211" s="6">
        <v>3</v>
      </c>
      <c r="W211" s="6">
        <v>3</v>
      </c>
      <c r="X211" s="6">
        <v>3</v>
      </c>
      <c r="Y211" s="6">
        <v>3</v>
      </c>
      <c r="Z211" s="6">
        <v>3</v>
      </c>
    </row>
    <row r="212" spans="1:26" x14ac:dyDescent="0.25">
      <c r="A212" s="1">
        <v>2120</v>
      </c>
      <c r="B212" s="1" t="s">
        <v>202</v>
      </c>
      <c r="C212" s="1">
        <v>0</v>
      </c>
      <c r="D212" s="1" t="s">
        <v>104</v>
      </c>
      <c r="E212" s="1" t="s">
        <v>203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R212" s="5" t="s">
        <v>366</v>
      </c>
      <c r="S212" s="6">
        <v>1</v>
      </c>
      <c r="T212" s="6">
        <v>1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</row>
    <row r="213" spans="1:26" x14ac:dyDescent="0.25">
      <c r="A213" s="1">
        <v>2130</v>
      </c>
      <c r="B213" s="1" t="s">
        <v>202</v>
      </c>
      <c r="C213" s="1">
        <v>0</v>
      </c>
      <c r="D213" s="1" t="s">
        <v>104</v>
      </c>
      <c r="E213" s="1" t="s">
        <v>203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R213" s="5" t="s">
        <v>591</v>
      </c>
      <c r="S213" s="6">
        <v>1</v>
      </c>
      <c r="T213" s="6">
        <v>1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</row>
    <row r="214" spans="1:26" x14ac:dyDescent="0.25">
      <c r="A214" s="1">
        <v>2140</v>
      </c>
      <c r="B214" s="1" t="s">
        <v>169</v>
      </c>
      <c r="C214" s="1">
        <v>0</v>
      </c>
      <c r="D214" s="1" t="s">
        <v>104</v>
      </c>
      <c r="E214" s="1" t="s">
        <v>140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R214" s="5" t="s">
        <v>368</v>
      </c>
      <c r="S214" s="6">
        <v>1</v>
      </c>
      <c r="T214" s="6">
        <v>1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</row>
    <row r="215" spans="1:26" x14ac:dyDescent="0.25">
      <c r="A215" s="1">
        <v>2150</v>
      </c>
      <c r="B215" s="1" t="s">
        <v>169</v>
      </c>
      <c r="C215" s="1">
        <v>0</v>
      </c>
      <c r="D215" s="1" t="s">
        <v>104</v>
      </c>
      <c r="E215" s="1" t="s">
        <v>140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R215" s="5" t="s">
        <v>724</v>
      </c>
      <c r="S215" s="6">
        <v>1</v>
      </c>
      <c r="T215" s="6">
        <v>1</v>
      </c>
      <c r="U215" s="6">
        <v>1</v>
      </c>
      <c r="V215" s="6">
        <v>1</v>
      </c>
      <c r="W215" s="6">
        <v>1</v>
      </c>
      <c r="X215" s="6">
        <v>1</v>
      </c>
      <c r="Y215" s="6">
        <v>1</v>
      </c>
      <c r="Z215" s="6">
        <v>1</v>
      </c>
    </row>
    <row r="216" spans="1:26" x14ac:dyDescent="0.25">
      <c r="A216" s="1">
        <v>2160</v>
      </c>
      <c r="B216" s="1" t="s">
        <v>169</v>
      </c>
      <c r="C216" s="1">
        <v>0</v>
      </c>
      <c r="D216" s="1" t="s">
        <v>104</v>
      </c>
      <c r="E216" s="1" t="s">
        <v>140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R216" s="5" t="s">
        <v>611</v>
      </c>
      <c r="S216" s="6">
        <v>4</v>
      </c>
      <c r="T216" s="6">
        <v>4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</row>
    <row r="217" spans="1:26" x14ac:dyDescent="0.25">
      <c r="A217" s="1">
        <v>2170</v>
      </c>
      <c r="B217" s="1" t="s">
        <v>169</v>
      </c>
      <c r="C217" s="1">
        <v>0</v>
      </c>
      <c r="D217" s="1" t="s">
        <v>104</v>
      </c>
      <c r="E217" s="1" t="s">
        <v>140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R217" s="5" t="s">
        <v>720</v>
      </c>
      <c r="S217" s="6">
        <v>1</v>
      </c>
      <c r="T217" s="6">
        <v>1</v>
      </c>
      <c r="U217" s="6">
        <v>1</v>
      </c>
      <c r="V217" s="6">
        <v>1</v>
      </c>
      <c r="W217" s="6">
        <v>1</v>
      </c>
      <c r="X217" s="6">
        <v>1</v>
      </c>
      <c r="Y217" s="6">
        <v>1</v>
      </c>
      <c r="Z217" s="6">
        <v>1</v>
      </c>
    </row>
    <row r="218" spans="1:26" x14ac:dyDescent="0.25">
      <c r="A218" s="1">
        <v>2180</v>
      </c>
      <c r="B218" s="1" t="s">
        <v>169</v>
      </c>
      <c r="C218" s="1">
        <v>0</v>
      </c>
      <c r="D218" s="1" t="s">
        <v>104</v>
      </c>
      <c r="E218" s="1" t="s">
        <v>140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R218" s="5" t="s">
        <v>587</v>
      </c>
      <c r="S218" s="6">
        <v>1</v>
      </c>
      <c r="T218" s="6">
        <v>1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</row>
    <row r="219" spans="1:26" x14ac:dyDescent="0.25">
      <c r="A219" s="1">
        <v>2190</v>
      </c>
      <c r="B219" s="1" t="s">
        <v>204</v>
      </c>
      <c r="C219" s="1">
        <v>0</v>
      </c>
      <c r="D219" s="1" t="s">
        <v>104</v>
      </c>
      <c r="E219" s="1" t="s">
        <v>205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R219" s="5" t="s">
        <v>601</v>
      </c>
      <c r="S219" s="6">
        <v>1</v>
      </c>
      <c r="T219" s="6">
        <v>1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</row>
    <row r="220" spans="1:26" x14ac:dyDescent="0.25">
      <c r="A220" s="1">
        <v>2200</v>
      </c>
      <c r="B220" s="1" t="s">
        <v>204</v>
      </c>
      <c r="C220" s="1">
        <v>0</v>
      </c>
      <c r="D220" s="1" t="s">
        <v>104</v>
      </c>
      <c r="E220" s="1" t="s">
        <v>205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R220" s="5" t="s">
        <v>360</v>
      </c>
      <c r="S220" s="6">
        <v>1</v>
      </c>
      <c r="T220" s="6">
        <v>1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</row>
    <row r="221" spans="1:26" x14ac:dyDescent="0.25">
      <c r="A221" s="1">
        <v>2210</v>
      </c>
      <c r="B221" s="1" t="s">
        <v>204</v>
      </c>
      <c r="C221" s="1">
        <v>0</v>
      </c>
      <c r="D221" s="1" t="s">
        <v>104</v>
      </c>
      <c r="E221" s="1" t="s">
        <v>205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R221" s="5" t="s">
        <v>700</v>
      </c>
      <c r="S221" s="6">
        <v>2</v>
      </c>
      <c r="T221" s="6">
        <v>2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</row>
    <row r="222" spans="1:26" x14ac:dyDescent="0.25">
      <c r="A222" s="1">
        <v>2220</v>
      </c>
      <c r="B222" s="1" t="s">
        <v>204</v>
      </c>
      <c r="C222" s="1">
        <v>0</v>
      </c>
      <c r="D222" s="1" t="s">
        <v>104</v>
      </c>
      <c r="E222" s="1" t="s">
        <v>205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R222" s="5" t="s">
        <v>408</v>
      </c>
      <c r="S222" s="6">
        <v>4</v>
      </c>
      <c r="T222" s="6">
        <v>4</v>
      </c>
      <c r="U222" s="6">
        <v>4</v>
      </c>
      <c r="V222" s="6">
        <v>4</v>
      </c>
      <c r="W222" s="6">
        <v>4</v>
      </c>
      <c r="X222" s="6">
        <v>4</v>
      </c>
      <c r="Y222" s="6">
        <v>4</v>
      </c>
      <c r="Z222" s="6">
        <v>4</v>
      </c>
    </row>
    <row r="223" spans="1:26" x14ac:dyDescent="0.25">
      <c r="A223" s="1">
        <v>2230</v>
      </c>
      <c r="B223" s="1" t="s">
        <v>204</v>
      </c>
      <c r="C223" s="1">
        <v>0</v>
      </c>
      <c r="D223" s="1" t="s">
        <v>104</v>
      </c>
      <c r="E223" s="1" t="s">
        <v>205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R223" s="5" t="s">
        <v>595</v>
      </c>
      <c r="S223" s="6">
        <v>3</v>
      </c>
      <c r="T223" s="6">
        <v>3</v>
      </c>
      <c r="U223" s="6">
        <v>1</v>
      </c>
      <c r="V223" s="6">
        <v>1</v>
      </c>
      <c r="W223" s="6">
        <v>1</v>
      </c>
      <c r="X223" s="6">
        <v>1</v>
      </c>
      <c r="Y223" s="6">
        <v>1</v>
      </c>
      <c r="Z223" s="6">
        <v>1</v>
      </c>
    </row>
    <row r="224" spans="1:26" x14ac:dyDescent="0.25">
      <c r="A224" s="1">
        <v>2240</v>
      </c>
      <c r="B224" s="1" t="s">
        <v>206</v>
      </c>
      <c r="C224" s="1">
        <v>0</v>
      </c>
      <c r="D224" s="1" t="s">
        <v>104</v>
      </c>
      <c r="E224" s="1" t="s">
        <v>207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R224" s="5" t="s">
        <v>686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1</v>
      </c>
      <c r="Z224" s="6">
        <v>1</v>
      </c>
    </row>
    <row r="225" spans="1:26" x14ac:dyDescent="0.25">
      <c r="A225" s="1">
        <v>2250</v>
      </c>
      <c r="B225" s="1" t="s">
        <v>208</v>
      </c>
      <c r="C225" s="1">
        <v>0</v>
      </c>
      <c r="D225" s="1" t="s">
        <v>104</v>
      </c>
      <c r="E225" s="1" t="s">
        <v>209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R225" s="5" t="s">
        <v>386</v>
      </c>
      <c r="S225" s="6">
        <v>1</v>
      </c>
      <c r="T225" s="6">
        <v>1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</row>
    <row r="226" spans="1:26" x14ac:dyDescent="0.25">
      <c r="A226" s="1">
        <v>2260</v>
      </c>
      <c r="B226" s="1" t="s">
        <v>208</v>
      </c>
      <c r="C226" s="1">
        <v>0</v>
      </c>
      <c r="D226" s="1" t="s">
        <v>104</v>
      </c>
      <c r="E226" s="1" t="s">
        <v>209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  <c r="R226" s="5" t="s">
        <v>358</v>
      </c>
      <c r="S226" s="6">
        <v>4</v>
      </c>
      <c r="T226" s="6">
        <v>4</v>
      </c>
      <c r="U226" s="6">
        <v>1</v>
      </c>
      <c r="V226" s="6">
        <v>1</v>
      </c>
      <c r="W226" s="6">
        <v>1</v>
      </c>
      <c r="X226" s="6">
        <v>1</v>
      </c>
      <c r="Y226" s="6">
        <v>1</v>
      </c>
      <c r="Z226" s="6">
        <v>1</v>
      </c>
    </row>
    <row r="227" spans="1:26" x14ac:dyDescent="0.25">
      <c r="A227" s="1">
        <v>2270</v>
      </c>
      <c r="B227" s="1" t="s">
        <v>208</v>
      </c>
      <c r="C227" s="1">
        <v>0</v>
      </c>
      <c r="D227" s="1" t="s">
        <v>104</v>
      </c>
      <c r="E227" s="1" t="s">
        <v>209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  <c r="R227" s="5" t="s">
        <v>380</v>
      </c>
      <c r="S227" s="6">
        <v>1</v>
      </c>
      <c r="T227" s="6">
        <v>1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</row>
    <row r="228" spans="1:26" x14ac:dyDescent="0.25">
      <c r="A228" s="1">
        <v>2280</v>
      </c>
      <c r="B228" s="1" t="s">
        <v>208</v>
      </c>
      <c r="C228" s="1">
        <v>0</v>
      </c>
      <c r="D228" s="1" t="s">
        <v>104</v>
      </c>
      <c r="E228" s="1" t="s">
        <v>209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  <c r="R228" s="5" t="s">
        <v>748</v>
      </c>
      <c r="S228" s="6">
        <v>1</v>
      </c>
      <c r="T228" s="6">
        <v>1</v>
      </c>
      <c r="U228" s="6">
        <v>1</v>
      </c>
      <c r="V228" s="6">
        <v>1</v>
      </c>
      <c r="W228" s="6">
        <v>1</v>
      </c>
      <c r="X228" s="6">
        <v>1</v>
      </c>
      <c r="Y228" s="6">
        <v>1</v>
      </c>
      <c r="Z228" s="6">
        <v>1</v>
      </c>
    </row>
    <row r="229" spans="1:26" x14ac:dyDescent="0.25">
      <c r="A229" s="1">
        <v>2290</v>
      </c>
      <c r="B229" s="1" t="s">
        <v>208</v>
      </c>
      <c r="C229" s="1">
        <v>0</v>
      </c>
      <c r="D229" s="1" t="s">
        <v>104</v>
      </c>
      <c r="E229" s="1" t="s">
        <v>209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  <c r="R229" s="5" t="s">
        <v>583</v>
      </c>
      <c r="S229" s="6">
        <v>1</v>
      </c>
      <c r="T229" s="6">
        <v>1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</row>
    <row r="230" spans="1:26" x14ac:dyDescent="0.25">
      <c r="A230" s="1">
        <v>2300</v>
      </c>
      <c r="B230" s="1" t="s">
        <v>210</v>
      </c>
      <c r="C230" s="1">
        <v>0</v>
      </c>
      <c r="D230" s="1" t="s">
        <v>104</v>
      </c>
      <c r="E230" s="1" t="s">
        <v>211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  <c r="R230" s="5" t="s">
        <v>589</v>
      </c>
      <c r="S230" s="6">
        <v>1</v>
      </c>
      <c r="T230" s="6">
        <v>1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</row>
    <row r="231" spans="1:26" x14ac:dyDescent="0.25">
      <c r="A231" s="1">
        <v>2310</v>
      </c>
      <c r="B231" s="1" t="s">
        <v>210</v>
      </c>
      <c r="C231" s="1">
        <v>0</v>
      </c>
      <c r="D231" s="1" t="s">
        <v>104</v>
      </c>
      <c r="E231" s="1" t="s">
        <v>211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  <c r="R231" s="5" t="s">
        <v>372</v>
      </c>
      <c r="S231" s="6">
        <v>1</v>
      </c>
      <c r="T231" s="6">
        <v>1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</row>
    <row r="232" spans="1:26" x14ac:dyDescent="0.25">
      <c r="A232" s="1">
        <v>2320</v>
      </c>
      <c r="B232" s="1" t="s">
        <v>210</v>
      </c>
      <c r="C232" s="1">
        <v>0</v>
      </c>
      <c r="D232" s="1" t="s">
        <v>104</v>
      </c>
      <c r="E232" s="1" t="s">
        <v>211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  <c r="R232" s="5" t="s">
        <v>756</v>
      </c>
      <c r="S232" s="6">
        <v>3</v>
      </c>
      <c r="T232" s="6">
        <v>3</v>
      </c>
      <c r="U232" s="6">
        <v>3</v>
      </c>
      <c r="V232" s="6">
        <v>3</v>
      </c>
      <c r="W232" s="6">
        <v>3</v>
      </c>
      <c r="X232" s="6">
        <v>3</v>
      </c>
      <c r="Y232" s="6">
        <v>3</v>
      </c>
      <c r="Z232" s="6">
        <v>3</v>
      </c>
    </row>
    <row r="233" spans="1:26" x14ac:dyDescent="0.25">
      <c r="A233" s="1">
        <v>2330</v>
      </c>
      <c r="B233" s="1" t="s">
        <v>210</v>
      </c>
      <c r="C233" s="1">
        <v>0</v>
      </c>
      <c r="D233" s="1" t="s">
        <v>104</v>
      </c>
      <c r="E233" s="1" t="s">
        <v>211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  <c r="R233" s="5" t="s">
        <v>694</v>
      </c>
      <c r="S233" s="6">
        <v>1</v>
      </c>
      <c r="T233" s="6">
        <v>1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</row>
    <row r="234" spans="1:26" x14ac:dyDescent="0.25">
      <c r="A234" s="1">
        <v>2340</v>
      </c>
      <c r="B234" s="1" t="s">
        <v>210</v>
      </c>
      <c r="C234" s="1">
        <v>0</v>
      </c>
      <c r="D234" s="1" t="s">
        <v>104</v>
      </c>
      <c r="E234" s="1" t="s">
        <v>211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  <c r="R234" s="5" t="s">
        <v>690</v>
      </c>
      <c r="S234" s="6">
        <v>1</v>
      </c>
      <c r="T234" s="6">
        <v>1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</row>
    <row r="235" spans="1:26" x14ac:dyDescent="0.25">
      <c r="A235" s="1">
        <v>2350</v>
      </c>
      <c r="B235" s="1" t="s">
        <v>210</v>
      </c>
      <c r="C235" s="1">
        <v>0</v>
      </c>
      <c r="D235" s="1" t="s">
        <v>104</v>
      </c>
      <c r="E235" s="1" t="s">
        <v>211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  <c r="R235" s="5" t="s">
        <v>417</v>
      </c>
      <c r="S235" s="6">
        <v>3</v>
      </c>
      <c r="T235" s="6">
        <v>3</v>
      </c>
      <c r="U235" s="6">
        <v>2</v>
      </c>
      <c r="V235" s="6">
        <v>2</v>
      </c>
      <c r="W235" s="6">
        <v>2</v>
      </c>
      <c r="X235" s="6">
        <v>2</v>
      </c>
      <c r="Y235" s="6">
        <v>2</v>
      </c>
      <c r="Z235" s="6">
        <v>2</v>
      </c>
    </row>
    <row r="236" spans="1:26" x14ac:dyDescent="0.25">
      <c r="A236" s="1">
        <v>2360</v>
      </c>
      <c r="B236" s="1" t="s">
        <v>210</v>
      </c>
      <c r="C236" s="1">
        <v>0</v>
      </c>
      <c r="D236" s="1" t="s">
        <v>104</v>
      </c>
      <c r="E236" s="1" t="s">
        <v>211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  <c r="R236" s="5" t="s">
        <v>750</v>
      </c>
      <c r="S236" s="6">
        <v>3</v>
      </c>
      <c r="T236" s="6">
        <v>3</v>
      </c>
      <c r="U236" s="6">
        <v>3</v>
      </c>
      <c r="V236" s="6">
        <v>3</v>
      </c>
      <c r="W236" s="6">
        <v>3</v>
      </c>
      <c r="X236" s="6">
        <v>3</v>
      </c>
      <c r="Y236" s="6">
        <v>3</v>
      </c>
      <c r="Z236" s="6">
        <v>3</v>
      </c>
    </row>
    <row r="237" spans="1:26" x14ac:dyDescent="0.25">
      <c r="A237" s="1">
        <v>2370</v>
      </c>
      <c r="B237" s="1" t="s">
        <v>210</v>
      </c>
      <c r="C237" s="1">
        <v>0</v>
      </c>
      <c r="D237" s="1" t="s">
        <v>104</v>
      </c>
      <c r="E237" s="1" t="s">
        <v>211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  <c r="R237" s="5" t="s">
        <v>599</v>
      </c>
      <c r="S237" s="6">
        <v>1</v>
      </c>
      <c r="T237" s="6">
        <v>1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</row>
    <row r="238" spans="1:26" x14ac:dyDescent="0.25">
      <c r="A238" s="1">
        <v>2380</v>
      </c>
      <c r="B238" s="1" t="s">
        <v>210</v>
      </c>
      <c r="C238" s="1">
        <v>0</v>
      </c>
      <c r="D238" s="1" t="s">
        <v>104</v>
      </c>
      <c r="E238" s="1" t="s">
        <v>211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  <c r="R238" s="5" t="s">
        <v>374</v>
      </c>
      <c r="S238" s="6">
        <v>1</v>
      </c>
      <c r="T238" s="6">
        <v>1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</row>
    <row r="239" spans="1:26" x14ac:dyDescent="0.25">
      <c r="A239" s="1">
        <v>2390</v>
      </c>
      <c r="B239" s="1" t="s">
        <v>210</v>
      </c>
      <c r="C239" s="1">
        <v>0</v>
      </c>
      <c r="D239" s="1" t="s">
        <v>104</v>
      </c>
      <c r="E239" s="1" t="s">
        <v>211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  <c r="R239" s="5" t="s">
        <v>762</v>
      </c>
      <c r="S239" s="6">
        <v>1</v>
      </c>
      <c r="T239" s="6">
        <v>1</v>
      </c>
      <c r="U239" s="6">
        <v>1</v>
      </c>
      <c r="V239" s="6">
        <v>1</v>
      </c>
      <c r="W239" s="6">
        <v>1</v>
      </c>
      <c r="X239" s="6">
        <v>1</v>
      </c>
      <c r="Y239" s="6">
        <v>1</v>
      </c>
      <c r="Z239" s="6">
        <v>1</v>
      </c>
    </row>
    <row r="240" spans="1:26" x14ac:dyDescent="0.25">
      <c r="A240" s="1">
        <v>2400</v>
      </c>
      <c r="B240" s="1" t="s">
        <v>210</v>
      </c>
      <c r="C240" s="1">
        <v>0</v>
      </c>
      <c r="D240" s="1" t="s">
        <v>104</v>
      </c>
      <c r="E240" s="1" t="s">
        <v>211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  <c r="R240" s="5" t="s">
        <v>603</v>
      </c>
      <c r="S240" s="6">
        <v>1</v>
      </c>
      <c r="T240" s="6">
        <v>1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</row>
    <row r="241" spans="1:26" x14ac:dyDescent="0.25">
      <c r="A241" s="1">
        <v>2410</v>
      </c>
      <c r="B241" s="1" t="s">
        <v>210</v>
      </c>
      <c r="C241" s="1">
        <v>0</v>
      </c>
      <c r="D241" s="1" t="s">
        <v>104</v>
      </c>
      <c r="E241" s="1" t="s">
        <v>211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  <c r="R241" s="5" t="s">
        <v>410</v>
      </c>
      <c r="S241" s="6">
        <v>1</v>
      </c>
      <c r="T241" s="6">
        <v>1</v>
      </c>
      <c r="U241" s="6">
        <v>1</v>
      </c>
      <c r="V241" s="6">
        <v>1</v>
      </c>
      <c r="W241" s="6">
        <v>1</v>
      </c>
      <c r="X241" s="6">
        <v>1</v>
      </c>
      <c r="Y241" s="6">
        <v>1</v>
      </c>
      <c r="Z241" s="6">
        <v>1</v>
      </c>
    </row>
    <row r="242" spans="1:26" x14ac:dyDescent="0.25">
      <c r="A242" s="1">
        <v>2420</v>
      </c>
      <c r="B242" s="1" t="s">
        <v>210</v>
      </c>
      <c r="C242" s="1">
        <v>0</v>
      </c>
      <c r="D242" s="1" t="s">
        <v>104</v>
      </c>
      <c r="E242" s="1" t="s">
        <v>211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  <c r="R242" s="5" t="s">
        <v>376</v>
      </c>
      <c r="S242" s="6">
        <v>1</v>
      </c>
      <c r="T242" s="6">
        <v>1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</row>
    <row r="243" spans="1:26" x14ac:dyDescent="0.25">
      <c r="A243" s="1">
        <v>2430</v>
      </c>
      <c r="B243" s="1" t="s">
        <v>210</v>
      </c>
      <c r="C243" s="1">
        <v>0</v>
      </c>
      <c r="D243" s="1" t="s">
        <v>104</v>
      </c>
      <c r="E243" s="1" t="s">
        <v>211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  <c r="R243" s="5" t="s">
        <v>585</v>
      </c>
      <c r="S243" s="6">
        <v>1</v>
      </c>
      <c r="T243" s="6">
        <v>1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</row>
    <row r="244" spans="1:26" x14ac:dyDescent="0.25">
      <c r="A244" s="1">
        <v>2440</v>
      </c>
      <c r="B244" s="1" t="s">
        <v>210</v>
      </c>
      <c r="C244" s="1">
        <v>0</v>
      </c>
      <c r="D244" s="1" t="s">
        <v>104</v>
      </c>
      <c r="E244" s="1" t="s">
        <v>211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  <c r="R244" s="5" t="s">
        <v>752</v>
      </c>
      <c r="S244" s="6">
        <v>1</v>
      </c>
      <c r="T244" s="6">
        <v>1</v>
      </c>
      <c r="U244" s="6">
        <v>1</v>
      </c>
      <c r="V244" s="6">
        <v>1</v>
      </c>
      <c r="W244" s="6">
        <v>1</v>
      </c>
      <c r="X244" s="6">
        <v>1</v>
      </c>
      <c r="Y244" s="6">
        <v>1</v>
      </c>
      <c r="Z244" s="6">
        <v>1</v>
      </c>
    </row>
    <row r="245" spans="1:26" x14ac:dyDescent="0.25">
      <c r="A245" s="1">
        <v>2450</v>
      </c>
      <c r="B245" s="1" t="s">
        <v>210</v>
      </c>
      <c r="C245" s="1">
        <v>0</v>
      </c>
      <c r="D245" s="1" t="s">
        <v>104</v>
      </c>
      <c r="E245" s="1" t="s">
        <v>211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  <c r="R245" s="5" t="s">
        <v>398</v>
      </c>
      <c r="S245" s="6">
        <v>2</v>
      </c>
      <c r="T245" s="6">
        <v>2</v>
      </c>
      <c r="U245" s="6">
        <v>2</v>
      </c>
      <c r="V245" s="6">
        <v>2</v>
      </c>
      <c r="W245" s="6">
        <v>2</v>
      </c>
      <c r="X245" s="6">
        <v>2</v>
      </c>
      <c r="Y245" s="6">
        <v>2</v>
      </c>
      <c r="Z245" s="6">
        <v>2</v>
      </c>
    </row>
    <row r="246" spans="1:26" x14ac:dyDescent="0.25">
      <c r="A246" s="1">
        <v>2460</v>
      </c>
      <c r="B246" s="1" t="s">
        <v>210</v>
      </c>
      <c r="C246" s="1">
        <v>0</v>
      </c>
      <c r="D246" s="1" t="s">
        <v>104</v>
      </c>
      <c r="E246" s="1" t="s">
        <v>211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  <c r="R246" s="5" t="s">
        <v>613</v>
      </c>
      <c r="S246" s="6">
        <v>1</v>
      </c>
      <c r="T246" s="6">
        <v>1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</row>
    <row r="247" spans="1:26" x14ac:dyDescent="0.25">
      <c r="A247" s="1">
        <v>2470</v>
      </c>
      <c r="B247" s="1" t="s">
        <v>210</v>
      </c>
      <c r="C247" s="1">
        <v>0</v>
      </c>
      <c r="D247" s="1" t="s">
        <v>104</v>
      </c>
      <c r="E247" s="1" t="s">
        <v>211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  <c r="R247" s="5" t="s">
        <v>356</v>
      </c>
      <c r="S247" s="6">
        <v>1</v>
      </c>
      <c r="T247" s="6">
        <v>1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</row>
    <row r="248" spans="1:26" x14ac:dyDescent="0.25">
      <c r="A248" s="1">
        <v>2480</v>
      </c>
      <c r="B248" s="1" t="s">
        <v>210</v>
      </c>
      <c r="C248" s="1">
        <v>0</v>
      </c>
      <c r="D248" s="1" t="s">
        <v>104</v>
      </c>
      <c r="E248" s="1" t="s">
        <v>211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  <c r="R248" s="5" t="s">
        <v>605</v>
      </c>
      <c r="S248" s="6">
        <v>1</v>
      </c>
      <c r="T248" s="6">
        <v>1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</row>
    <row r="249" spans="1:26" x14ac:dyDescent="0.25">
      <c r="A249" s="1">
        <v>2490</v>
      </c>
      <c r="B249" s="1" t="s">
        <v>170</v>
      </c>
      <c r="C249" s="1">
        <v>0</v>
      </c>
      <c r="D249" s="1" t="s">
        <v>104</v>
      </c>
      <c r="E249" s="1" t="s">
        <v>171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  <c r="R249" s="5" t="s">
        <v>698</v>
      </c>
      <c r="S249" s="6">
        <v>1</v>
      </c>
      <c r="T249" s="6">
        <v>1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</row>
    <row r="250" spans="1:26" x14ac:dyDescent="0.25">
      <c r="A250" s="1">
        <v>2500</v>
      </c>
      <c r="B250" s="1" t="s">
        <v>170</v>
      </c>
      <c r="C250" s="1">
        <v>0</v>
      </c>
      <c r="D250" s="1" t="s">
        <v>104</v>
      </c>
      <c r="E250" s="1" t="s">
        <v>171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  <c r="R250" s="5" t="s">
        <v>388</v>
      </c>
      <c r="S250" s="6">
        <v>1</v>
      </c>
      <c r="T250" s="6">
        <v>1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</row>
    <row r="251" spans="1:26" x14ac:dyDescent="0.25">
      <c r="A251" s="1">
        <v>2510</v>
      </c>
      <c r="B251" s="1" t="s">
        <v>170</v>
      </c>
      <c r="C251" s="1">
        <v>0</v>
      </c>
      <c r="D251" s="1" t="s">
        <v>104</v>
      </c>
      <c r="E251" s="1" t="s">
        <v>171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  <c r="R251" s="5" t="s">
        <v>607</v>
      </c>
      <c r="S251" s="6">
        <v>1</v>
      </c>
      <c r="T251" s="6">
        <v>1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</row>
    <row r="252" spans="1:26" x14ac:dyDescent="0.25">
      <c r="A252" s="1">
        <v>2520</v>
      </c>
      <c r="B252" s="1" t="s">
        <v>170</v>
      </c>
      <c r="C252" s="1">
        <v>0</v>
      </c>
      <c r="D252" s="1" t="s">
        <v>104</v>
      </c>
      <c r="E252" s="1" t="s">
        <v>171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  <c r="R252" s="5" t="s">
        <v>163</v>
      </c>
      <c r="S252" s="6">
        <v>39</v>
      </c>
      <c r="T252" s="6">
        <v>39</v>
      </c>
      <c r="U252" s="6">
        <v>33</v>
      </c>
      <c r="V252" s="6">
        <v>33</v>
      </c>
      <c r="W252" s="6">
        <v>33</v>
      </c>
      <c r="X252" s="6">
        <v>33</v>
      </c>
      <c r="Y252" s="6">
        <v>33</v>
      </c>
      <c r="Z252" s="6">
        <v>33</v>
      </c>
    </row>
    <row r="253" spans="1:26" x14ac:dyDescent="0.25">
      <c r="A253" s="1">
        <v>2530</v>
      </c>
      <c r="B253" s="1" t="s">
        <v>212</v>
      </c>
      <c r="C253" s="1">
        <v>0</v>
      </c>
      <c r="D253" s="1" t="s">
        <v>104</v>
      </c>
      <c r="E253" s="1" t="s">
        <v>213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  <c r="R253" s="5" t="s">
        <v>621</v>
      </c>
      <c r="S253" s="6">
        <v>2</v>
      </c>
      <c r="T253" s="6">
        <v>2</v>
      </c>
      <c r="U253" s="6">
        <v>2</v>
      </c>
      <c r="V253" s="6">
        <v>2</v>
      </c>
      <c r="W253" s="6">
        <v>2</v>
      </c>
      <c r="X253" s="6">
        <v>2</v>
      </c>
      <c r="Y253" s="6">
        <v>2</v>
      </c>
      <c r="Z253" s="6">
        <v>2</v>
      </c>
    </row>
    <row r="254" spans="1:26" x14ac:dyDescent="0.25">
      <c r="A254" s="1">
        <v>2540</v>
      </c>
      <c r="B254" s="1" t="s">
        <v>214</v>
      </c>
      <c r="C254" s="1">
        <v>0</v>
      </c>
      <c r="D254" s="1" t="s">
        <v>104</v>
      </c>
      <c r="E254" s="1" t="s">
        <v>215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  <c r="R254" s="5" t="s">
        <v>548</v>
      </c>
      <c r="S254" s="6">
        <v>6</v>
      </c>
      <c r="T254" s="6">
        <v>6</v>
      </c>
      <c r="U254" s="6">
        <v>6</v>
      </c>
      <c r="V254" s="6">
        <v>6</v>
      </c>
      <c r="W254" s="6">
        <v>6</v>
      </c>
      <c r="X254" s="6">
        <v>6</v>
      </c>
      <c r="Y254" s="6">
        <v>6</v>
      </c>
      <c r="Z254" s="6">
        <v>6</v>
      </c>
    </row>
    <row r="255" spans="1:26" x14ac:dyDescent="0.25">
      <c r="A255" s="1">
        <v>2550</v>
      </c>
      <c r="B255" s="1" t="s">
        <v>216</v>
      </c>
      <c r="C255" s="1">
        <v>0</v>
      </c>
      <c r="D255" s="1" t="s">
        <v>104</v>
      </c>
      <c r="E255" s="1" t="s">
        <v>217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  <c r="R255" s="5" t="s">
        <v>501</v>
      </c>
      <c r="S255" s="6">
        <v>1</v>
      </c>
      <c r="T255" s="6">
        <v>1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</row>
    <row r="256" spans="1:26" x14ac:dyDescent="0.25">
      <c r="A256" s="1">
        <v>2560</v>
      </c>
      <c r="B256" s="1" t="s">
        <v>216</v>
      </c>
      <c r="C256" s="1">
        <v>0</v>
      </c>
      <c r="D256" s="1" t="s">
        <v>104</v>
      </c>
      <c r="E256" s="1" t="s">
        <v>217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  <c r="R256" s="5" t="s">
        <v>549</v>
      </c>
      <c r="S256" s="6">
        <v>4</v>
      </c>
      <c r="T256" s="6">
        <v>4</v>
      </c>
      <c r="U256" s="6">
        <v>4</v>
      </c>
      <c r="V256" s="6">
        <v>4</v>
      </c>
      <c r="W256" s="6">
        <v>4</v>
      </c>
      <c r="X256" s="6">
        <v>4</v>
      </c>
      <c r="Y256" s="6">
        <v>4</v>
      </c>
      <c r="Z256" s="6">
        <v>4</v>
      </c>
    </row>
    <row r="257" spans="1:26" x14ac:dyDescent="0.25">
      <c r="A257" s="1">
        <v>2570</v>
      </c>
      <c r="B257" s="1" t="s">
        <v>216</v>
      </c>
      <c r="C257" s="1">
        <v>0</v>
      </c>
      <c r="D257" s="1" t="s">
        <v>104</v>
      </c>
      <c r="E257" s="1" t="s">
        <v>217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  <c r="R257" s="5" t="s">
        <v>495</v>
      </c>
      <c r="S257" s="6">
        <v>1</v>
      </c>
      <c r="T257" s="6">
        <v>1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</row>
    <row r="258" spans="1:26" x14ac:dyDescent="0.25">
      <c r="A258" s="1">
        <v>2580</v>
      </c>
      <c r="B258" s="1" t="s">
        <v>218</v>
      </c>
      <c r="C258" s="1">
        <v>0</v>
      </c>
      <c r="D258" s="1" t="s">
        <v>104</v>
      </c>
      <c r="E258" s="1" t="s">
        <v>219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  <c r="R258" s="5" t="s">
        <v>493</v>
      </c>
      <c r="S258" s="6">
        <v>2</v>
      </c>
      <c r="T258" s="6">
        <v>2</v>
      </c>
      <c r="U258" s="6">
        <v>1</v>
      </c>
      <c r="V258" s="6">
        <v>1</v>
      </c>
      <c r="W258" s="6">
        <v>1</v>
      </c>
      <c r="X258" s="6">
        <v>1</v>
      </c>
      <c r="Y258" s="6">
        <v>1</v>
      </c>
      <c r="Z258" s="6">
        <v>1</v>
      </c>
    </row>
    <row r="259" spans="1:26" x14ac:dyDescent="0.25">
      <c r="A259" s="1">
        <v>2590</v>
      </c>
      <c r="B259" s="1" t="s">
        <v>218</v>
      </c>
      <c r="C259" s="1">
        <v>0</v>
      </c>
      <c r="D259" s="1" t="s">
        <v>104</v>
      </c>
      <c r="E259" s="1" t="s">
        <v>219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  <c r="R259" s="5" t="s">
        <v>167</v>
      </c>
      <c r="S259" s="6">
        <v>1</v>
      </c>
      <c r="T259" s="6">
        <v>1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</row>
    <row r="260" spans="1:26" x14ac:dyDescent="0.25">
      <c r="A260" s="1">
        <v>2600</v>
      </c>
      <c r="B260" s="1" t="s">
        <v>220</v>
      </c>
      <c r="C260" s="1">
        <v>0</v>
      </c>
      <c r="D260" s="1" t="s">
        <v>104</v>
      </c>
      <c r="E260" s="1" t="s">
        <v>221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  <c r="R260" s="5" t="s">
        <v>512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3</v>
      </c>
      <c r="Z260" s="6">
        <v>3</v>
      </c>
    </row>
    <row r="261" spans="1:26" x14ac:dyDescent="0.25">
      <c r="A261" s="1">
        <v>2610</v>
      </c>
      <c r="B261" s="1" t="s">
        <v>222</v>
      </c>
      <c r="C261" s="1">
        <v>0</v>
      </c>
      <c r="D261" s="1" t="s">
        <v>104</v>
      </c>
      <c r="E261" s="1" t="s">
        <v>223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  <c r="R261" s="5" t="s">
        <v>133</v>
      </c>
      <c r="S261" s="6">
        <v>8</v>
      </c>
      <c r="T261" s="6">
        <v>8</v>
      </c>
      <c r="U261" s="6">
        <v>6</v>
      </c>
      <c r="V261" s="6">
        <v>6</v>
      </c>
      <c r="W261" s="6">
        <v>6</v>
      </c>
      <c r="X261" s="6">
        <v>6</v>
      </c>
      <c r="Y261" s="6">
        <v>6</v>
      </c>
      <c r="Z261" s="6">
        <v>6</v>
      </c>
    </row>
    <row r="262" spans="1:26" x14ac:dyDescent="0.25">
      <c r="A262" s="1">
        <v>2620</v>
      </c>
      <c r="B262" s="1" t="s">
        <v>224</v>
      </c>
      <c r="C262" s="1">
        <v>0</v>
      </c>
      <c r="D262" s="1" t="s">
        <v>104</v>
      </c>
      <c r="E262" s="1" t="s">
        <v>225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  <c r="R262" s="5" t="s">
        <v>232</v>
      </c>
      <c r="S262" s="6">
        <v>9</v>
      </c>
      <c r="T262" s="6">
        <v>9</v>
      </c>
      <c r="U262" s="6">
        <v>6</v>
      </c>
      <c r="V262" s="6">
        <v>6</v>
      </c>
      <c r="W262" s="6">
        <v>6</v>
      </c>
      <c r="X262" s="6">
        <v>6</v>
      </c>
      <c r="Y262" s="6">
        <v>6</v>
      </c>
      <c r="Z262" s="6">
        <v>6</v>
      </c>
    </row>
    <row r="263" spans="1:26" x14ac:dyDescent="0.25">
      <c r="A263" s="1">
        <v>2630</v>
      </c>
      <c r="B263" s="1" t="s">
        <v>224</v>
      </c>
      <c r="C263" s="1">
        <v>0</v>
      </c>
      <c r="D263" s="1" t="s">
        <v>104</v>
      </c>
      <c r="E263" s="1" t="s">
        <v>225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  <c r="R263" s="5" t="s">
        <v>623</v>
      </c>
      <c r="S263" s="6">
        <v>3</v>
      </c>
      <c r="T263" s="6">
        <v>3</v>
      </c>
      <c r="U263" s="6">
        <v>3</v>
      </c>
      <c r="V263" s="6">
        <v>3</v>
      </c>
      <c r="W263" s="6">
        <v>3</v>
      </c>
      <c r="X263" s="6">
        <v>3</v>
      </c>
      <c r="Y263" s="6">
        <v>3</v>
      </c>
      <c r="Z263" s="6">
        <v>3</v>
      </c>
    </row>
    <row r="264" spans="1:26" x14ac:dyDescent="0.25">
      <c r="A264" s="1">
        <v>2640</v>
      </c>
      <c r="B264" s="1" t="s">
        <v>226</v>
      </c>
      <c r="C264" s="1">
        <v>0</v>
      </c>
      <c r="D264" s="1" t="s">
        <v>104</v>
      </c>
      <c r="E264" s="1" t="s">
        <v>227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  <c r="R264" s="5" t="s">
        <v>149</v>
      </c>
      <c r="S264" s="6">
        <v>2</v>
      </c>
      <c r="T264" s="6">
        <v>2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</row>
    <row r="265" spans="1:26" x14ac:dyDescent="0.25">
      <c r="A265" s="1">
        <v>2650</v>
      </c>
      <c r="B265" s="1" t="s">
        <v>184</v>
      </c>
      <c r="C265" s="1">
        <v>0</v>
      </c>
      <c r="D265" s="1" t="s">
        <v>104</v>
      </c>
      <c r="E265" s="1" t="s">
        <v>185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  <c r="R265" s="5" t="s">
        <v>529</v>
      </c>
      <c r="S265" s="6">
        <v>1</v>
      </c>
      <c r="T265" s="6">
        <v>1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</row>
    <row r="266" spans="1:26" x14ac:dyDescent="0.25">
      <c r="A266" s="1">
        <v>2660</v>
      </c>
      <c r="B266" s="1" t="s">
        <v>184</v>
      </c>
      <c r="C266" s="1">
        <v>0</v>
      </c>
      <c r="D266" s="1" t="s">
        <v>104</v>
      </c>
      <c r="E266" s="1" t="s">
        <v>185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  <c r="R266" s="5" t="s">
        <v>222</v>
      </c>
      <c r="S266" s="6">
        <v>2</v>
      </c>
      <c r="T266" s="6">
        <v>2</v>
      </c>
      <c r="U266" s="6">
        <v>2</v>
      </c>
      <c r="V266" s="6">
        <v>2</v>
      </c>
      <c r="W266" s="6">
        <v>2</v>
      </c>
      <c r="X266" s="6">
        <v>2</v>
      </c>
      <c r="Y266" s="6">
        <v>2</v>
      </c>
      <c r="Z266" s="6">
        <v>2</v>
      </c>
    </row>
    <row r="267" spans="1:26" x14ac:dyDescent="0.25">
      <c r="A267" s="1">
        <v>2670</v>
      </c>
      <c r="B267" s="1" t="s">
        <v>145</v>
      </c>
      <c r="C267" s="1">
        <v>0</v>
      </c>
      <c r="D267" s="1" t="s">
        <v>104</v>
      </c>
      <c r="E267" s="1" t="s">
        <v>146</v>
      </c>
      <c r="F267" s="1">
        <v>1</v>
      </c>
      <c r="G267" s="1">
        <v>1</v>
      </c>
      <c r="H267" s="1" t="s">
        <v>8</v>
      </c>
      <c r="I267" s="1" t="s">
        <v>8</v>
      </c>
      <c r="J267" s="1" t="s">
        <v>8</v>
      </c>
      <c r="K267" s="1" t="s">
        <v>8</v>
      </c>
      <c r="L267" s="1" t="s">
        <v>8</v>
      </c>
      <c r="M267" s="1" t="s">
        <v>8</v>
      </c>
      <c r="R267" s="5" t="s">
        <v>200</v>
      </c>
      <c r="S267" s="6">
        <v>3</v>
      </c>
      <c r="T267" s="6">
        <v>3</v>
      </c>
      <c r="U267" s="6">
        <v>3</v>
      </c>
      <c r="V267" s="6">
        <v>3</v>
      </c>
      <c r="W267" s="6">
        <v>3</v>
      </c>
      <c r="X267" s="6">
        <v>3</v>
      </c>
      <c r="Y267" s="6">
        <v>3</v>
      </c>
      <c r="Z267" s="6">
        <v>3</v>
      </c>
    </row>
    <row r="268" spans="1:26" x14ac:dyDescent="0.25">
      <c r="A268" s="1">
        <v>2680</v>
      </c>
      <c r="B268" s="1" t="s">
        <v>145</v>
      </c>
      <c r="C268" s="1">
        <v>0</v>
      </c>
      <c r="D268" s="1" t="s">
        <v>104</v>
      </c>
      <c r="E268" s="1" t="s">
        <v>146</v>
      </c>
      <c r="F268" s="1" t="s">
        <v>8</v>
      </c>
      <c r="G268" s="1" t="s">
        <v>8</v>
      </c>
      <c r="H268" s="1">
        <v>1</v>
      </c>
      <c r="I268" s="1">
        <v>1</v>
      </c>
      <c r="J268" s="1">
        <v>1</v>
      </c>
      <c r="K268" s="1">
        <v>1</v>
      </c>
      <c r="L268" s="1" t="s">
        <v>8</v>
      </c>
      <c r="M268" s="1" t="s">
        <v>8</v>
      </c>
      <c r="R268" s="5" t="s">
        <v>551</v>
      </c>
      <c r="S268" s="6">
        <v>4</v>
      </c>
      <c r="T268" s="6">
        <v>4</v>
      </c>
      <c r="U268" s="6">
        <v>4</v>
      </c>
      <c r="V268" s="6">
        <v>4</v>
      </c>
      <c r="W268" s="6">
        <v>4</v>
      </c>
      <c r="X268" s="6">
        <v>4</v>
      </c>
      <c r="Y268" s="6">
        <v>4</v>
      </c>
      <c r="Z268" s="6">
        <v>4</v>
      </c>
    </row>
    <row r="269" spans="1:26" x14ac:dyDescent="0.25">
      <c r="A269" s="1">
        <v>2690</v>
      </c>
      <c r="B269" s="1" t="s">
        <v>145</v>
      </c>
      <c r="C269" s="1">
        <v>0</v>
      </c>
      <c r="D269" s="1" t="s">
        <v>104</v>
      </c>
      <c r="E269" s="1" t="s">
        <v>146</v>
      </c>
      <c r="F269" s="1" t="s">
        <v>8</v>
      </c>
      <c r="G269" s="1" t="s">
        <v>8</v>
      </c>
      <c r="H269" s="1" t="s">
        <v>8</v>
      </c>
      <c r="I269" s="1" t="s">
        <v>8</v>
      </c>
      <c r="J269" s="1" t="s">
        <v>8</v>
      </c>
      <c r="K269" s="1" t="s">
        <v>8</v>
      </c>
      <c r="L269" s="1">
        <v>1</v>
      </c>
      <c r="M269" s="1">
        <v>1</v>
      </c>
      <c r="R269" s="5" t="s">
        <v>230</v>
      </c>
      <c r="S269" s="6">
        <v>2</v>
      </c>
      <c r="T269" s="6">
        <v>2</v>
      </c>
      <c r="U269" s="6">
        <v>2</v>
      </c>
      <c r="V269" s="6">
        <v>2</v>
      </c>
      <c r="W269" s="6">
        <v>2</v>
      </c>
      <c r="X269" s="6">
        <v>2</v>
      </c>
      <c r="Y269" s="6">
        <v>2</v>
      </c>
      <c r="Z269" s="6">
        <v>2</v>
      </c>
    </row>
    <row r="270" spans="1:26" x14ac:dyDescent="0.25">
      <c r="A270" s="1">
        <v>2700</v>
      </c>
      <c r="B270" s="1" t="s">
        <v>145</v>
      </c>
      <c r="C270" s="1">
        <v>0</v>
      </c>
      <c r="D270" s="1" t="s">
        <v>104</v>
      </c>
      <c r="E270" s="1" t="s">
        <v>146</v>
      </c>
      <c r="F270" s="1">
        <v>1</v>
      </c>
      <c r="G270" s="1">
        <v>1</v>
      </c>
      <c r="H270" s="1" t="s">
        <v>8</v>
      </c>
      <c r="I270" s="1" t="s">
        <v>8</v>
      </c>
      <c r="J270" s="1" t="s">
        <v>8</v>
      </c>
      <c r="K270" s="1" t="s">
        <v>8</v>
      </c>
      <c r="L270" s="1" t="s">
        <v>8</v>
      </c>
      <c r="M270" s="1" t="s">
        <v>8</v>
      </c>
      <c r="R270" s="5" t="s">
        <v>228</v>
      </c>
      <c r="S270" s="6">
        <v>2</v>
      </c>
      <c r="T270" s="6">
        <v>2</v>
      </c>
      <c r="U270" s="6">
        <v>2</v>
      </c>
      <c r="V270" s="6">
        <v>2</v>
      </c>
      <c r="W270" s="6">
        <v>2</v>
      </c>
      <c r="X270" s="6">
        <v>2</v>
      </c>
      <c r="Y270" s="6">
        <v>2</v>
      </c>
      <c r="Z270" s="6">
        <v>2</v>
      </c>
    </row>
    <row r="271" spans="1:26" x14ac:dyDescent="0.25">
      <c r="A271" s="1">
        <v>2710</v>
      </c>
      <c r="B271" s="1" t="s">
        <v>145</v>
      </c>
      <c r="C271" s="1">
        <v>0</v>
      </c>
      <c r="D271" s="1" t="s">
        <v>104</v>
      </c>
      <c r="E271" s="1" t="s">
        <v>146</v>
      </c>
      <c r="F271" s="1" t="s">
        <v>8</v>
      </c>
      <c r="G271" s="1" t="s">
        <v>8</v>
      </c>
      <c r="H271" s="1">
        <v>1</v>
      </c>
      <c r="I271" s="1">
        <v>1</v>
      </c>
      <c r="J271" s="1">
        <v>1</v>
      </c>
      <c r="K271" s="1">
        <v>1</v>
      </c>
      <c r="L271" s="1" t="s">
        <v>8</v>
      </c>
      <c r="M271" s="1" t="s">
        <v>8</v>
      </c>
      <c r="R271" s="5" t="s">
        <v>137</v>
      </c>
      <c r="S271" s="6">
        <v>1</v>
      </c>
      <c r="T271" s="6">
        <v>1</v>
      </c>
      <c r="U271" s="6">
        <v>1</v>
      </c>
      <c r="V271" s="6">
        <v>1</v>
      </c>
      <c r="W271" s="6">
        <v>1</v>
      </c>
      <c r="X271" s="6">
        <v>1</v>
      </c>
      <c r="Y271" s="6">
        <v>1</v>
      </c>
      <c r="Z271" s="6">
        <v>1</v>
      </c>
    </row>
    <row r="272" spans="1:26" x14ac:dyDescent="0.25">
      <c r="A272" s="1">
        <v>2720</v>
      </c>
      <c r="B272" s="1" t="s">
        <v>145</v>
      </c>
      <c r="C272" s="1">
        <v>0</v>
      </c>
      <c r="D272" s="1" t="s">
        <v>104</v>
      </c>
      <c r="E272" s="1" t="s">
        <v>146</v>
      </c>
      <c r="F272" s="1" t="s">
        <v>8</v>
      </c>
      <c r="G272" s="1" t="s">
        <v>8</v>
      </c>
      <c r="H272" s="1" t="s">
        <v>8</v>
      </c>
      <c r="I272" s="1" t="s">
        <v>8</v>
      </c>
      <c r="J272" s="1" t="s">
        <v>8</v>
      </c>
      <c r="K272" s="1" t="s">
        <v>8</v>
      </c>
      <c r="L272" s="1">
        <v>1</v>
      </c>
      <c r="M272" s="1">
        <v>1</v>
      </c>
      <c r="R272" s="5" t="s">
        <v>135</v>
      </c>
      <c r="S272" s="6">
        <v>4</v>
      </c>
      <c r="T272" s="6">
        <v>4</v>
      </c>
      <c r="U272" s="6">
        <v>4</v>
      </c>
      <c r="V272" s="6">
        <v>4</v>
      </c>
      <c r="W272" s="6">
        <v>4</v>
      </c>
      <c r="X272" s="6">
        <v>4</v>
      </c>
      <c r="Y272" s="6">
        <v>4</v>
      </c>
      <c r="Z272" s="6">
        <v>4</v>
      </c>
    </row>
    <row r="273" spans="1:26" x14ac:dyDescent="0.25">
      <c r="A273" s="1">
        <v>2730</v>
      </c>
      <c r="B273" s="1" t="s">
        <v>145</v>
      </c>
      <c r="C273" s="1">
        <v>0</v>
      </c>
      <c r="D273" s="1" t="s">
        <v>104</v>
      </c>
      <c r="E273" s="1" t="s">
        <v>146</v>
      </c>
      <c r="F273" s="1">
        <v>1</v>
      </c>
      <c r="G273" s="1">
        <v>1</v>
      </c>
      <c r="H273" s="1" t="s">
        <v>8</v>
      </c>
      <c r="I273" s="1" t="s">
        <v>8</v>
      </c>
      <c r="J273" s="1" t="s">
        <v>8</v>
      </c>
      <c r="K273" s="1" t="s">
        <v>8</v>
      </c>
      <c r="L273" s="1" t="s">
        <v>8</v>
      </c>
      <c r="M273" s="1" t="s">
        <v>8</v>
      </c>
      <c r="R273" s="5" t="s">
        <v>655</v>
      </c>
      <c r="S273" s="6">
        <v>1</v>
      </c>
      <c r="T273" s="6">
        <v>1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</row>
    <row r="274" spans="1:26" x14ac:dyDescent="0.25">
      <c r="A274" s="1">
        <v>2740</v>
      </c>
      <c r="B274" s="1" t="s">
        <v>145</v>
      </c>
      <c r="C274" s="1">
        <v>0</v>
      </c>
      <c r="D274" s="1" t="s">
        <v>104</v>
      </c>
      <c r="E274" s="1" t="s">
        <v>146</v>
      </c>
      <c r="F274" s="1" t="s">
        <v>8</v>
      </c>
      <c r="G274" s="1" t="s">
        <v>8</v>
      </c>
      <c r="H274" s="1">
        <v>1</v>
      </c>
      <c r="I274" s="1">
        <v>1</v>
      </c>
      <c r="J274" s="1">
        <v>1</v>
      </c>
      <c r="K274" s="1">
        <v>1</v>
      </c>
      <c r="L274" s="1" t="s">
        <v>8</v>
      </c>
      <c r="M274" s="1" t="s">
        <v>8</v>
      </c>
      <c r="R274" s="5" t="s">
        <v>274</v>
      </c>
      <c r="S274" s="6">
        <v>2</v>
      </c>
      <c r="T274" s="6">
        <v>2</v>
      </c>
      <c r="U274" s="6">
        <v>1</v>
      </c>
      <c r="V274" s="6">
        <v>1</v>
      </c>
      <c r="W274" s="6">
        <v>1</v>
      </c>
      <c r="X274" s="6">
        <v>1</v>
      </c>
      <c r="Y274" s="6">
        <v>1</v>
      </c>
      <c r="Z274" s="6">
        <v>1</v>
      </c>
    </row>
    <row r="275" spans="1:26" x14ac:dyDescent="0.25">
      <c r="A275" s="1">
        <v>2750</v>
      </c>
      <c r="B275" s="1" t="s">
        <v>145</v>
      </c>
      <c r="C275" s="1">
        <v>0</v>
      </c>
      <c r="D275" s="1" t="s">
        <v>104</v>
      </c>
      <c r="E275" s="1" t="s">
        <v>146</v>
      </c>
      <c r="F275" s="1" t="s">
        <v>8</v>
      </c>
      <c r="G275" s="1" t="s">
        <v>8</v>
      </c>
      <c r="H275" s="1" t="s">
        <v>8</v>
      </c>
      <c r="I275" s="1" t="s">
        <v>8</v>
      </c>
      <c r="J275" s="1" t="s">
        <v>8</v>
      </c>
      <c r="K275" s="1" t="s">
        <v>8</v>
      </c>
      <c r="L275" s="1">
        <v>1</v>
      </c>
      <c r="M275" s="1">
        <v>1</v>
      </c>
      <c r="R275" s="5" t="s">
        <v>278</v>
      </c>
      <c r="S275" s="6">
        <v>1</v>
      </c>
      <c r="T275" s="6">
        <v>1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</row>
    <row r="276" spans="1:26" x14ac:dyDescent="0.25">
      <c r="A276" s="1">
        <v>2760</v>
      </c>
      <c r="B276" s="1" t="s">
        <v>145</v>
      </c>
      <c r="C276" s="1">
        <v>0</v>
      </c>
      <c r="D276" s="1" t="s">
        <v>104</v>
      </c>
      <c r="E276" s="1" t="s">
        <v>146</v>
      </c>
      <c r="F276" s="1">
        <v>1</v>
      </c>
      <c r="G276" s="1">
        <v>1</v>
      </c>
      <c r="H276" s="1" t="s">
        <v>8</v>
      </c>
      <c r="I276" s="1" t="s">
        <v>8</v>
      </c>
      <c r="J276" s="1" t="s">
        <v>8</v>
      </c>
      <c r="K276" s="1" t="s">
        <v>8</v>
      </c>
      <c r="L276" s="1" t="s">
        <v>8</v>
      </c>
      <c r="M276" s="1" t="s">
        <v>8</v>
      </c>
      <c r="R276" s="5" t="s">
        <v>649</v>
      </c>
      <c r="S276" s="6">
        <v>1</v>
      </c>
      <c r="T276" s="6">
        <v>1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</row>
    <row r="277" spans="1:26" x14ac:dyDescent="0.25">
      <c r="A277" s="1">
        <v>2770</v>
      </c>
      <c r="B277" s="1" t="s">
        <v>145</v>
      </c>
      <c r="C277" s="1">
        <v>0</v>
      </c>
      <c r="D277" s="1" t="s">
        <v>104</v>
      </c>
      <c r="E277" s="1" t="s">
        <v>146</v>
      </c>
      <c r="F277" s="1" t="s">
        <v>8</v>
      </c>
      <c r="G277" s="1" t="s">
        <v>8</v>
      </c>
      <c r="H277" s="1">
        <v>1</v>
      </c>
      <c r="I277" s="1">
        <v>1</v>
      </c>
      <c r="J277" s="1">
        <v>1</v>
      </c>
      <c r="K277" s="1">
        <v>1</v>
      </c>
      <c r="L277" s="1" t="s">
        <v>8</v>
      </c>
      <c r="M277" s="1" t="s">
        <v>8</v>
      </c>
      <c r="R277" s="5" t="s">
        <v>657</v>
      </c>
      <c r="S277" s="6">
        <v>1</v>
      </c>
      <c r="T277" s="6">
        <v>1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</row>
    <row r="278" spans="1:26" x14ac:dyDescent="0.25">
      <c r="A278" s="1">
        <v>2780</v>
      </c>
      <c r="B278" s="1" t="s">
        <v>145</v>
      </c>
      <c r="C278" s="1">
        <v>0</v>
      </c>
      <c r="D278" s="1" t="s">
        <v>104</v>
      </c>
      <c r="E278" s="1" t="s">
        <v>146</v>
      </c>
      <c r="F278" s="1" t="s">
        <v>8</v>
      </c>
      <c r="G278" s="1" t="s">
        <v>8</v>
      </c>
      <c r="H278" s="1" t="s">
        <v>8</v>
      </c>
      <c r="I278" s="1" t="s">
        <v>8</v>
      </c>
      <c r="J278" s="1" t="s">
        <v>8</v>
      </c>
      <c r="K278" s="1" t="s">
        <v>8</v>
      </c>
      <c r="L278" s="1">
        <v>1</v>
      </c>
      <c r="M278" s="1">
        <v>1</v>
      </c>
      <c r="R278" s="5" t="s">
        <v>653</v>
      </c>
      <c r="S278" s="6">
        <v>1</v>
      </c>
      <c r="T278" s="6">
        <v>1</v>
      </c>
      <c r="U278" s="6">
        <v>1</v>
      </c>
      <c r="V278" s="6">
        <v>1</v>
      </c>
      <c r="W278" s="6">
        <v>1</v>
      </c>
      <c r="X278" s="6">
        <v>1</v>
      </c>
      <c r="Y278" s="6">
        <v>1</v>
      </c>
      <c r="Z278" s="6">
        <v>1</v>
      </c>
    </row>
    <row r="279" spans="1:26" x14ac:dyDescent="0.25">
      <c r="A279" s="1">
        <v>2790</v>
      </c>
      <c r="B279" s="1" t="s">
        <v>145</v>
      </c>
      <c r="C279" s="1">
        <v>0</v>
      </c>
      <c r="D279" s="1" t="s">
        <v>104</v>
      </c>
      <c r="E279" s="1" t="s">
        <v>146</v>
      </c>
      <c r="F279" s="1">
        <v>1</v>
      </c>
      <c r="G279" s="1">
        <v>1</v>
      </c>
      <c r="H279" s="1" t="s">
        <v>8</v>
      </c>
      <c r="I279" s="1" t="s">
        <v>8</v>
      </c>
      <c r="J279" s="1" t="s">
        <v>8</v>
      </c>
      <c r="K279" s="1" t="s">
        <v>8</v>
      </c>
      <c r="L279" s="1" t="s">
        <v>8</v>
      </c>
      <c r="M279" s="1" t="s">
        <v>8</v>
      </c>
      <c r="R279" s="5" t="s">
        <v>276</v>
      </c>
      <c r="S279" s="6">
        <v>2</v>
      </c>
      <c r="T279" s="6">
        <v>2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</row>
    <row r="280" spans="1:26" x14ac:dyDescent="0.25">
      <c r="A280" s="1">
        <v>2800</v>
      </c>
      <c r="B280" s="1" t="s">
        <v>145</v>
      </c>
      <c r="C280" s="1">
        <v>0</v>
      </c>
      <c r="D280" s="1" t="s">
        <v>104</v>
      </c>
      <c r="E280" s="1" t="s">
        <v>146</v>
      </c>
      <c r="F280" s="1" t="s">
        <v>8</v>
      </c>
      <c r="G280" s="1" t="s">
        <v>8</v>
      </c>
      <c r="H280" s="1">
        <v>1</v>
      </c>
      <c r="I280" s="1">
        <v>1</v>
      </c>
      <c r="J280" s="1">
        <v>1</v>
      </c>
      <c r="K280" s="1">
        <v>1</v>
      </c>
      <c r="L280" s="1" t="s">
        <v>8</v>
      </c>
      <c r="M280" s="1" t="s">
        <v>8</v>
      </c>
      <c r="R280" s="5" t="s">
        <v>108</v>
      </c>
      <c r="S280" s="6">
        <v>3</v>
      </c>
      <c r="T280" s="6">
        <v>3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</row>
    <row r="281" spans="1:26" x14ac:dyDescent="0.25">
      <c r="A281" s="1">
        <v>2810</v>
      </c>
      <c r="B281" s="1" t="s">
        <v>145</v>
      </c>
      <c r="C281" s="1">
        <v>0</v>
      </c>
      <c r="D281" s="1" t="s">
        <v>104</v>
      </c>
      <c r="E281" s="1" t="s">
        <v>146</v>
      </c>
      <c r="F281" s="1" t="s">
        <v>8</v>
      </c>
      <c r="G281" s="1" t="s">
        <v>8</v>
      </c>
      <c r="H281" s="1" t="s">
        <v>8</v>
      </c>
      <c r="I281" s="1" t="s">
        <v>8</v>
      </c>
      <c r="J281" s="1" t="s">
        <v>8</v>
      </c>
      <c r="K281" s="1" t="s">
        <v>8</v>
      </c>
      <c r="L281" s="1">
        <v>1</v>
      </c>
      <c r="M281" s="1">
        <v>1</v>
      </c>
      <c r="R281" s="5" t="s">
        <v>280</v>
      </c>
      <c r="S281" s="6">
        <v>1</v>
      </c>
      <c r="T281" s="6">
        <v>1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</row>
    <row r="282" spans="1:26" x14ac:dyDescent="0.25">
      <c r="A282" s="1">
        <v>2820</v>
      </c>
      <c r="B282" s="1" t="s">
        <v>145</v>
      </c>
      <c r="C282" s="1">
        <v>0</v>
      </c>
      <c r="D282" s="1" t="s">
        <v>104</v>
      </c>
      <c r="E282" s="1" t="s">
        <v>146</v>
      </c>
      <c r="F282" s="1">
        <v>1</v>
      </c>
      <c r="G282" s="1">
        <v>1</v>
      </c>
      <c r="H282" s="1" t="s">
        <v>8</v>
      </c>
      <c r="I282" s="1" t="s">
        <v>8</v>
      </c>
      <c r="J282" s="1" t="s">
        <v>8</v>
      </c>
      <c r="K282" s="1" t="s">
        <v>8</v>
      </c>
      <c r="L282" s="1" t="s">
        <v>8</v>
      </c>
      <c r="M282" s="1" t="s">
        <v>8</v>
      </c>
      <c r="R282" s="5" t="s">
        <v>651</v>
      </c>
      <c r="S282" s="6">
        <v>1</v>
      </c>
      <c r="T282" s="6">
        <v>1</v>
      </c>
      <c r="U282" s="6">
        <v>1</v>
      </c>
      <c r="V282" s="6">
        <v>1</v>
      </c>
      <c r="W282" s="6">
        <v>1</v>
      </c>
      <c r="X282" s="6">
        <v>1</v>
      </c>
      <c r="Y282" s="6">
        <v>1</v>
      </c>
      <c r="Z282" s="6">
        <v>1</v>
      </c>
    </row>
    <row r="283" spans="1:26" x14ac:dyDescent="0.25">
      <c r="A283" s="1">
        <v>2830</v>
      </c>
      <c r="B283" s="1" t="s">
        <v>145</v>
      </c>
      <c r="C283" s="1">
        <v>0</v>
      </c>
      <c r="D283" s="1" t="s">
        <v>104</v>
      </c>
      <c r="E283" s="1" t="s">
        <v>146</v>
      </c>
      <c r="F283" s="1" t="s">
        <v>8</v>
      </c>
      <c r="G283" s="1" t="s">
        <v>8</v>
      </c>
      <c r="H283" s="1">
        <v>1</v>
      </c>
      <c r="I283" s="1">
        <v>1</v>
      </c>
      <c r="J283" s="1">
        <v>1</v>
      </c>
      <c r="K283" s="1">
        <v>1</v>
      </c>
      <c r="L283" s="1" t="s">
        <v>8</v>
      </c>
      <c r="M283" s="1" t="s">
        <v>8</v>
      </c>
      <c r="R283" s="5" t="s">
        <v>284</v>
      </c>
      <c r="S283" s="6">
        <v>1</v>
      </c>
      <c r="T283" s="6">
        <v>1</v>
      </c>
      <c r="U283" s="6">
        <v>1</v>
      </c>
      <c r="V283" s="6">
        <v>1</v>
      </c>
      <c r="W283" s="6">
        <v>1</v>
      </c>
      <c r="X283" s="6">
        <v>1</v>
      </c>
      <c r="Y283" s="6">
        <v>1</v>
      </c>
      <c r="Z283" s="6">
        <v>1</v>
      </c>
    </row>
    <row r="284" spans="1:26" x14ac:dyDescent="0.25">
      <c r="A284" s="1">
        <v>2840</v>
      </c>
      <c r="B284" s="1" t="s">
        <v>145</v>
      </c>
      <c r="C284" s="1">
        <v>0</v>
      </c>
      <c r="D284" s="1" t="s">
        <v>104</v>
      </c>
      <c r="E284" s="1" t="s">
        <v>146</v>
      </c>
      <c r="F284" s="1" t="s">
        <v>8</v>
      </c>
      <c r="G284" s="1" t="s">
        <v>8</v>
      </c>
      <c r="H284" s="1" t="s">
        <v>8</v>
      </c>
      <c r="I284" s="1" t="s">
        <v>8</v>
      </c>
      <c r="J284" s="1" t="s">
        <v>8</v>
      </c>
      <c r="K284" s="1" t="s">
        <v>8</v>
      </c>
      <c r="L284" s="1">
        <v>1</v>
      </c>
      <c r="M284" s="1">
        <v>1</v>
      </c>
      <c r="R284" s="5" t="s">
        <v>282</v>
      </c>
      <c r="S284" s="6">
        <v>11</v>
      </c>
      <c r="T284" s="6">
        <v>11</v>
      </c>
      <c r="U284" s="6">
        <v>9</v>
      </c>
      <c r="V284" s="6">
        <v>9</v>
      </c>
      <c r="W284" s="6">
        <v>9</v>
      </c>
      <c r="X284" s="6">
        <v>9</v>
      </c>
      <c r="Y284" s="6">
        <v>9</v>
      </c>
      <c r="Z284" s="6">
        <v>9</v>
      </c>
    </row>
    <row r="285" spans="1:26" x14ac:dyDescent="0.25">
      <c r="A285" s="1">
        <v>2850</v>
      </c>
      <c r="B285" s="1" t="s">
        <v>145</v>
      </c>
      <c r="C285" s="1">
        <v>0</v>
      </c>
      <c r="D285" s="1" t="s">
        <v>104</v>
      </c>
      <c r="E285" s="1" t="s">
        <v>146</v>
      </c>
      <c r="F285" s="1">
        <v>1</v>
      </c>
      <c r="G285" s="1">
        <v>1</v>
      </c>
      <c r="H285" s="1" t="s">
        <v>8</v>
      </c>
      <c r="I285" s="1" t="s">
        <v>8</v>
      </c>
      <c r="J285" s="1" t="s">
        <v>8</v>
      </c>
      <c r="K285" s="1" t="s">
        <v>8</v>
      </c>
      <c r="L285" s="1" t="s">
        <v>8</v>
      </c>
      <c r="M285" s="1" t="s">
        <v>8</v>
      </c>
      <c r="R285" s="5" t="s">
        <v>423</v>
      </c>
      <c r="S285" s="6">
        <v>2</v>
      </c>
      <c r="T285" s="6">
        <v>2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</row>
    <row r="286" spans="1:26" x14ac:dyDescent="0.25">
      <c r="A286" s="1">
        <v>2860</v>
      </c>
      <c r="B286" s="1" t="s">
        <v>145</v>
      </c>
      <c r="C286" s="1">
        <v>0</v>
      </c>
      <c r="D286" s="1" t="s">
        <v>104</v>
      </c>
      <c r="E286" s="1" t="s">
        <v>146</v>
      </c>
      <c r="F286" s="1" t="s">
        <v>8</v>
      </c>
      <c r="G286" s="1" t="s">
        <v>8</v>
      </c>
      <c r="H286" s="1">
        <v>1</v>
      </c>
      <c r="I286" s="1">
        <v>1</v>
      </c>
      <c r="J286" s="1">
        <v>1</v>
      </c>
      <c r="K286" s="1">
        <v>1</v>
      </c>
      <c r="L286" s="1" t="s">
        <v>8</v>
      </c>
      <c r="M286" s="1" t="s">
        <v>8</v>
      </c>
      <c r="R286" s="5" t="s">
        <v>768</v>
      </c>
      <c r="S286" s="6">
        <v>1</v>
      </c>
      <c r="T286" s="6">
        <v>1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</row>
    <row r="287" spans="1:26" x14ac:dyDescent="0.25">
      <c r="A287" s="1">
        <v>2870</v>
      </c>
      <c r="B287" s="1" t="s">
        <v>145</v>
      </c>
      <c r="C287" s="1">
        <v>0</v>
      </c>
      <c r="D287" s="1" t="s">
        <v>104</v>
      </c>
      <c r="E287" s="1" t="s">
        <v>146</v>
      </c>
      <c r="F287" s="1" t="s">
        <v>8</v>
      </c>
      <c r="G287" s="1" t="s">
        <v>8</v>
      </c>
      <c r="H287" s="1" t="s">
        <v>8</v>
      </c>
      <c r="I287" s="1" t="s">
        <v>8</v>
      </c>
      <c r="J287" s="1" t="s">
        <v>8</v>
      </c>
      <c r="K287" s="1" t="s">
        <v>8</v>
      </c>
      <c r="L287" s="1">
        <v>1</v>
      </c>
      <c r="M287" s="1">
        <v>1</v>
      </c>
      <c r="R287" s="5" t="s">
        <v>647</v>
      </c>
      <c r="S287" s="6">
        <v>1</v>
      </c>
      <c r="T287" s="6">
        <v>1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</row>
    <row r="288" spans="1:26" x14ac:dyDescent="0.25">
      <c r="A288" s="1">
        <v>2880</v>
      </c>
      <c r="B288" s="1" t="s">
        <v>145</v>
      </c>
      <c r="C288" s="1">
        <v>0</v>
      </c>
      <c r="D288" s="1" t="s">
        <v>104</v>
      </c>
      <c r="E288" s="1" t="s">
        <v>146</v>
      </c>
      <c r="F288" s="1">
        <v>1</v>
      </c>
      <c r="G288" s="1">
        <v>1</v>
      </c>
      <c r="H288" s="1" t="s">
        <v>8</v>
      </c>
      <c r="I288" s="1" t="s">
        <v>8</v>
      </c>
      <c r="J288" s="1" t="s">
        <v>8</v>
      </c>
      <c r="K288" s="1" t="s">
        <v>8</v>
      </c>
      <c r="L288" s="1" t="s">
        <v>8</v>
      </c>
      <c r="M288" s="1" t="s">
        <v>8</v>
      </c>
      <c r="R288" s="5" t="s">
        <v>425</v>
      </c>
      <c r="S288" s="6">
        <v>1</v>
      </c>
      <c r="T288" s="6">
        <v>1</v>
      </c>
      <c r="U288" s="6">
        <v>1</v>
      </c>
      <c r="V288" s="6">
        <v>1</v>
      </c>
      <c r="W288" s="6">
        <v>1</v>
      </c>
      <c r="X288" s="6">
        <v>1</v>
      </c>
      <c r="Y288" s="6">
        <v>1</v>
      </c>
      <c r="Z288" s="6">
        <v>1</v>
      </c>
    </row>
    <row r="289" spans="1:26" x14ac:dyDescent="0.25">
      <c r="A289" s="1">
        <v>2890</v>
      </c>
      <c r="B289" s="1" t="s">
        <v>145</v>
      </c>
      <c r="C289" s="1">
        <v>0</v>
      </c>
      <c r="D289" s="1" t="s">
        <v>104</v>
      </c>
      <c r="E289" s="1" t="s">
        <v>146</v>
      </c>
      <c r="F289" s="1" t="s">
        <v>8</v>
      </c>
      <c r="G289" s="1" t="s">
        <v>8</v>
      </c>
      <c r="H289" s="1">
        <v>1</v>
      </c>
      <c r="I289" s="1">
        <v>1</v>
      </c>
      <c r="J289" s="1">
        <v>1</v>
      </c>
      <c r="K289" s="1">
        <v>1</v>
      </c>
      <c r="L289" s="1" t="s">
        <v>8</v>
      </c>
      <c r="M289" s="1" t="s">
        <v>8</v>
      </c>
      <c r="R289" s="5" t="s">
        <v>419</v>
      </c>
      <c r="S289" s="6">
        <v>4</v>
      </c>
      <c r="T289" s="6">
        <v>4</v>
      </c>
      <c r="U289" s="6">
        <v>1</v>
      </c>
      <c r="V289" s="6">
        <v>1</v>
      </c>
      <c r="W289" s="6">
        <v>1</v>
      </c>
      <c r="X289" s="6">
        <v>1</v>
      </c>
      <c r="Y289" s="6">
        <v>1</v>
      </c>
      <c r="Z289" s="6">
        <v>1</v>
      </c>
    </row>
    <row r="290" spans="1:26" x14ac:dyDescent="0.25">
      <c r="A290" s="1">
        <v>2900</v>
      </c>
      <c r="B290" s="1" t="s">
        <v>145</v>
      </c>
      <c r="C290" s="1">
        <v>0</v>
      </c>
      <c r="D290" s="1" t="s">
        <v>104</v>
      </c>
      <c r="E290" s="1" t="s">
        <v>146</v>
      </c>
      <c r="F290" s="1" t="s">
        <v>8</v>
      </c>
      <c r="G290" s="1" t="s">
        <v>8</v>
      </c>
      <c r="H290" s="1" t="s">
        <v>8</v>
      </c>
      <c r="I290" s="1" t="s">
        <v>8</v>
      </c>
      <c r="J290" s="1" t="s">
        <v>8</v>
      </c>
      <c r="K290" s="1" t="s">
        <v>8</v>
      </c>
      <c r="L290" s="1">
        <v>1</v>
      </c>
      <c r="M290" s="1">
        <v>1</v>
      </c>
      <c r="R290" s="5" t="s">
        <v>766</v>
      </c>
      <c r="S290" s="6">
        <v>1</v>
      </c>
      <c r="T290" s="6">
        <v>1</v>
      </c>
      <c r="U290" s="6">
        <v>1</v>
      </c>
      <c r="V290" s="6">
        <v>1</v>
      </c>
      <c r="W290" s="6">
        <v>1</v>
      </c>
      <c r="X290" s="6">
        <v>1</v>
      </c>
      <c r="Y290" s="6">
        <v>1</v>
      </c>
      <c r="Z290" s="6">
        <v>1</v>
      </c>
    </row>
    <row r="291" spans="1:26" x14ac:dyDescent="0.25">
      <c r="A291" s="1">
        <v>2910</v>
      </c>
      <c r="B291" s="1" t="s">
        <v>145</v>
      </c>
      <c r="C291" s="1">
        <v>0</v>
      </c>
      <c r="D291" s="1" t="s">
        <v>104</v>
      </c>
      <c r="E291" s="1" t="s">
        <v>146</v>
      </c>
      <c r="F291" s="1">
        <v>1</v>
      </c>
      <c r="G291" s="1">
        <v>1</v>
      </c>
      <c r="H291" s="1" t="s">
        <v>8</v>
      </c>
      <c r="I291" s="1" t="s">
        <v>8</v>
      </c>
      <c r="J291" s="1" t="s">
        <v>8</v>
      </c>
      <c r="K291" s="1" t="s">
        <v>8</v>
      </c>
      <c r="L291" s="1" t="s">
        <v>8</v>
      </c>
      <c r="M291" s="1" t="s">
        <v>8</v>
      </c>
      <c r="R291" s="5" t="s">
        <v>106</v>
      </c>
      <c r="S291" s="6">
        <v>3</v>
      </c>
      <c r="T291" s="6">
        <v>3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</row>
    <row r="292" spans="1:26" x14ac:dyDescent="0.25">
      <c r="A292" s="1">
        <v>2920</v>
      </c>
      <c r="B292" s="1" t="s">
        <v>145</v>
      </c>
      <c r="C292" s="1">
        <v>0</v>
      </c>
      <c r="D292" s="1" t="s">
        <v>104</v>
      </c>
      <c r="E292" s="1" t="s">
        <v>146</v>
      </c>
      <c r="F292" s="1" t="s">
        <v>8</v>
      </c>
      <c r="G292" s="1" t="s">
        <v>8</v>
      </c>
      <c r="H292" s="1">
        <v>1</v>
      </c>
      <c r="I292" s="1">
        <v>1</v>
      </c>
      <c r="J292" s="1">
        <v>1</v>
      </c>
      <c r="K292" s="1">
        <v>1</v>
      </c>
      <c r="L292" s="1" t="s">
        <v>8</v>
      </c>
      <c r="M292" s="1" t="s">
        <v>8</v>
      </c>
      <c r="R292" s="5" t="s">
        <v>103</v>
      </c>
      <c r="S292" s="6">
        <v>4</v>
      </c>
      <c r="T292" s="6">
        <v>4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</row>
    <row r="293" spans="1:26" x14ac:dyDescent="0.25">
      <c r="A293" s="1">
        <v>2930</v>
      </c>
      <c r="B293" s="1" t="s">
        <v>145</v>
      </c>
      <c r="C293" s="1">
        <v>0</v>
      </c>
      <c r="D293" s="1" t="s">
        <v>104</v>
      </c>
      <c r="E293" s="1" t="s">
        <v>146</v>
      </c>
      <c r="F293" s="1" t="s">
        <v>8</v>
      </c>
      <c r="G293" s="1" t="s">
        <v>8</v>
      </c>
      <c r="H293" s="1" t="s">
        <v>8</v>
      </c>
      <c r="I293" s="1" t="s">
        <v>8</v>
      </c>
      <c r="J293" s="1" t="s">
        <v>8</v>
      </c>
      <c r="K293" s="1" t="s">
        <v>8</v>
      </c>
      <c r="L293" s="1">
        <v>1</v>
      </c>
      <c r="M293" s="1">
        <v>1</v>
      </c>
      <c r="R293" s="5" t="s">
        <v>421</v>
      </c>
      <c r="S293" s="6">
        <v>6</v>
      </c>
      <c r="T293" s="6">
        <v>6</v>
      </c>
      <c r="U293" s="6">
        <v>1</v>
      </c>
      <c r="V293" s="6">
        <v>1</v>
      </c>
      <c r="W293" s="6">
        <v>1</v>
      </c>
      <c r="X293" s="6">
        <v>1</v>
      </c>
      <c r="Y293" s="6">
        <v>1</v>
      </c>
      <c r="Z293" s="6">
        <v>1</v>
      </c>
    </row>
    <row r="294" spans="1:26" x14ac:dyDescent="0.25">
      <c r="A294" s="1">
        <v>2940</v>
      </c>
      <c r="B294" s="1" t="s">
        <v>145</v>
      </c>
      <c r="C294" s="1">
        <v>0</v>
      </c>
      <c r="D294" s="1" t="s">
        <v>104</v>
      </c>
      <c r="E294" s="1" t="s">
        <v>146</v>
      </c>
      <c r="F294" s="1">
        <v>1</v>
      </c>
      <c r="G294" s="1">
        <v>1</v>
      </c>
      <c r="H294" s="1" t="s">
        <v>8</v>
      </c>
      <c r="I294" s="1" t="s">
        <v>8</v>
      </c>
      <c r="J294" s="1" t="s">
        <v>8</v>
      </c>
      <c r="K294" s="1" t="s">
        <v>8</v>
      </c>
      <c r="L294" s="1" t="s">
        <v>8</v>
      </c>
      <c r="M294" s="1" t="s">
        <v>8</v>
      </c>
      <c r="R294" s="5" t="s">
        <v>457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1</v>
      </c>
      <c r="Z294" s="6">
        <v>1</v>
      </c>
    </row>
    <row r="295" spans="1:26" x14ac:dyDescent="0.25">
      <c r="A295" s="1">
        <v>2950</v>
      </c>
      <c r="B295" s="1" t="s">
        <v>145</v>
      </c>
      <c r="C295" s="1">
        <v>0</v>
      </c>
      <c r="D295" s="1" t="s">
        <v>104</v>
      </c>
      <c r="E295" s="1" t="s">
        <v>146</v>
      </c>
      <c r="F295" s="1" t="s">
        <v>8</v>
      </c>
      <c r="G295" s="1" t="s">
        <v>8</v>
      </c>
      <c r="H295" s="1">
        <v>1</v>
      </c>
      <c r="I295" s="1">
        <v>1</v>
      </c>
      <c r="J295" s="1">
        <v>1</v>
      </c>
      <c r="K295" s="1">
        <v>1</v>
      </c>
      <c r="L295" s="1" t="s">
        <v>8</v>
      </c>
      <c r="M295" s="1" t="s">
        <v>8</v>
      </c>
      <c r="R295" s="5" t="s">
        <v>112</v>
      </c>
      <c r="S295" s="6">
        <v>3</v>
      </c>
      <c r="T295" s="6">
        <v>3</v>
      </c>
      <c r="U295" s="6">
        <v>1</v>
      </c>
      <c r="V295" s="6">
        <v>1</v>
      </c>
      <c r="W295" s="6">
        <v>1</v>
      </c>
      <c r="X295" s="6">
        <v>1</v>
      </c>
      <c r="Y295" s="6">
        <v>1</v>
      </c>
      <c r="Z295" s="6">
        <v>1</v>
      </c>
    </row>
    <row r="296" spans="1:26" x14ac:dyDescent="0.25">
      <c r="A296" s="1">
        <v>2960</v>
      </c>
      <c r="B296" s="1" t="s">
        <v>145</v>
      </c>
      <c r="C296" s="1">
        <v>0</v>
      </c>
      <c r="D296" s="1" t="s">
        <v>104</v>
      </c>
      <c r="E296" s="1" t="s">
        <v>146</v>
      </c>
      <c r="F296" s="1" t="s">
        <v>8</v>
      </c>
      <c r="G296" s="1" t="s">
        <v>8</v>
      </c>
      <c r="H296" s="1" t="s">
        <v>8</v>
      </c>
      <c r="I296" s="1" t="s">
        <v>8</v>
      </c>
      <c r="J296" s="1" t="s">
        <v>8</v>
      </c>
      <c r="K296" s="1" t="s">
        <v>8</v>
      </c>
      <c r="L296" s="1">
        <v>1</v>
      </c>
      <c r="M296" s="1">
        <v>1</v>
      </c>
      <c r="R296" s="5" t="s">
        <v>485</v>
      </c>
      <c r="S296" s="6">
        <v>1</v>
      </c>
      <c r="T296" s="6">
        <v>1</v>
      </c>
      <c r="U296" s="6">
        <v>1</v>
      </c>
      <c r="V296" s="6">
        <v>1</v>
      </c>
      <c r="W296" s="6">
        <v>1</v>
      </c>
      <c r="X296" s="6">
        <v>1</v>
      </c>
      <c r="Y296" s="6">
        <v>1</v>
      </c>
      <c r="Z296" s="6">
        <v>1</v>
      </c>
    </row>
    <row r="297" spans="1:26" x14ac:dyDescent="0.25">
      <c r="A297" s="1">
        <v>2970</v>
      </c>
      <c r="B297" s="1" t="s">
        <v>145</v>
      </c>
      <c r="C297" s="1">
        <v>0</v>
      </c>
      <c r="D297" s="1" t="s">
        <v>104</v>
      </c>
      <c r="E297" s="1" t="s">
        <v>146</v>
      </c>
      <c r="F297" s="1">
        <v>1</v>
      </c>
      <c r="G297" s="1">
        <v>1</v>
      </c>
      <c r="H297" s="1" t="s">
        <v>8</v>
      </c>
      <c r="I297" s="1" t="s">
        <v>8</v>
      </c>
      <c r="J297" s="1" t="s">
        <v>8</v>
      </c>
      <c r="K297" s="1" t="s">
        <v>8</v>
      </c>
      <c r="L297" s="1" t="s">
        <v>8</v>
      </c>
      <c r="M297" s="1" t="s">
        <v>8</v>
      </c>
      <c r="R297" s="5" t="s">
        <v>132</v>
      </c>
      <c r="S297" s="6">
        <v>1</v>
      </c>
      <c r="T297" s="6">
        <v>1</v>
      </c>
      <c r="U297" s="6">
        <v>1</v>
      </c>
      <c r="V297" s="6">
        <v>1</v>
      </c>
      <c r="W297" s="6">
        <v>1</v>
      </c>
      <c r="X297" s="6">
        <v>1</v>
      </c>
      <c r="Y297" s="6">
        <v>1</v>
      </c>
      <c r="Z297" s="6">
        <v>1</v>
      </c>
    </row>
    <row r="298" spans="1:26" x14ac:dyDescent="0.25">
      <c r="A298" s="1">
        <v>2980</v>
      </c>
      <c r="B298" s="1" t="s">
        <v>145</v>
      </c>
      <c r="C298" s="1">
        <v>0</v>
      </c>
      <c r="D298" s="1" t="s">
        <v>104</v>
      </c>
      <c r="E298" s="1" t="s">
        <v>146</v>
      </c>
      <c r="F298" s="1" t="s">
        <v>8</v>
      </c>
      <c r="G298" s="1" t="s">
        <v>8</v>
      </c>
      <c r="H298" s="1">
        <v>1</v>
      </c>
      <c r="I298" s="1">
        <v>1</v>
      </c>
      <c r="J298" s="1">
        <v>1</v>
      </c>
      <c r="K298" s="1">
        <v>1</v>
      </c>
      <c r="L298" s="1" t="s">
        <v>8</v>
      </c>
      <c r="M298" s="1" t="s">
        <v>8</v>
      </c>
      <c r="R298" s="5" t="s">
        <v>465</v>
      </c>
      <c r="S298" s="6">
        <v>1</v>
      </c>
      <c r="T298" s="6">
        <v>1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</row>
    <row r="299" spans="1:26" x14ac:dyDescent="0.25">
      <c r="A299" s="1">
        <v>2990</v>
      </c>
      <c r="B299" s="1" t="s">
        <v>145</v>
      </c>
      <c r="C299" s="1">
        <v>0</v>
      </c>
      <c r="D299" s="1" t="s">
        <v>104</v>
      </c>
      <c r="E299" s="1" t="s">
        <v>146</v>
      </c>
      <c r="F299" s="1" t="s">
        <v>8</v>
      </c>
      <c r="G299" s="1" t="s">
        <v>8</v>
      </c>
      <c r="H299" s="1" t="s">
        <v>8</v>
      </c>
      <c r="I299" s="1" t="s">
        <v>8</v>
      </c>
      <c r="J299" s="1" t="s">
        <v>8</v>
      </c>
      <c r="K299" s="1" t="s">
        <v>8</v>
      </c>
      <c r="L299" s="1">
        <v>1</v>
      </c>
      <c r="M299" s="1">
        <v>1</v>
      </c>
      <c r="R299" s="5" t="s">
        <v>467</v>
      </c>
      <c r="S299" s="6">
        <v>1</v>
      </c>
      <c r="T299" s="6">
        <v>1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</row>
    <row r="300" spans="1:26" x14ac:dyDescent="0.25">
      <c r="A300" s="1">
        <v>3000</v>
      </c>
      <c r="B300" s="1" t="s">
        <v>145</v>
      </c>
      <c r="C300" s="1">
        <v>0</v>
      </c>
      <c r="D300" s="1" t="s">
        <v>104</v>
      </c>
      <c r="E300" s="1" t="s">
        <v>146</v>
      </c>
      <c r="F300" s="1">
        <v>1</v>
      </c>
      <c r="G300" s="1">
        <v>1</v>
      </c>
      <c r="H300" s="1" t="s">
        <v>8</v>
      </c>
      <c r="I300" s="1" t="s">
        <v>8</v>
      </c>
      <c r="J300" s="1" t="s">
        <v>8</v>
      </c>
      <c r="K300" s="1" t="s">
        <v>8</v>
      </c>
      <c r="L300" s="1" t="s">
        <v>8</v>
      </c>
      <c r="M300" s="1" t="s">
        <v>8</v>
      </c>
      <c r="R300" s="5" t="s">
        <v>463</v>
      </c>
      <c r="S300" s="6">
        <v>1</v>
      </c>
      <c r="T300" s="6">
        <v>1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</row>
    <row r="301" spans="1:26" x14ac:dyDescent="0.25">
      <c r="A301" s="1">
        <v>3010</v>
      </c>
      <c r="B301" s="1" t="s">
        <v>145</v>
      </c>
      <c r="C301" s="1">
        <v>0</v>
      </c>
      <c r="D301" s="1" t="s">
        <v>104</v>
      </c>
      <c r="E301" s="1" t="s">
        <v>146</v>
      </c>
      <c r="F301" s="1" t="s">
        <v>8</v>
      </c>
      <c r="G301" s="1" t="s">
        <v>8</v>
      </c>
      <c r="H301" s="1">
        <v>1</v>
      </c>
      <c r="I301" s="1">
        <v>1</v>
      </c>
      <c r="J301" s="1">
        <v>1</v>
      </c>
      <c r="K301" s="1">
        <v>1</v>
      </c>
      <c r="L301" s="1" t="s">
        <v>8</v>
      </c>
      <c r="M301" s="1" t="s">
        <v>8</v>
      </c>
      <c r="R301" s="5" t="s">
        <v>270</v>
      </c>
      <c r="S301" s="6">
        <v>0</v>
      </c>
      <c r="T301" s="6">
        <v>0</v>
      </c>
      <c r="U301" s="6">
        <v>1</v>
      </c>
      <c r="V301" s="6">
        <v>1</v>
      </c>
      <c r="W301" s="6">
        <v>1</v>
      </c>
      <c r="X301" s="6">
        <v>1</v>
      </c>
      <c r="Y301" s="6">
        <v>1</v>
      </c>
      <c r="Z301" s="6">
        <v>1</v>
      </c>
    </row>
    <row r="302" spans="1:26" x14ac:dyDescent="0.25">
      <c r="A302" s="1">
        <v>3020</v>
      </c>
      <c r="B302" s="1" t="s">
        <v>145</v>
      </c>
      <c r="C302" s="1">
        <v>0</v>
      </c>
      <c r="D302" s="1" t="s">
        <v>104</v>
      </c>
      <c r="E302" s="1" t="s">
        <v>146</v>
      </c>
      <c r="F302" s="1" t="s">
        <v>8</v>
      </c>
      <c r="G302" s="1" t="s">
        <v>8</v>
      </c>
      <c r="H302" s="1" t="s">
        <v>8</v>
      </c>
      <c r="I302" s="1" t="s">
        <v>8</v>
      </c>
      <c r="J302" s="1" t="s">
        <v>8</v>
      </c>
      <c r="K302" s="1" t="s">
        <v>8</v>
      </c>
      <c r="L302" s="1">
        <v>1</v>
      </c>
      <c r="M302" s="1">
        <v>1</v>
      </c>
      <c r="R302" s="5" t="s">
        <v>455</v>
      </c>
      <c r="S302" s="6">
        <v>1</v>
      </c>
      <c r="T302" s="6">
        <v>1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</row>
    <row r="303" spans="1:26" x14ac:dyDescent="0.25">
      <c r="A303" s="1">
        <v>3030</v>
      </c>
      <c r="B303" s="1" t="s">
        <v>145</v>
      </c>
      <c r="C303" s="1">
        <v>0</v>
      </c>
      <c r="D303" s="1" t="s">
        <v>104</v>
      </c>
      <c r="E303" s="1" t="s">
        <v>146</v>
      </c>
      <c r="F303" s="1">
        <v>1</v>
      </c>
      <c r="G303" s="1">
        <v>1</v>
      </c>
      <c r="H303" s="1" t="s">
        <v>8</v>
      </c>
      <c r="I303" s="1" t="s">
        <v>8</v>
      </c>
      <c r="J303" s="1" t="s">
        <v>8</v>
      </c>
      <c r="K303" s="1" t="s">
        <v>8</v>
      </c>
      <c r="L303" s="1" t="s">
        <v>8</v>
      </c>
      <c r="M303" s="1" t="s">
        <v>8</v>
      </c>
      <c r="R303" s="5" t="s">
        <v>445</v>
      </c>
      <c r="S303" s="6">
        <v>1</v>
      </c>
      <c r="T303" s="6">
        <v>1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</row>
    <row r="304" spans="1:26" x14ac:dyDescent="0.25">
      <c r="A304" s="1">
        <v>3040</v>
      </c>
      <c r="B304" s="1" t="s">
        <v>145</v>
      </c>
      <c r="C304" s="1">
        <v>0</v>
      </c>
      <c r="D304" s="1" t="s">
        <v>104</v>
      </c>
      <c r="E304" s="1" t="s">
        <v>146</v>
      </c>
      <c r="F304" s="1" t="s">
        <v>8</v>
      </c>
      <c r="G304" s="1" t="s">
        <v>8</v>
      </c>
      <c r="H304" s="1">
        <v>1</v>
      </c>
      <c r="I304" s="1">
        <v>1</v>
      </c>
      <c r="J304" s="1">
        <v>1</v>
      </c>
      <c r="K304" s="1">
        <v>1</v>
      </c>
      <c r="L304" s="1" t="s">
        <v>8</v>
      </c>
      <c r="M304" s="1" t="s">
        <v>8</v>
      </c>
      <c r="R304" s="5" t="s">
        <v>483</v>
      </c>
      <c r="S304" s="6">
        <v>1</v>
      </c>
      <c r="T304" s="6">
        <v>1</v>
      </c>
      <c r="U304" s="6">
        <v>1</v>
      </c>
      <c r="V304" s="6">
        <v>1</v>
      </c>
      <c r="W304" s="6">
        <v>1</v>
      </c>
      <c r="X304" s="6">
        <v>1</v>
      </c>
      <c r="Y304" s="6">
        <v>1</v>
      </c>
      <c r="Z304" s="6">
        <v>1</v>
      </c>
    </row>
    <row r="305" spans="1:26" x14ac:dyDescent="0.25">
      <c r="A305" s="1">
        <v>3050</v>
      </c>
      <c r="B305" s="1" t="s">
        <v>145</v>
      </c>
      <c r="C305" s="1">
        <v>0</v>
      </c>
      <c r="D305" s="1" t="s">
        <v>104</v>
      </c>
      <c r="E305" s="1" t="s">
        <v>146</v>
      </c>
      <c r="F305" s="1" t="s">
        <v>8</v>
      </c>
      <c r="G305" s="1" t="s">
        <v>8</v>
      </c>
      <c r="H305" s="1" t="s">
        <v>8</v>
      </c>
      <c r="I305" s="1" t="s">
        <v>8</v>
      </c>
      <c r="J305" s="1" t="s">
        <v>8</v>
      </c>
      <c r="K305" s="1" t="s">
        <v>8</v>
      </c>
      <c r="L305" s="1">
        <v>1</v>
      </c>
      <c r="M305" s="1">
        <v>1</v>
      </c>
      <c r="R305" s="5" t="s">
        <v>484</v>
      </c>
      <c r="S305" s="6">
        <v>1</v>
      </c>
      <c r="T305" s="6">
        <v>1</v>
      </c>
      <c r="U305" s="6">
        <v>1</v>
      </c>
      <c r="V305" s="6">
        <v>1</v>
      </c>
      <c r="W305" s="6">
        <v>1</v>
      </c>
      <c r="X305" s="6">
        <v>1</v>
      </c>
      <c r="Y305" s="6">
        <v>1</v>
      </c>
      <c r="Z305" s="6">
        <v>1</v>
      </c>
    </row>
    <row r="306" spans="1:26" x14ac:dyDescent="0.25">
      <c r="A306" s="1">
        <v>3060</v>
      </c>
      <c r="B306" s="1" t="s">
        <v>145</v>
      </c>
      <c r="C306" s="1">
        <v>0</v>
      </c>
      <c r="D306" s="1" t="s">
        <v>104</v>
      </c>
      <c r="E306" s="1" t="s">
        <v>146</v>
      </c>
      <c r="F306" s="1">
        <v>1</v>
      </c>
      <c r="G306" s="1">
        <v>1</v>
      </c>
      <c r="H306" s="1" t="s">
        <v>8</v>
      </c>
      <c r="I306" s="1" t="s">
        <v>8</v>
      </c>
      <c r="J306" s="1" t="s">
        <v>8</v>
      </c>
      <c r="K306" s="1" t="s">
        <v>8</v>
      </c>
      <c r="L306" s="1" t="s">
        <v>8</v>
      </c>
      <c r="M306" s="1" t="s">
        <v>8</v>
      </c>
      <c r="R306" s="5" t="s">
        <v>481</v>
      </c>
      <c r="S306" s="6">
        <v>1</v>
      </c>
      <c r="T306" s="6">
        <v>1</v>
      </c>
      <c r="U306" s="6">
        <v>1</v>
      </c>
      <c r="V306" s="6">
        <v>1</v>
      </c>
      <c r="W306" s="6">
        <v>1</v>
      </c>
      <c r="X306" s="6">
        <v>1</v>
      </c>
      <c r="Y306" s="6">
        <v>1</v>
      </c>
      <c r="Z306" s="6">
        <v>1</v>
      </c>
    </row>
    <row r="307" spans="1:26" x14ac:dyDescent="0.25">
      <c r="A307" s="1">
        <v>3070</v>
      </c>
      <c r="B307" s="1" t="s">
        <v>145</v>
      </c>
      <c r="C307" s="1">
        <v>0</v>
      </c>
      <c r="D307" s="1" t="s">
        <v>104</v>
      </c>
      <c r="E307" s="1" t="s">
        <v>146</v>
      </c>
      <c r="F307" s="1" t="s">
        <v>8</v>
      </c>
      <c r="G307" s="1" t="s">
        <v>8</v>
      </c>
      <c r="H307" s="1">
        <v>1</v>
      </c>
      <c r="I307" s="1">
        <v>1</v>
      </c>
      <c r="J307" s="1">
        <v>1</v>
      </c>
      <c r="K307" s="1">
        <v>1</v>
      </c>
      <c r="L307" s="1" t="s">
        <v>8</v>
      </c>
      <c r="M307" s="1" t="s">
        <v>8</v>
      </c>
      <c r="R307" s="5" t="s">
        <v>449</v>
      </c>
      <c r="S307" s="6">
        <v>1</v>
      </c>
      <c r="T307" s="6">
        <v>1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</row>
    <row r="308" spans="1:26" x14ac:dyDescent="0.25">
      <c r="A308" s="1">
        <v>3080</v>
      </c>
      <c r="B308" s="1" t="s">
        <v>145</v>
      </c>
      <c r="C308" s="1">
        <v>0</v>
      </c>
      <c r="D308" s="1" t="s">
        <v>104</v>
      </c>
      <c r="E308" s="1" t="s">
        <v>146</v>
      </c>
      <c r="F308" s="1" t="s">
        <v>8</v>
      </c>
      <c r="G308" s="1" t="s">
        <v>8</v>
      </c>
      <c r="H308" s="1" t="s">
        <v>8</v>
      </c>
      <c r="I308" s="1" t="s">
        <v>8</v>
      </c>
      <c r="J308" s="1" t="s">
        <v>8</v>
      </c>
      <c r="K308" s="1" t="s">
        <v>8</v>
      </c>
      <c r="L308" s="1">
        <v>1</v>
      </c>
      <c r="M308" s="1">
        <v>1</v>
      </c>
      <c r="R308" s="5" t="s">
        <v>447</v>
      </c>
      <c r="S308" s="6">
        <v>1</v>
      </c>
      <c r="T308" s="6">
        <v>1</v>
      </c>
      <c r="U308" s="6">
        <v>1</v>
      </c>
      <c r="V308" s="6">
        <v>1</v>
      </c>
      <c r="W308" s="6">
        <v>1</v>
      </c>
      <c r="X308" s="6">
        <v>1</v>
      </c>
      <c r="Y308" s="6">
        <v>1</v>
      </c>
      <c r="Z308" s="6">
        <v>1</v>
      </c>
    </row>
    <row r="309" spans="1:26" x14ac:dyDescent="0.25">
      <c r="A309" s="1">
        <v>3090</v>
      </c>
      <c r="B309" s="1" t="s">
        <v>163</v>
      </c>
      <c r="C309" s="1">
        <v>0</v>
      </c>
      <c r="D309" s="1" t="s">
        <v>104</v>
      </c>
      <c r="E309" s="1" t="s">
        <v>164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  <c r="R309" s="5" t="s">
        <v>451</v>
      </c>
      <c r="S309" s="6">
        <v>1</v>
      </c>
      <c r="T309" s="6">
        <v>1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</row>
    <row r="310" spans="1:26" x14ac:dyDescent="0.25">
      <c r="A310" s="1">
        <v>3100</v>
      </c>
      <c r="B310" s="1" t="s">
        <v>163</v>
      </c>
      <c r="C310" s="1">
        <v>0</v>
      </c>
      <c r="D310" s="1" t="s">
        <v>104</v>
      </c>
      <c r="E310" s="1" t="s">
        <v>164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  <c r="R310" s="5" t="s">
        <v>117</v>
      </c>
      <c r="S310" s="6">
        <v>1</v>
      </c>
      <c r="T310" s="6">
        <v>1</v>
      </c>
      <c r="U310" s="6">
        <v>1</v>
      </c>
      <c r="V310" s="6">
        <v>1</v>
      </c>
      <c r="W310" s="6">
        <v>1</v>
      </c>
      <c r="X310" s="6">
        <v>1</v>
      </c>
      <c r="Y310" s="6">
        <v>1</v>
      </c>
      <c r="Z310" s="6">
        <v>1</v>
      </c>
    </row>
    <row r="311" spans="1:26" x14ac:dyDescent="0.25">
      <c r="A311" s="1">
        <v>3110</v>
      </c>
      <c r="B311" s="1" t="s">
        <v>163</v>
      </c>
      <c r="C311" s="1">
        <v>0</v>
      </c>
      <c r="D311" s="1" t="s">
        <v>104</v>
      </c>
      <c r="E311" s="1" t="s">
        <v>164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  <c r="R311" s="5" t="s">
        <v>631</v>
      </c>
      <c r="S311" s="6">
        <v>2</v>
      </c>
      <c r="T311" s="6">
        <v>2</v>
      </c>
      <c r="U311" s="6">
        <v>2</v>
      </c>
      <c r="V311" s="6">
        <v>2</v>
      </c>
      <c r="W311" s="6">
        <v>2</v>
      </c>
      <c r="X311" s="6">
        <v>2</v>
      </c>
      <c r="Y311" s="6">
        <v>2</v>
      </c>
      <c r="Z311" s="6">
        <v>2</v>
      </c>
    </row>
    <row r="312" spans="1:26" x14ac:dyDescent="0.25">
      <c r="A312" s="1">
        <v>3120</v>
      </c>
      <c r="B312" s="1" t="s">
        <v>163</v>
      </c>
      <c r="C312" s="1">
        <v>0</v>
      </c>
      <c r="D312" s="1" t="s">
        <v>104</v>
      </c>
      <c r="E312" s="1" t="s">
        <v>164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  <c r="R312" s="5" t="s">
        <v>461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1</v>
      </c>
      <c r="Z312" s="6">
        <v>1</v>
      </c>
    </row>
    <row r="313" spans="1:26" x14ac:dyDescent="0.25">
      <c r="A313" s="1">
        <v>3130</v>
      </c>
      <c r="B313" s="1" t="s">
        <v>163</v>
      </c>
      <c r="C313" s="1">
        <v>0</v>
      </c>
      <c r="D313" s="1" t="s">
        <v>104</v>
      </c>
      <c r="E313" s="1" t="s">
        <v>164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  <c r="R313" s="5" t="s">
        <v>625</v>
      </c>
      <c r="S313" s="6">
        <v>1</v>
      </c>
      <c r="T313" s="6">
        <v>1</v>
      </c>
      <c r="U313" s="6">
        <v>1</v>
      </c>
      <c r="V313" s="6">
        <v>1</v>
      </c>
      <c r="W313" s="6">
        <v>1</v>
      </c>
      <c r="X313" s="6">
        <v>1</v>
      </c>
      <c r="Y313" s="6">
        <v>1</v>
      </c>
      <c r="Z313" s="6">
        <v>1</v>
      </c>
    </row>
    <row r="314" spans="1:26" x14ac:dyDescent="0.25">
      <c r="A314" s="1">
        <v>3140</v>
      </c>
      <c r="B314" s="1" t="s">
        <v>163</v>
      </c>
      <c r="C314" s="1">
        <v>0</v>
      </c>
      <c r="D314" s="1" t="s">
        <v>104</v>
      </c>
      <c r="E314" s="1" t="s">
        <v>164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  <c r="R314" s="5" t="s">
        <v>268</v>
      </c>
      <c r="S314" s="6">
        <v>1</v>
      </c>
      <c r="T314" s="6">
        <v>1</v>
      </c>
      <c r="U314" s="6">
        <v>1</v>
      </c>
      <c r="V314" s="6">
        <v>1</v>
      </c>
      <c r="W314" s="6">
        <v>1</v>
      </c>
      <c r="X314" s="6">
        <v>1</v>
      </c>
      <c r="Y314" s="6">
        <v>1</v>
      </c>
      <c r="Z314" s="6">
        <v>1</v>
      </c>
    </row>
    <row r="315" spans="1:26" x14ac:dyDescent="0.25">
      <c r="A315" s="1">
        <v>3150</v>
      </c>
      <c r="B315" s="1" t="s">
        <v>163</v>
      </c>
      <c r="C315" s="1">
        <v>0</v>
      </c>
      <c r="D315" s="1" t="s">
        <v>104</v>
      </c>
      <c r="E315" s="1" t="s">
        <v>164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  <c r="R315" s="5" t="s">
        <v>645</v>
      </c>
      <c r="S315" s="6">
        <v>1</v>
      </c>
      <c r="T315" s="6">
        <v>1</v>
      </c>
      <c r="U315" s="6">
        <v>1</v>
      </c>
      <c r="V315" s="6">
        <v>1</v>
      </c>
      <c r="W315" s="6">
        <v>1</v>
      </c>
      <c r="X315" s="6">
        <v>1</v>
      </c>
      <c r="Y315" s="6">
        <v>1</v>
      </c>
      <c r="Z315" s="6">
        <v>1</v>
      </c>
    </row>
    <row r="316" spans="1:26" x14ac:dyDescent="0.25">
      <c r="A316" s="1">
        <v>3160</v>
      </c>
      <c r="B316" s="1" t="s">
        <v>163</v>
      </c>
      <c r="C316" s="1">
        <v>0</v>
      </c>
      <c r="D316" s="1" t="s">
        <v>104</v>
      </c>
      <c r="E316" s="1" t="s">
        <v>164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  <c r="R316" s="5" t="s">
        <v>629</v>
      </c>
      <c r="S316" s="6">
        <v>2</v>
      </c>
      <c r="T316" s="6">
        <v>2</v>
      </c>
      <c r="U316" s="6">
        <v>2</v>
      </c>
      <c r="V316" s="6">
        <v>2</v>
      </c>
      <c r="W316" s="6">
        <v>2</v>
      </c>
      <c r="X316" s="6">
        <v>2</v>
      </c>
      <c r="Y316" s="6">
        <v>2</v>
      </c>
      <c r="Z316" s="6">
        <v>2</v>
      </c>
    </row>
    <row r="317" spans="1:26" x14ac:dyDescent="0.25">
      <c r="A317" s="1">
        <v>3170</v>
      </c>
      <c r="B317" s="1" t="s">
        <v>163</v>
      </c>
      <c r="C317" s="1">
        <v>0</v>
      </c>
      <c r="D317" s="1" t="s">
        <v>104</v>
      </c>
      <c r="E317" s="1" t="s">
        <v>164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  <c r="R317" s="5" t="s">
        <v>633</v>
      </c>
      <c r="S317" s="6">
        <v>1</v>
      </c>
      <c r="T317" s="6">
        <v>1</v>
      </c>
      <c r="U317" s="6">
        <v>1</v>
      </c>
      <c r="V317" s="6">
        <v>1</v>
      </c>
      <c r="W317" s="6">
        <v>1</v>
      </c>
      <c r="X317" s="6">
        <v>1</v>
      </c>
      <c r="Y317" s="6">
        <v>1</v>
      </c>
      <c r="Z317" s="6">
        <v>1</v>
      </c>
    </row>
    <row r="318" spans="1:26" x14ac:dyDescent="0.25">
      <c r="A318" s="1">
        <v>3180</v>
      </c>
      <c r="B318" s="1" t="s">
        <v>163</v>
      </c>
      <c r="C318" s="1">
        <v>0</v>
      </c>
      <c r="D318" s="1" t="s">
        <v>104</v>
      </c>
      <c r="E318" s="1" t="s">
        <v>164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  <c r="R318" s="5" t="s">
        <v>453</v>
      </c>
      <c r="S318" s="6">
        <v>1</v>
      </c>
      <c r="T318" s="6">
        <v>1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</row>
    <row r="319" spans="1:26" x14ac:dyDescent="0.25">
      <c r="A319" s="1">
        <v>3190</v>
      </c>
      <c r="B319" s="1" t="s">
        <v>163</v>
      </c>
      <c r="C319" s="1">
        <v>0</v>
      </c>
      <c r="D319" s="1" t="s">
        <v>104</v>
      </c>
      <c r="E319" s="1" t="s">
        <v>164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  <c r="R319" s="5" t="s">
        <v>110</v>
      </c>
      <c r="S319" s="6">
        <v>1</v>
      </c>
      <c r="T319" s="6">
        <v>1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</row>
    <row r="320" spans="1:26" x14ac:dyDescent="0.25">
      <c r="A320" s="1">
        <v>3200</v>
      </c>
      <c r="B320" s="1" t="s">
        <v>163</v>
      </c>
      <c r="C320" s="1">
        <v>0</v>
      </c>
      <c r="D320" s="1" t="s">
        <v>104</v>
      </c>
      <c r="E320" s="1" t="s">
        <v>164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  <c r="R320" s="5" t="s">
        <v>272</v>
      </c>
      <c r="S320" s="6">
        <v>1</v>
      </c>
      <c r="T320" s="6">
        <v>1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</row>
    <row r="321" spans="1:26" x14ac:dyDescent="0.25">
      <c r="A321" s="1">
        <v>3210</v>
      </c>
      <c r="B321" s="1" t="s">
        <v>163</v>
      </c>
      <c r="C321" s="1">
        <v>0</v>
      </c>
      <c r="D321" s="1" t="s">
        <v>104</v>
      </c>
      <c r="E321" s="1" t="s">
        <v>164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  <c r="R321" s="5" t="s">
        <v>264</v>
      </c>
      <c r="S321" s="6">
        <v>1</v>
      </c>
      <c r="T321" s="6">
        <v>1</v>
      </c>
      <c r="U321" s="6">
        <v>1</v>
      </c>
      <c r="V321" s="6">
        <v>1</v>
      </c>
      <c r="W321" s="6">
        <v>1</v>
      </c>
      <c r="X321" s="6">
        <v>1</v>
      </c>
      <c r="Y321" s="6">
        <v>1</v>
      </c>
      <c r="Z321" s="6">
        <v>1</v>
      </c>
    </row>
    <row r="322" spans="1:26" x14ac:dyDescent="0.25">
      <c r="A322" s="1">
        <v>3220</v>
      </c>
      <c r="B322" s="1" t="s">
        <v>163</v>
      </c>
      <c r="C322" s="1">
        <v>0</v>
      </c>
      <c r="D322" s="1" t="s">
        <v>104</v>
      </c>
      <c r="E322" s="1" t="s">
        <v>164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  <c r="R322" s="5" t="s">
        <v>639</v>
      </c>
      <c r="S322" s="6">
        <v>1</v>
      </c>
      <c r="T322" s="6">
        <v>1</v>
      </c>
      <c r="U322" s="6">
        <v>1</v>
      </c>
      <c r="V322" s="6">
        <v>1</v>
      </c>
      <c r="W322" s="6">
        <v>1</v>
      </c>
      <c r="X322" s="6">
        <v>1</v>
      </c>
      <c r="Y322" s="6">
        <v>1</v>
      </c>
      <c r="Z322" s="6">
        <v>1</v>
      </c>
    </row>
    <row r="323" spans="1:26" x14ac:dyDescent="0.25">
      <c r="A323" s="1">
        <v>3230</v>
      </c>
      <c r="B323" s="1" t="s">
        <v>163</v>
      </c>
      <c r="C323" s="1">
        <v>0</v>
      </c>
      <c r="D323" s="1" t="s">
        <v>104</v>
      </c>
      <c r="E323" s="1" t="s">
        <v>164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  <c r="R323" s="5" t="s">
        <v>260</v>
      </c>
      <c r="S323" s="6">
        <v>1</v>
      </c>
      <c r="T323" s="6">
        <v>1</v>
      </c>
      <c r="U323" s="6">
        <v>1</v>
      </c>
      <c r="V323" s="6">
        <v>1</v>
      </c>
      <c r="W323" s="6">
        <v>1</v>
      </c>
      <c r="X323" s="6">
        <v>1</v>
      </c>
      <c r="Y323" s="6">
        <v>1</v>
      </c>
      <c r="Z323" s="6">
        <v>1</v>
      </c>
    </row>
    <row r="324" spans="1:26" x14ac:dyDescent="0.25">
      <c r="A324" s="1">
        <v>3240</v>
      </c>
      <c r="B324" s="1" t="s">
        <v>163</v>
      </c>
      <c r="C324" s="1">
        <v>0</v>
      </c>
      <c r="D324" s="1" t="s">
        <v>104</v>
      </c>
      <c r="E324" s="1" t="s">
        <v>164</v>
      </c>
      <c r="F324" s="1">
        <v>1</v>
      </c>
      <c r="G324" s="1">
        <v>1</v>
      </c>
      <c r="H324" s="1">
        <v>1</v>
      </c>
      <c r="I324" s="1">
        <v>1</v>
      </c>
      <c r="J324" s="1">
        <v>1</v>
      </c>
      <c r="K324" s="1">
        <v>1</v>
      </c>
      <c r="L324" s="1">
        <v>1</v>
      </c>
      <c r="M324" s="1">
        <v>1</v>
      </c>
      <c r="R324" s="5" t="s">
        <v>256</v>
      </c>
      <c r="S324" s="6">
        <v>1</v>
      </c>
      <c r="T324" s="6">
        <v>1</v>
      </c>
      <c r="U324" s="6">
        <v>1</v>
      </c>
      <c r="V324" s="6">
        <v>1</v>
      </c>
      <c r="W324" s="6">
        <v>1</v>
      </c>
      <c r="X324" s="6">
        <v>1</v>
      </c>
      <c r="Y324" s="6">
        <v>1</v>
      </c>
      <c r="Z324" s="6">
        <v>1</v>
      </c>
    </row>
    <row r="325" spans="1:26" x14ac:dyDescent="0.25">
      <c r="A325" s="1">
        <v>3250</v>
      </c>
      <c r="B325" s="1" t="s">
        <v>163</v>
      </c>
      <c r="C325" s="1">
        <v>0</v>
      </c>
      <c r="D325" s="1" t="s">
        <v>104</v>
      </c>
      <c r="E325" s="1" t="s">
        <v>164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  <c r="R325" s="5" t="s">
        <v>435</v>
      </c>
      <c r="S325" s="6">
        <v>1</v>
      </c>
      <c r="T325" s="6">
        <v>1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</row>
    <row r="326" spans="1:26" x14ac:dyDescent="0.25">
      <c r="A326" s="1">
        <v>3260</v>
      </c>
      <c r="B326" s="1" t="s">
        <v>163</v>
      </c>
      <c r="C326" s="1">
        <v>0</v>
      </c>
      <c r="D326" s="1" t="s">
        <v>104</v>
      </c>
      <c r="E326" s="1" t="s">
        <v>164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  <c r="R326" s="5" t="s">
        <v>776</v>
      </c>
      <c r="S326" s="6">
        <v>1</v>
      </c>
      <c r="T326" s="6">
        <v>1</v>
      </c>
      <c r="U326" s="6">
        <v>0</v>
      </c>
      <c r="V326" s="6">
        <v>0</v>
      </c>
      <c r="W326" s="6">
        <v>0</v>
      </c>
      <c r="X326" s="6">
        <v>0</v>
      </c>
      <c r="Y326" s="6">
        <v>1</v>
      </c>
      <c r="Z326" s="6">
        <v>1</v>
      </c>
    </row>
    <row r="327" spans="1:26" x14ac:dyDescent="0.25">
      <c r="A327" s="1">
        <v>3270</v>
      </c>
      <c r="B327" s="1" t="s">
        <v>228</v>
      </c>
      <c r="C327" s="1">
        <v>0</v>
      </c>
      <c r="D327" s="1" t="s">
        <v>104</v>
      </c>
      <c r="E327" s="1" t="s">
        <v>229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  <c r="R327" s="5" t="s">
        <v>302</v>
      </c>
      <c r="S327" s="6">
        <v>1</v>
      </c>
      <c r="T327" s="6">
        <v>1</v>
      </c>
      <c r="U327" s="6">
        <v>1</v>
      </c>
      <c r="V327" s="6">
        <v>1</v>
      </c>
      <c r="W327" s="6">
        <v>1</v>
      </c>
      <c r="X327" s="6">
        <v>1</v>
      </c>
      <c r="Y327" s="6">
        <v>1</v>
      </c>
      <c r="Z327" s="6">
        <v>1</v>
      </c>
    </row>
    <row r="328" spans="1:26" x14ac:dyDescent="0.25">
      <c r="A328" s="1">
        <v>3280</v>
      </c>
      <c r="B328" s="1" t="s">
        <v>228</v>
      </c>
      <c r="C328" s="1">
        <v>0</v>
      </c>
      <c r="D328" s="1" t="s">
        <v>104</v>
      </c>
      <c r="E328" s="1" t="s">
        <v>229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  <c r="R328" s="5" t="s">
        <v>304</v>
      </c>
      <c r="S328" s="6">
        <v>1</v>
      </c>
      <c r="T328" s="6">
        <v>1</v>
      </c>
      <c r="U328" s="6">
        <v>1</v>
      </c>
      <c r="V328" s="6">
        <v>1</v>
      </c>
      <c r="W328" s="6">
        <v>1</v>
      </c>
      <c r="X328" s="6">
        <v>1</v>
      </c>
      <c r="Y328" s="6">
        <v>1</v>
      </c>
      <c r="Z328" s="6">
        <v>1</v>
      </c>
    </row>
    <row r="329" spans="1:26" x14ac:dyDescent="0.25">
      <c r="A329" s="1">
        <v>3290</v>
      </c>
      <c r="B329" s="1" t="s">
        <v>230</v>
      </c>
      <c r="C329" s="1">
        <v>0</v>
      </c>
      <c r="D329" s="1" t="s">
        <v>104</v>
      </c>
      <c r="E329" s="1" t="s">
        <v>231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  <c r="R329" s="5" t="s">
        <v>306</v>
      </c>
      <c r="S329" s="6">
        <v>1</v>
      </c>
      <c r="T329" s="6">
        <v>1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</row>
    <row r="330" spans="1:26" x14ac:dyDescent="0.25">
      <c r="A330" s="1">
        <v>3300</v>
      </c>
      <c r="B330" s="1" t="s">
        <v>230</v>
      </c>
      <c r="C330" s="1">
        <v>0</v>
      </c>
      <c r="D330" s="1" t="s">
        <v>104</v>
      </c>
      <c r="E330" s="1" t="s">
        <v>231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  <c r="R330" s="5" t="s">
        <v>308</v>
      </c>
      <c r="S330" s="6">
        <v>0</v>
      </c>
      <c r="T330" s="6">
        <v>0</v>
      </c>
      <c r="U330" s="6">
        <v>1</v>
      </c>
      <c r="V330" s="6">
        <v>1</v>
      </c>
      <c r="W330" s="6">
        <v>1</v>
      </c>
      <c r="X330" s="6">
        <v>1</v>
      </c>
      <c r="Y330" s="6">
        <v>1</v>
      </c>
      <c r="Z330" s="6">
        <v>1</v>
      </c>
    </row>
    <row r="331" spans="1:26" x14ac:dyDescent="0.25">
      <c r="A331" s="1">
        <v>3310</v>
      </c>
      <c r="B331" s="1" t="s">
        <v>232</v>
      </c>
      <c r="C331" s="1">
        <v>0</v>
      </c>
      <c r="D331" s="1" t="s">
        <v>104</v>
      </c>
      <c r="E331" s="1" t="s">
        <v>233</v>
      </c>
      <c r="F331" s="1">
        <v>1</v>
      </c>
      <c r="G331" s="1">
        <v>1</v>
      </c>
      <c r="H331" s="1" t="s">
        <v>8</v>
      </c>
      <c r="I331" s="1" t="s">
        <v>8</v>
      </c>
      <c r="J331" s="1" t="s">
        <v>8</v>
      </c>
      <c r="K331" s="1" t="s">
        <v>8</v>
      </c>
      <c r="L331" s="1" t="s">
        <v>8</v>
      </c>
      <c r="M331" s="1" t="s">
        <v>8</v>
      </c>
      <c r="R331" s="5" t="s">
        <v>310</v>
      </c>
      <c r="S331" s="6">
        <v>0</v>
      </c>
      <c r="T331" s="6">
        <v>0</v>
      </c>
      <c r="U331" s="6">
        <v>2</v>
      </c>
      <c r="V331" s="6">
        <v>2</v>
      </c>
      <c r="W331" s="6">
        <v>2</v>
      </c>
      <c r="X331" s="6">
        <v>2</v>
      </c>
      <c r="Y331" s="6">
        <v>2</v>
      </c>
      <c r="Z331" s="6">
        <v>2</v>
      </c>
    </row>
    <row r="332" spans="1:26" x14ac:dyDescent="0.25">
      <c r="A332" s="1">
        <v>3320</v>
      </c>
      <c r="B332" s="1" t="s">
        <v>232</v>
      </c>
      <c r="C332" s="1">
        <v>0</v>
      </c>
      <c r="D332" s="1" t="s">
        <v>104</v>
      </c>
      <c r="E332" s="1" t="s">
        <v>233</v>
      </c>
      <c r="F332" s="1" t="s">
        <v>8</v>
      </c>
      <c r="G332" s="1" t="s">
        <v>8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  <c r="R332" s="5" t="s">
        <v>320</v>
      </c>
      <c r="S332" s="6">
        <v>1</v>
      </c>
      <c r="T332" s="6">
        <v>1</v>
      </c>
      <c r="U332" s="6">
        <v>1</v>
      </c>
      <c r="V332" s="6">
        <v>1</v>
      </c>
      <c r="W332" s="6">
        <v>1</v>
      </c>
      <c r="X332" s="6">
        <v>1</v>
      </c>
      <c r="Y332" s="6">
        <v>1</v>
      </c>
      <c r="Z332" s="6">
        <v>1</v>
      </c>
    </row>
    <row r="333" spans="1:26" x14ac:dyDescent="0.25">
      <c r="A333" s="1">
        <v>3330</v>
      </c>
      <c r="B333" s="1" t="s">
        <v>232</v>
      </c>
      <c r="C333" s="1">
        <v>0</v>
      </c>
      <c r="D333" s="1" t="s">
        <v>104</v>
      </c>
      <c r="E333" s="1" t="s">
        <v>233</v>
      </c>
      <c r="F333" s="1">
        <v>1</v>
      </c>
      <c r="G333" s="1">
        <v>1</v>
      </c>
      <c r="H333" s="1" t="s">
        <v>8</v>
      </c>
      <c r="I333" s="1" t="s">
        <v>8</v>
      </c>
      <c r="J333" s="1" t="s">
        <v>8</v>
      </c>
      <c r="K333" s="1" t="s">
        <v>8</v>
      </c>
      <c r="L333" s="1" t="s">
        <v>8</v>
      </c>
      <c r="M333" s="1" t="s">
        <v>8</v>
      </c>
      <c r="R333" s="5" t="s">
        <v>555</v>
      </c>
      <c r="S333" s="6">
        <v>1</v>
      </c>
      <c r="T333" s="6">
        <v>1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</row>
    <row r="334" spans="1:26" x14ac:dyDescent="0.25">
      <c r="A334" s="1">
        <v>3340</v>
      </c>
      <c r="B334" s="1" t="s">
        <v>232</v>
      </c>
      <c r="C334" s="1">
        <v>0</v>
      </c>
      <c r="D334" s="1" t="s">
        <v>104</v>
      </c>
      <c r="E334" s="1" t="s">
        <v>233</v>
      </c>
      <c r="F334" s="1" t="s">
        <v>8</v>
      </c>
      <c r="G334" s="1" t="s">
        <v>8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  <c r="R334" s="5" t="s">
        <v>443</v>
      </c>
      <c r="S334" s="6">
        <v>2</v>
      </c>
      <c r="T334" s="6">
        <v>2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</row>
    <row r="335" spans="1:26" x14ac:dyDescent="0.25">
      <c r="A335" s="1">
        <v>3350</v>
      </c>
      <c r="B335" s="1" t="s">
        <v>232</v>
      </c>
      <c r="C335" s="1">
        <v>0</v>
      </c>
      <c r="D335" s="1" t="s">
        <v>104</v>
      </c>
      <c r="E335" s="1" t="s">
        <v>233</v>
      </c>
      <c r="F335" s="1">
        <v>1</v>
      </c>
      <c r="G335" s="1">
        <v>1</v>
      </c>
      <c r="H335" s="1" t="s">
        <v>8</v>
      </c>
      <c r="I335" s="1" t="s">
        <v>8</v>
      </c>
      <c r="J335" s="1" t="s">
        <v>8</v>
      </c>
      <c r="K335" s="1" t="s">
        <v>8</v>
      </c>
      <c r="L335" s="1" t="s">
        <v>8</v>
      </c>
      <c r="M335" s="1" t="s">
        <v>8</v>
      </c>
      <c r="R335" s="5" t="s">
        <v>563</v>
      </c>
      <c r="S335" s="6">
        <v>1</v>
      </c>
      <c r="T335" s="6">
        <v>1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</row>
    <row r="336" spans="1:26" x14ac:dyDescent="0.25">
      <c r="A336" s="1">
        <v>3360</v>
      </c>
      <c r="B336" s="1" t="s">
        <v>232</v>
      </c>
      <c r="C336" s="1">
        <v>0</v>
      </c>
      <c r="D336" s="1" t="s">
        <v>104</v>
      </c>
      <c r="E336" s="1" t="s">
        <v>233</v>
      </c>
      <c r="F336" s="1" t="s">
        <v>8</v>
      </c>
      <c r="G336" s="1" t="s">
        <v>8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  <c r="R336" s="5" t="s">
        <v>557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1</v>
      </c>
      <c r="Z336" s="6">
        <v>1</v>
      </c>
    </row>
    <row r="337" spans="1:26" x14ac:dyDescent="0.25">
      <c r="A337" s="1">
        <v>3370</v>
      </c>
      <c r="B337" s="1" t="s">
        <v>232</v>
      </c>
      <c r="C337" s="1">
        <v>0</v>
      </c>
      <c r="D337" s="1" t="s">
        <v>104</v>
      </c>
      <c r="E337" s="1" t="s">
        <v>233</v>
      </c>
      <c r="F337" s="1">
        <v>1</v>
      </c>
      <c r="G337" s="1">
        <v>1</v>
      </c>
      <c r="H337" s="1" t="s">
        <v>8</v>
      </c>
      <c r="I337" s="1" t="s">
        <v>8</v>
      </c>
      <c r="J337" s="1" t="s">
        <v>8</v>
      </c>
      <c r="K337" s="1" t="s">
        <v>8</v>
      </c>
      <c r="L337" s="1" t="s">
        <v>8</v>
      </c>
      <c r="M337" s="1" t="s">
        <v>8</v>
      </c>
      <c r="R337" s="5" t="s">
        <v>348</v>
      </c>
      <c r="S337" s="6">
        <v>1</v>
      </c>
      <c r="T337" s="6">
        <v>1</v>
      </c>
      <c r="U337" s="6">
        <v>1</v>
      </c>
      <c r="V337" s="6">
        <v>1</v>
      </c>
      <c r="W337" s="6">
        <v>1</v>
      </c>
      <c r="X337" s="6">
        <v>1</v>
      </c>
      <c r="Y337" s="6">
        <v>1</v>
      </c>
      <c r="Z337" s="6">
        <v>1</v>
      </c>
    </row>
    <row r="338" spans="1:26" x14ac:dyDescent="0.25">
      <c r="A338" s="1">
        <v>3380</v>
      </c>
      <c r="B338" s="1" t="s">
        <v>232</v>
      </c>
      <c r="C338" s="1">
        <v>0</v>
      </c>
      <c r="D338" s="1" t="s">
        <v>104</v>
      </c>
      <c r="E338" s="1" t="s">
        <v>233</v>
      </c>
      <c r="F338" s="1" t="s">
        <v>8</v>
      </c>
      <c r="G338" s="1" t="s">
        <v>8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  <c r="R338" s="5" t="s">
        <v>770</v>
      </c>
      <c r="S338" s="6">
        <v>1</v>
      </c>
      <c r="T338" s="6">
        <v>1</v>
      </c>
      <c r="U338" s="6">
        <v>1</v>
      </c>
      <c r="V338" s="6">
        <v>1</v>
      </c>
      <c r="W338" s="6">
        <v>1</v>
      </c>
      <c r="X338" s="6">
        <v>1</v>
      </c>
      <c r="Y338" s="6">
        <v>1</v>
      </c>
      <c r="Z338" s="6">
        <v>1</v>
      </c>
    </row>
    <row r="339" spans="1:26" x14ac:dyDescent="0.25">
      <c r="A339" s="1">
        <v>3390</v>
      </c>
      <c r="B339" s="1" t="s">
        <v>234</v>
      </c>
      <c r="C339" s="1">
        <v>0</v>
      </c>
      <c r="D339" s="1" t="s">
        <v>104</v>
      </c>
      <c r="E339" s="1" t="s">
        <v>235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  <c r="R339" s="5" t="s">
        <v>429</v>
      </c>
      <c r="S339" s="6">
        <v>1</v>
      </c>
      <c r="T339" s="6">
        <v>1</v>
      </c>
      <c r="U339" s="6">
        <v>1</v>
      </c>
      <c r="V339" s="6">
        <v>1</v>
      </c>
      <c r="W339" s="6">
        <v>1</v>
      </c>
      <c r="X339" s="6">
        <v>1</v>
      </c>
      <c r="Y339" s="6">
        <v>1</v>
      </c>
      <c r="Z339" s="6">
        <v>1</v>
      </c>
    </row>
    <row r="340" spans="1:26" x14ac:dyDescent="0.25">
      <c r="A340" s="1">
        <v>3400</v>
      </c>
      <c r="B340" s="1" t="s">
        <v>236</v>
      </c>
      <c r="C340" s="1">
        <v>0</v>
      </c>
      <c r="D340" s="1" t="s">
        <v>104</v>
      </c>
      <c r="E340" s="1" t="s">
        <v>237</v>
      </c>
      <c r="F340" s="1">
        <v>1</v>
      </c>
      <c r="G340" s="1">
        <v>1</v>
      </c>
      <c r="H340" s="1" t="s">
        <v>8</v>
      </c>
      <c r="I340" s="1" t="s">
        <v>8</v>
      </c>
      <c r="J340" s="1" t="s">
        <v>8</v>
      </c>
      <c r="K340" s="1" t="s">
        <v>8</v>
      </c>
      <c r="L340" s="1" t="s">
        <v>8</v>
      </c>
      <c r="M340" s="1" t="s">
        <v>8</v>
      </c>
      <c r="R340" s="5" t="s">
        <v>414</v>
      </c>
      <c r="S340" s="6">
        <v>4</v>
      </c>
      <c r="T340" s="6">
        <v>4</v>
      </c>
      <c r="U340" s="6">
        <v>4</v>
      </c>
      <c r="V340" s="6">
        <v>4</v>
      </c>
      <c r="W340" s="6">
        <v>4</v>
      </c>
      <c r="X340" s="6">
        <v>4</v>
      </c>
      <c r="Y340" s="6">
        <v>4</v>
      </c>
      <c r="Z340" s="6">
        <v>4</v>
      </c>
    </row>
    <row r="341" spans="1:26" x14ac:dyDescent="0.25">
      <c r="A341" s="1">
        <v>3410</v>
      </c>
      <c r="B341" s="1" t="s">
        <v>238</v>
      </c>
      <c r="C341" s="1">
        <v>0</v>
      </c>
      <c r="D341" s="1" t="s">
        <v>104</v>
      </c>
      <c r="E341" s="1" t="s">
        <v>239</v>
      </c>
      <c r="F341" s="1">
        <v>1</v>
      </c>
      <c r="G341" s="1">
        <v>1</v>
      </c>
      <c r="H341" s="1" t="s">
        <v>8</v>
      </c>
      <c r="I341" s="1" t="s">
        <v>8</v>
      </c>
      <c r="J341" s="1" t="s">
        <v>8</v>
      </c>
      <c r="K341" s="1" t="s">
        <v>8</v>
      </c>
      <c r="L341" s="1" t="s">
        <v>8</v>
      </c>
      <c r="M341" s="1" t="s">
        <v>8</v>
      </c>
      <c r="R341" s="5" t="s">
        <v>764</v>
      </c>
      <c r="S341" s="6">
        <v>6</v>
      </c>
      <c r="T341" s="6">
        <v>6</v>
      </c>
      <c r="U341" s="6">
        <v>6</v>
      </c>
      <c r="V341" s="6">
        <v>6</v>
      </c>
      <c r="W341" s="6">
        <v>6</v>
      </c>
      <c r="X341" s="6">
        <v>6</v>
      </c>
      <c r="Y341" s="6">
        <v>6</v>
      </c>
      <c r="Z341" s="6">
        <v>6</v>
      </c>
    </row>
    <row r="342" spans="1:26" x14ac:dyDescent="0.25">
      <c r="A342" s="1">
        <v>3420</v>
      </c>
      <c r="B342" s="1" t="s">
        <v>240</v>
      </c>
      <c r="C342" s="1">
        <v>0</v>
      </c>
      <c r="D342" s="1" t="s">
        <v>104</v>
      </c>
      <c r="E342" s="1" t="s">
        <v>241</v>
      </c>
      <c r="F342" s="1" t="s">
        <v>8</v>
      </c>
      <c r="G342" s="1" t="s">
        <v>8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  <c r="R342" s="5" t="s">
        <v>799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</row>
    <row r="343" spans="1:26" x14ac:dyDescent="0.25">
      <c r="A343" s="1">
        <v>3430</v>
      </c>
      <c r="B343" s="1" t="s">
        <v>236</v>
      </c>
      <c r="C343" s="1">
        <v>0</v>
      </c>
      <c r="D343" s="1" t="s">
        <v>104</v>
      </c>
      <c r="E343" s="1" t="s">
        <v>237</v>
      </c>
      <c r="F343" s="1">
        <v>1</v>
      </c>
      <c r="G343" s="1">
        <v>1</v>
      </c>
      <c r="H343" s="1" t="s">
        <v>8</v>
      </c>
      <c r="I343" s="1" t="s">
        <v>8</v>
      </c>
      <c r="J343" s="1" t="s">
        <v>8</v>
      </c>
      <c r="K343" s="1" t="s">
        <v>8</v>
      </c>
      <c r="L343" s="1" t="s">
        <v>8</v>
      </c>
      <c r="M343" s="1" t="s">
        <v>8</v>
      </c>
      <c r="R343" s="5" t="s">
        <v>814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</row>
    <row r="344" spans="1:26" x14ac:dyDescent="0.25">
      <c r="A344" s="1">
        <v>3440</v>
      </c>
      <c r="B344" s="1" t="s">
        <v>242</v>
      </c>
      <c r="C344" s="1">
        <v>0</v>
      </c>
      <c r="D344" s="1" t="s">
        <v>104</v>
      </c>
      <c r="E344" s="1" t="s">
        <v>243</v>
      </c>
      <c r="F344" s="1">
        <v>1</v>
      </c>
      <c r="G344" s="1">
        <v>1</v>
      </c>
      <c r="H344" s="1" t="s">
        <v>8</v>
      </c>
      <c r="I344" s="1" t="s">
        <v>8</v>
      </c>
      <c r="J344" s="1" t="s">
        <v>8</v>
      </c>
      <c r="K344" s="1" t="s">
        <v>8</v>
      </c>
      <c r="L344" s="1" t="s">
        <v>8</v>
      </c>
      <c r="M344" s="1" t="s">
        <v>8</v>
      </c>
      <c r="R344" s="5" t="s">
        <v>791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</row>
    <row r="345" spans="1:26" x14ac:dyDescent="0.25">
      <c r="A345" s="1">
        <v>3450</v>
      </c>
      <c r="B345" s="1" t="s">
        <v>244</v>
      </c>
      <c r="C345" s="1">
        <v>0</v>
      </c>
      <c r="D345" s="1" t="s">
        <v>104</v>
      </c>
      <c r="E345" s="1" t="s">
        <v>245</v>
      </c>
      <c r="F345" s="1">
        <v>1</v>
      </c>
      <c r="G345" s="1">
        <v>1</v>
      </c>
      <c r="H345" s="1" t="s">
        <v>8</v>
      </c>
      <c r="I345" s="1" t="s">
        <v>8</v>
      </c>
      <c r="J345" s="1" t="s">
        <v>8</v>
      </c>
      <c r="K345" s="1" t="s">
        <v>8</v>
      </c>
      <c r="L345" s="1" t="s">
        <v>8</v>
      </c>
      <c r="M345" s="1" t="s">
        <v>8</v>
      </c>
      <c r="R345" s="5" t="s">
        <v>789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</row>
    <row r="346" spans="1:26" x14ac:dyDescent="0.25">
      <c r="A346" s="1">
        <v>3460</v>
      </c>
      <c r="B346" s="1" t="s">
        <v>244</v>
      </c>
      <c r="C346" s="1">
        <v>0</v>
      </c>
      <c r="D346" s="1" t="s">
        <v>104</v>
      </c>
      <c r="E346" s="1" t="s">
        <v>245</v>
      </c>
      <c r="F346" s="1">
        <v>1</v>
      </c>
      <c r="G346" s="1">
        <v>1</v>
      </c>
      <c r="H346" s="1" t="s">
        <v>8</v>
      </c>
      <c r="I346" s="1" t="s">
        <v>8</v>
      </c>
      <c r="J346" s="1" t="s">
        <v>8</v>
      </c>
      <c r="K346" s="1" t="s">
        <v>8</v>
      </c>
      <c r="L346" s="1" t="s">
        <v>8</v>
      </c>
      <c r="M346" s="1" t="s">
        <v>8</v>
      </c>
      <c r="R346" s="5" t="s">
        <v>37</v>
      </c>
      <c r="S346" s="6">
        <v>5</v>
      </c>
      <c r="T346" s="6">
        <v>5</v>
      </c>
      <c r="U346" s="6">
        <v>5</v>
      </c>
      <c r="V346" s="6">
        <v>5</v>
      </c>
      <c r="W346" s="6">
        <v>5</v>
      </c>
      <c r="X346" s="6">
        <v>5</v>
      </c>
      <c r="Y346" s="6">
        <v>5</v>
      </c>
      <c r="Z346" s="6">
        <v>5</v>
      </c>
    </row>
    <row r="347" spans="1:26" x14ac:dyDescent="0.25">
      <c r="A347" s="1">
        <v>3470</v>
      </c>
      <c r="B347" s="1" t="s">
        <v>246</v>
      </c>
      <c r="C347" s="1">
        <v>0</v>
      </c>
      <c r="D347" s="1" t="s">
        <v>104</v>
      </c>
      <c r="E347" s="1" t="s">
        <v>247</v>
      </c>
      <c r="F347" s="1">
        <v>1</v>
      </c>
      <c r="G347" s="1">
        <v>1</v>
      </c>
      <c r="H347" s="1" t="s">
        <v>8</v>
      </c>
      <c r="I347" s="1" t="s">
        <v>8</v>
      </c>
      <c r="J347" s="1" t="s">
        <v>8</v>
      </c>
      <c r="K347" s="1" t="s">
        <v>8</v>
      </c>
      <c r="L347" s="1" t="s">
        <v>8</v>
      </c>
      <c r="M347" s="1" t="s">
        <v>8</v>
      </c>
      <c r="R347" s="5" t="s">
        <v>67</v>
      </c>
      <c r="S347" s="6">
        <v>0</v>
      </c>
      <c r="T347" s="6">
        <v>3</v>
      </c>
      <c r="U347" s="6">
        <v>0</v>
      </c>
      <c r="V347" s="6">
        <v>0</v>
      </c>
      <c r="W347" s="6">
        <v>3</v>
      </c>
      <c r="X347" s="6">
        <v>0</v>
      </c>
      <c r="Y347" s="6">
        <v>0</v>
      </c>
      <c r="Z347" s="6">
        <v>0</v>
      </c>
    </row>
    <row r="348" spans="1:26" x14ac:dyDescent="0.25">
      <c r="A348" s="1">
        <v>3480</v>
      </c>
      <c r="B348" s="1" t="s">
        <v>246</v>
      </c>
      <c r="C348" s="1">
        <v>0</v>
      </c>
      <c r="D348" s="1" t="s">
        <v>104</v>
      </c>
      <c r="E348" s="1" t="s">
        <v>247</v>
      </c>
      <c r="F348" s="1">
        <v>1</v>
      </c>
      <c r="G348" s="1">
        <v>1</v>
      </c>
      <c r="H348" s="1" t="s">
        <v>8</v>
      </c>
      <c r="I348" s="1" t="s">
        <v>8</v>
      </c>
      <c r="J348" s="1" t="s">
        <v>8</v>
      </c>
      <c r="K348" s="1" t="s">
        <v>8</v>
      </c>
      <c r="L348" s="1" t="s">
        <v>8</v>
      </c>
      <c r="M348" s="1" t="s">
        <v>8</v>
      </c>
      <c r="R348" s="5" t="s">
        <v>75</v>
      </c>
      <c r="S348" s="6">
        <v>0</v>
      </c>
      <c r="T348" s="6">
        <v>4</v>
      </c>
      <c r="U348" s="6">
        <v>0</v>
      </c>
      <c r="V348" s="6">
        <v>0</v>
      </c>
      <c r="W348" s="6">
        <v>4</v>
      </c>
      <c r="X348" s="6">
        <v>0</v>
      </c>
      <c r="Y348" s="6">
        <v>0</v>
      </c>
      <c r="Z348" s="6">
        <v>0</v>
      </c>
    </row>
    <row r="349" spans="1:26" x14ac:dyDescent="0.25">
      <c r="A349" s="1">
        <v>3490</v>
      </c>
      <c r="B349" s="1" t="s">
        <v>248</v>
      </c>
      <c r="C349" s="1">
        <v>0</v>
      </c>
      <c r="D349" s="1" t="s">
        <v>249</v>
      </c>
      <c r="E349" s="1" t="s">
        <v>250</v>
      </c>
      <c r="F349" s="1">
        <v>1</v>
      </c>
      <c r="G349" s="1">
        <v>1</v>
      </c>
      <c r="H349" s="1" t="s">
        <v>8</v>
      </c>
      <c r="I349" s="1" t="s">
        <v>8</v>
      </c>
      <c r="J349" s="1" t="s">
        <v>8</v>
      </c>
      <c r="K349" s="1" t="s">
        <v>8</v>
      </c>
      <c r="L349" s="1" t="s">
        <v>8</v>
      </c>
      <c r="M349" s="1" t="s">
        <v>8</v>
      </c>
      <c r="R349" s="5" t="s">
        <v>77</v>
      </c>
      <c r="S349" s="6">
        <v>0</v>
      </c>
      <c r="T349" s="6">
        <v>3</v>
      </c>
      <c r="U349" s="6">
        <v>0</v>
      </c>
      <c r="V349" s="6">
        <v>0</v>
      </c>
      <c r="W349" s="6">
        <v>3</v>
      </c>
      <c r="X349" s="6">
        <v>0</v>
      </c>
      <c r="Y349" s="6">
        <v>0</v>
      </c>
      <c r="Z349" s="6">
        <v>0</v>
      </c>
    </row>
    <row r="350" spans="1:26" x14ac:dyDescent="0.25">
      <c r="A350" s="1">
        <v>3500</v>
      </c>
      <c r="B350" s="1" t="s">
        <v>248</v>
      </c>
      <c r="C350" s="1">
        <v>0</v>
      </c>
      <c r="D350" s="1" t="s">
        <v>249</v>
      </c>
      <c r="E350" s="1" t="s">
        <v>250</v>
      </c>
      <c r="F350" s="1">
        <v>1</v>
      </c>
      <c r="G350" s="1">
        <v>1</v>
      </c>
      <c r="H350" s="1" t="s">
        <v>8</v>
      </c>
      <c r="I350" s="1" t="s">
        <v>8</v>
      </c>
      <c r="J350" s="1" t="s">
        <v>8</v>
      </c>
      <c r="K350" s="1" t="s">
        <v>8</v>
      </c>
      <c r="L350" s="1" t="s">
        <v>8</v>
      </c>
      <c r="M350" s="1" t="s">
        <v>8</v>
      </c>
      <c r="R350" s="5" t="s">
        <v>71</v>
      </c>
      <c r="S350" s="6">
        <v>0</v>
      </c>
      <c r="T350" s="6">
        <v>1</v>
      </c>
      <c r="U350" s="6">
        <v>0</v>
      </c>
      <c r="V350" s="6">
        <v>0</v>
      </c>
      <c r="W350" s="6">
        <v>1</v>
      </c>
      <c r="X350" s="6">
        <v>0</v>
      </c>
      <c r="Y350" s="6">
        <v>0</v>
      </c>
      <c r="Z350" s="6">
        <v>0</v>
      </c>
    </row>
    <row r="351" spans="1:26" x14ac:dyDescent="0.25">
      <c r="A351" s="1">
        <v>3510</v>
      </c>
      <c r="B351" s="1" t="s">
        <v>234</v>
      </c>
      <c r="C351" s="1">
        <v>0</v>
      </c>
      <c r="D351" s="1" t="s">
        <v>104</v>
      </c>
      <c r="E351" s="1" t="s">
        <v>235</v>
      </c>
      <c r="F351" s="1">
        <v>1</v>
      </c>
      <c r="G351" s="1">
        <v>1</v>
      </c>
      <c r="H351" s="1" t="s">
        <v>8</v>
      </c>
      <c r="I351" s="1" t="s">
        <v>8</v>
      </c>
      <c r="J351" s="1" t="s">
        <v>8</v>
      </c>
      <c r="K351" s="1" t="s">
        <v>8</v>
      </c>
      <c r="L351" s="1" t="s">
        <v>8</v>
      </c>
      <c r="M351" s="1" t="s">
        <v>8</v>
      </c>
      <c r="R351" s="5" t="s">
        <v>73</v>
      </c>
      <c r="S351" s="6">
        <v>0</v>
      </c>
      <c r="T351" s="6">
        <v>3</v>
      </c>
      <c r="U351" s="6">
        <v>0</v>
      </c>
      <c r="V351" s="6">
        <v>0</v>
      </c>
      <c r="W351" s="6">
        <v>3</v>
      </c>
      <c r="X351" s="6">
        <v>0</v>
      </c>
      <c r="Y351" s="6">
        <v>0</v>
      </c>
      <c r="Z351" s="6">
        <v>0</v>
      </c>
    </row>
    <row r="352" spans="1:26" x14ac:dyDescent="0.25">
      <c r="A352" s="1">
        <v>3520</v>
      </c>
      <c r="B352" s="1" t="s">
        <v>251</v>
      </c>
      <c r="C352" s="1">
        <v>0</v>
      </c>
      <c r="D352" s="1" t="s">
        <v>104</v>
      </c>
      <c r="E352" s="1" t="s">
        <v>252</v>
      </c>
      <c r="F352" s="1">
        <v>1</v>
      </c>
      <c r="G352" s="1">
        <v>1</v>
      </c>
      <c r="H352" s="1" t="s">
        <v>8</v>
      </c>
      <c r="I352" s="1" t="s">
        <v>8</v>
      </c>
      <c r="J352" s="1" t="s">
        <v>8</v>
      </c>
      <c r="K352" s="1" t="s">
        <v>8</v>
      </c>
      <c r="L352" s="1" t="s">
        <v>8</v>
      </c>
      <c r="M352" s="1" t="s">
        <v>8</v>
      </c>
      <c r="R352" s="5" t="s">
        <v>55</v>
      </c>
      <c r="S352" s="6">
        <v>0</v>
      </c>
      <c r="T352" s="6">
        <v>0</v>
      </c>
      <c r="U352" s="6">
        <v>0</v>
      </c>
      <c r="V352" s="6">
        <v>0</v>
      </c>
      <c r="W352" s="6">
        <v>1</v>
      </c>
      <c r="X352" s="6">
        <v>0</v>
      </c>
      <c r="Y352" s="6">
        <v>0</v>
      </c>
      <c r="Z352" s="6">
        <v>0</v>
      </c>
    </row>
    <row r="353" spans="1:26" x14ac:dyDescent="0.25">
      <c r="A353" s="1">
        <v>3530</v>
      </c>
      <c r="B353" s="1" t="s">
        <v>234</v>
      </c>
      <c r="C353" s="1">
        <v>0</v>
      </c>
      <c r="D353" s="1" t="s">
        <v>104</v>
      </c>
      <c r="E353" s="1" t="s">
        <v>235</v>
      </c>
      <c r="F353" s="1">
        <v>1</v>
      </c>
      <c r="G353" s="1">
        <v>1</v>
      </c>
      <c r="H353" s="1">
        <v>1</v>
      </c>
      <c r="I353" s="1">
        <v>1</v>
      </c>
      <c r="J353" s="1">
        <v>1</v>
      </c>
      <c r="K353" s="1">
        <v>1</v>
      </c>
      <c r="L353" s="1">
        <v>1</v>
      </c>
      <c r="M353" s="1">
        <v>1</v>
      </c>
      <c r="R353" s="5" t="s">
        <v>807</v>
      </c>
      <c r="S353" s="6">
        <v>0</v>
      </c>
      <c r="T353" s="6">
        <v>0</v>
      </c>
      <c r="U353" s="6">
        <v>1</v>
      </c>
      <c r="V353" s="6">
        <v>1</v>
      </c>
      <c r="W353" s="6">
        <v>1</v>
      </c>
      <c r="X353" s="6">
        <v>1</v>
      </c>
      <c r="Y353" s="6">
        <v>0</v>
      </c>
      <c r="Z353" s="6">
        <v>0</v>
      </c>
    </row>
    <row r="354" spans="1:26" x14ac:dyDescent="0.25">
      <c r="A354" s="1">
        <v>3540</v>
      </c>
      <c r="B354" s="1" t="s">
        <v>253</v>
      </c>
      <c r="C354" s="1">
        <v>0</v>
      </c>
      <c r="D354" s="1" t="s">
        <v>104</v>
      </c>
      <c r="E354" s="1" t="s">
        <v>140</v>
      </c>
      <c r="F354" s="1">
        <v>1</v>
      </c>
      <c r="G354" s="1">
        <v>1</v>
      </c>
      <c r="H354" s="1">
        <v>1</v>
      </c>
      <c r="I354" s="1">
        <v>1</v>
      </c>
      <c r="J354" s="1">
        <v>1</v>
      </c>
      <c r="K354" s="1">
        <v>1</v>
      </c>
      <c r="L354" s="1">
        <v>1</v>
      </c>
      <c r="M354" s="1">
        <v>1</v>
      </c>
      <c r="R354" s="5" t="s">
        <v>805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1</v>
      </c>
      <c r="Z354" s="6">
        <v>1</v>
      </c>
    </row>
    <row r="355" spans="1:26" x14ac:dyDescent="0.25">
      <c r="A355" s="1">
        <v>3550</v>
      </c>
      <c r="B355" s="1" t="s">
        <v>253</v>
      </c>
      <c r="C355" s="1">
        <v>0</v>
      </c>
      <c r="D355" s="1" t="s">
        <v>104</v>
      </c>
      <c r="E355" s="1" t="s">
        <v>140</v>
      </c>
      <c r="F355" s="1">
        <v>1</v>
      </c>
      <c r="G355" s="1">
        <v>1</v>
      </c>
      <c r="H355" s="1">
        <v>1</v>
      </c>
      <c r="I355" s="1">
        <v>1</v>
      </c>
      <c r="J355" s="1">
        <v>1</v>
      </c>
      <c r="K355" s="1">
        <v>1</v>
      </c>
      <c r="L355" s="1">
        <v>1</v>
      </c>
      <c r="M355" s="1">
        <v>1</v>
      </c>
      <c r="R355" s="5" t="s">
        <v>804</v>
      </c>
      <c r="S355" s="6">
        <v>1</v>
      </c>
      <c r="T355" s="6">
        <v>1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</row>
    <row r="356" spans="1:26" x14ac:dyDescent="0.25">
      <c r="A356" s="1">
        <v>3560</v>
      </c>
      <c r="B356" s="1" t="s">
        <v>254</v>
      </c>
      <c r="C356" s="1">
        <v>0</v>
      </c>
      <c r="D356" s="1" t="s">
        <v>104</v>
      </c>
      <c r="E356" s="1" t="s">
        <v>255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1</v>
      </c>
      <c r="L356" s="1">
        <v>1</v>
      </c>
      <c r="M356" s="1">
        <v>1</v>
      </c>
      <c r="R356" s="5" t="s">
        <v>800</v>
      </c>
      <c r="S356" s="6">
        <v>1</v>
      </c>
      <c r="T356" s="6">
        <v>1</v>
      </c>
      <c r="U356" s="6">
        <v>1</v>
      </c>
      <c r="V356" s="6">
        <v>1</v>
      </c>
      <c r="W356" s="6">
        <v>1</v>
      </c>
      <c r="X356" s="6">
        <v>1</v>
      </c>
      <c r="Y356" s="6">
        <v>1</v>
      </c>
      <c r="Z356" s="6">
        <v>1</v>
      </c>
    </row>
    <row r="357" spans="1:26" x14ac:dyDescent="0.25">
      <c r="A357" s="1">
        <v>3570</v>
      </c>
      <c r="B357" s="1" t="s">
        <v>254</v>
      </c>
      <c r="C357" s="1">
        <v>0</v>
      </c>
      <c r="D357" s="1" t="s">
        <v>104</v>
      </c>
      <c r="E357" s="1" t="s">
        <v>255</v>
      </c>
      <c r="F357" s="1">
        <v>1</v>
      </c>
      <c r="G357" s="1">
        <v>1</v>
      </c>
      <c r="H357" s="1">
        <v>1</v>
      </c>
      <c r="I357" s="1">
        <v>1</v>
      </c>
      <c r="J357" s="1">
        <v>1</v>
      </c>
      <c r="K357" s="1">
        <v>1</v>
      </c>
      <c r="L357" s="1">
        <v>1</v>
      </c>
      <c r="M357" s="1">
        <v>1</v>
      </c>
      <c r="R357" s="5" t="s">
        <v>794</v>
      </c>
      <c r="S357" s="6">
        <v>0</v>
      </c>
      <c r="T357" s="6">
        <v>0</v>
      </c>
      <c r="U357" s="6">
        <v>1</v>
      </c>
      <c r="V357" s="6">
        <v>1</v>
      </c>
      <c r="W357" s="6">
        <v>1</v>
      </c>
      <c r="X357" s="6">
        <v>1</v>
      </c>
      <c r="Y357" s="6">
        <v>1</v>
      </c>
      <c r="Z357" s="6">
        <v>1</v>
      </c>
    </row>
    <row r="358" spans="1:26" x14ac:dyDescent="0.25">
      <c r="A358" s="1">
        <v>3580</v>
      </c>
      <c r="B358" s="1" t="s">
        <v>256</v>
      </c>
      <c r="C358" s="1">
        <v>0</v>
      </c>
      <c r="D358" s="1" t="s">
        <v>104</v>
      </c>
      <c r="E358" s="1" t="s">
        <v>257</v>
      </c>
      <c r="F358" s="1">
        <v>1</v>
      </c>
      <c r="G358" s="1">
        <v>1</v>
      </c>
      <c r="H358" s="1">
        <v>1</v>
      </c>
      <c r="I358" s="1">
        <v>1</v>
      </c>
      <c r="J358" s="1">
        <v>1</v>
      </c>
      <c r="K358" s="1">
        <v>1</v>
      </c>
      <c r="L358" s="1">
        <v>1</v>
      </c>
      <c r="M358" s="1">
        <v>1</v>
      </c>
      <c r="R358" s="5" t="s">
        <v>792</v>
      </c>
      <c r="S358" s="6">
        <v>1</v>
      </c>
      <c r="T358" s="6">
        <v>1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</row>
    <row r="359" spans="1:26" x14ac:dyDescent="0.25">
      <c r="A359" s="1">
        <v>3590</v>
      </c>
      <c r="B359" s="1" t="s">
        <v>258</v>
      </c>
      <c r="C359" s="1">
        <v>0</v>
      </c>
      <c r="D359" s="1" t="s">
        <v>24</v>
      </c>
      <c r="E359" s="1" t="s">
        <v>259</v>
      </c>
      <c r="F359" s="1">
        <v>1</v>
      </c>
      <c r="G359" s="1">
        <v>1</v>
      </c>
      <c r="H359" s="1">
        <v>1</v>
      </c>
      <c r="I359" s="1">
        <v>1</v>
      </c>
      <c r="J359" s="1">
        <v>1</v>
      </c>
      <c r="K359" s="1">
        <v>1</v>
      </c>
      <c r="L359" s="1">
        <v>1</v>
      </c>
      <c r="M359" s="1">
        <v>1</v>
      </c>
      <c r="R359" s="5" t="s">
        <v>823</v>
      </c>
      <c r="S359" s="6">
        <v>0</v>
      </c>
      <c r="T359" s="6">
        <v>0</v>
      </c>
      <c r="U359" s="6">
        <v>1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</row>
    <row r="360" spans="1:26" x14ac:dyDescent="0.25">
      <c r="A360" s="1">
        <v>3600</v>
      </c>
      <c r="B360" s="1" t="s">
        <v>260</v>
      </c>
      <c r="C360" s="1">
        <v>0</v>
      </c>
      <c r="D360" s="1" t="s">
        <v>104</v>
      </c>
      <c r="E360" s="1" t="s">
        <v>261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1</v>
      </c>
      <c r="L360" s="1">
        <v>1</v>
      </c>
      <c r="M360" s="1">
        <v>1</v>
      </c>
      <c r="R360" s="5" t="s">
        <v>819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1</v>
      </c>
      <c r="Z360" s="6">
        <v>0</v>
      </c>
    </row>
    <row r="361" spans="1:26" x14ac:dyDescent="0.25">
      <c r="A361" s="1">
        <v>3610</v>
      </c>
      <c r="B361" s="1" t="s">
        <v>800</v>
      </c>
      <c r="C361" s="1">
        <v>1</v>
      </c>
      <c r="D361" s="1" t="s">
        <v>6</v>
      </c>
      <c r="E361" s="1" t="s">
        <v>263</v>
      </c>
      <c r="F361" s="1">
        <v>1</v>
      </c>
      <c r="G361" s="1">
        <v>1</v>
      </c>
      <c r="H361" s="1">
        <v>1</v>
      </c>
      <c r="I361" s="1">
        <v>1</v>
      </c>
      <c r="J361" s="1">
        <v>1</v>
      </c>
      <c r="K361" s="1">
        <v>1</v>
      </c>
      <c r="L361" s="1">
        <v>1</v>
      </c>
      <c r="M361" s="1">
        <v>1</v>
      </c>
      <c r="R361" s="5" t="s">
        <v>825</v>
      </c>
      <c r="S361" s="6">
        <v>1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</row>
    <row r="362" spans="1:26" x14ac:dyDescent="0.25">
      <c r="A362" s="1">
        <v>3620</v>
      </c>
      <c r="B362" s="1" t="s">
        <v>264</v>
      </c>
      <c r="C362" s="1">
        <v>0</v>
      </c>
      <c r="D362" s="1" t="s">
        <v>104</v>
      </c>
      <c r="E362" s="1" t="s">
        <v>265</v>
      </c>
      <c r="F362" s="1">
        <v>1</v>
      </c>
      <c r="G362" s="1">
        <v>1</v>
      </c>
      <c r="H362" s="1">
        <v>1</v>
      </c>
      <c r="I362" s="1">
        <v>1</v>
      </c>
      <c r="J362" s="1">
        <v>1</v>
      </c>
      <c r="K362" s="1">
        <v>1</v>
      </c>
      <c r="L362" s="1">
        <v>1</v>
      </c>
      <c r="M362" s="1">
        <v>1</v>
      </c>
      <c r="R362" s="5" t="s">
        <v>797</v>
      </c>
      <c r="S362" s="6">
        <v>0</v>
      </c>
      <c r="T362" s="6">
        <v>0</v>
      </c>
      <c r="U362" s="6">
        <v>1</v>
      </c>
      <c r="V362" s="6">
        <v>1</v>
      </c>
      <c r="W362" s="6">
        <v>1</v>
      </c>
      <c r="X362" s="6">
        <v>1</v>
      </c>
      <c r="Y362" s="6">
        <v>0</v>
      </c>
      <c r="Z362" s="6">
        <v>0</v>
      </c>
    </row>
    <row r="363" spans="1:26" x14ac:dyDescent="0.25">
      <c r="A363" s="1">
        <v>3630</v>
      </c>
      <c r="B363" s="1" t="s">
        <v>799</v>
      </c>
      <c r="C363" s="1">
        <v>0</v>
      </c>
      <c r="D363" s="1" t="s">
        <v>24</v>
      </c>
      <c r="E363" s="1" t="s">
        <v>798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R363" s="5" t="s">
        <v>796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1</v>
      </c>
      <c r="Z363" s="6">
        <v>1</v>
      </c>
    </row>
    <row r="364" spans="1:26" x14ac:dyDescent="0.25">
      <c r="A364" s="1">
        <v>3640</v>
      </c>
      <c r="B364" s="1" t="s">
        <v>268</v>
      </c>
      <c r="C364" s="1">
        <v>0</v>
      </c>
      <c r="D364" s="1" t="s">
        <v>104</v>
      </c>
      <c r="E364" s="1" t="s">
        <v>269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1</v>
      </c>
      <c r="L364" s="1">
        <v>1</v>
      </c>
      <c r="M364" s="1">
        <v>1</v>
      </c>
      <c r="R364" s="5" t="s">
        <v>795</v>
      </c>
      <c r="S364" s="6">
        <v>1</v>
      </c>
      <c r="T364" s="6">
        <v>1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</row>
    <row r="365" spans="1:26" x14ac:dyDescent="0.25">
      <c r="A365" s="1">
        <v>3650</v>
      </c>
      <c r="B365" s="1" t="s">
        <v>270</v>
      </c>
      <c r="C365" s="1">
        <v>0</v>
      </c>
      <c r="D365" s="1" t="s">
        <v>104</v>
      </c>
      <c r="E365" s="1" t="s">
        <v>271</v>
      </c>
      <c r="F365" s="1" t="s">
        <v>8</v>
      </c>
      <c r="G365" s="1" t="s">
        <v>8</v>
      </c>
      <c r="H365" s="1">
        <v>1</v>
      </c>
      <c r="I365" s="1">
        <v>1</v>
      </c>
      <c r="J365" s="1">
        <v>1</v>
      </c>
      <c r="K365" s="1">
        <v>1</v>
      </c>
      <c r="L365" s="1">
        <v>1</v>
      </c>
      <c r="M365" s="1">
        <v>1</v>
      </c>
      <c r="R365" s="5" t="s">
        <v>803</v>
      </c>
      <c r="S365" s="6">
        <v>0</v>
      </c>
      <c r="T365" s="6">
        <v>0</v>
      </c>
      <c r="U365" s="6">
        <v>1</v>
      </c>
      <c r="V365" s="6">
        <v>1</v>
      </c>
      <c r="W365" s="6">
        <v>1</v>
      </c>
      <c r="X365" s="6">
        <v>1</v>
      </c>
      <c r="Y365" s="6">
        <v>0</v>
      </c>
      <c r="Z365" s="6">
        <v>0</v>
      </c>
    </row>
    <row r="366" spans="1:26" x14ac:dyDescent="0.25">
      <c r="A366" s="1">
        <v>3660</v>
      </c>
      <c r="B366" s="1" t="s">
        <v>272</v>
      </c>
      <c r="C366" s="1">
        <v>0</v>
      </c>
      <c r="D366" s="1" t="s">
        <v>104</v>
      </c>
      <c r="E366" s="1" t="s">
        <v>273</v>
      </c>
      <c r="F366" s="1">
        <v>1</v>
      </c>
      <c r="G366" s="1">
        <v>1</v>
      </c>
      <c r="H366" s="1" t="s">
        <v>8</v>
      </c>
      <c r="I366" s="1" t="s">
        <v>8</v>
      </c>
      <c r="J366" s="1" t="s">
        <v>8</v>
      </c>
      <c r="K366" s="1" t="s">
        <v>8</v>
      </c>
      <c r="L366" s="1" t="s">
        <v>8</v>
      </c>
      <c r="M366" s="1" t="s">
        <v>8</v>
      </c>
      <c r="R366" s="5" t="s">
        <v>802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1</v>
      </c>
      <c r="Z366" s="6">
        <v>1</v>
      </c>
    </row>
    <row r="367" spans="1:26" x14ac:dyDescent="0.25">
      <c r="A367" s="1">
        <v>3670</v>
      </c>
      <c r="B367" s="1" t="s">
        <v>274</v>
      </c>
      <c r="C367" s="1">
        <v>0</v>
      </c>
      <c r="D367" s="1" t="s">
        <v>104</v>
      </c>
      <c r="E367" s="1" t="s">
        <v>275</v>
      </c>
      <c r="F367" s="1">
        <v>1</v>
      </c>
      <c r="G367" s="1">
        <v>1</v>
      </c>
      <c r="H367" s="1" t="s">
        <v>8</v>
      </c>
      <c r="I367" s="1" t="s">
        <v>8</v>
      </c>
      <c r="J367" s="1" t="s">
        <v>8</v>
      </c>
      <c r="K367" s="1" t="s">
        <v>8</v>
      </c>
      <c r="L367" s="1" t="s">
        <v>8</v>
      </c>
      <c r="M367" s="1" t="s">
        <v>8</v>
      </c>
      <c r="R367" s="5" t="s">
        <v>801</v>
      </c>
      <c r="S367" s="6">
        <v>1</v>
      </c>
      <c r="T367" s="6">
        <v>1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</row>
    <row r="368" spans="1:26" x14ac:dyDescent="0.25">
      <c r="A368" s="1">
        <v>3680</v>
      </c>
      <c r="B368" s="1" t="s">
        <v>276</v>
      </c>
      <c r="C368" s="1">
        <v>0</v>
      </c>
      <c r="D368" s="1" t="s">
        <v>104</v>
      </c>
      <c r="E368" s="1" t="s">
        <v>277</v>
      </c>
      <c r="F368" s="1">
        <v>1</v>
      </c>
      <c r="G368" s="1">
        <v>1</v>
      </c>
      <c r="H368" s="1" t="s">
        <v>8</v>
      </c>
      <c r="I368" s="1" t="s">
        <v>8</v>
      </c>
      <c r="J368" s="1" t="s">
        <v>8</v>
      </c>
      <c r="K368" s="1" t="s">
        <v>8</v>
      </c>
      <c r="L368" s="1" t="s">
        <v>8</v>
      </c>
      <c r="M368" s="1" t="s">
        <v>8</v>
      </c>
      <c r="R368" s="5" t="s">
        <v>39</v>
      </c>
      <c r="S368" s="6">
        <v>1</v>
      </c>
      <c r="T368" s="6">
        <v>1</v>
      </c>
      <c r="U368" s="6">
        <v>1</v>
      </c>
      <c r="V368" s="6">
        <v>1</v>
      </c>
      <c r="W368" s="6">
        <v>1</v>
      </c>
      <c r="X368" s="6">
        <v>1</v>
      </c>
      <c r="Y368" s="6">
        <v>1</v>
      </c>
      <c r="Z368" s="6">
        <v>1</v>
      </c>
    </row>
    <row r="369" spans="1:26" x14ac:dyDescent="0.25">
      <c r="A369" s="1">
        <v>3690</v>
      </c>
      <c r="B369" s="1" t="s">
        <v>276</v>
      </c>
      <c r="C369" s="1">
        <v>0</v>
      </c>
      <c r="D369" s="1" t="s">
        <v>104</v>
      </c>
      <c r="E369" s="1" t="s">
        <v>277</v>
      </c>
      <c r="F369" s="1">
        <v>1</v>
      </c>
      <c r="G369" s="1">
        <v>1</v>
      </c>
      <c r="H369" s="1" t="s">
        <v>8</v>
      </c>
      <c r="I369" s="1" t="s">
        <v>8</v>
      </c>
      <c r="J369" s="1" t="s">
        <v>8</v>
      </c>
      <c r="K369" s="1" t="s">
        <v>8</v>
      </c>
      <c r="L369" s="1" t="s">
        <v>8</v>
      </c>
      <c r="M369" s="1" t="s">
        <v>8</v>
      </c>
      <c r="R369" s="5" t="s">
        <v>80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1</v>
      </c>
      <c r="Y369" s="6">
        <v>0</v>
      </c>
      <c r="Z369" s="6">
        <v>1</v>
      </c>
    </row>
    <row r="370" spans="1:26" x14ac:dyDescent="0.25">
      <c r="A370" s="1">
        <v>3700</v>
      </c>
      <c r="B370" s="1" t="s">
        <v>278</v>
      </c>
      <c r="C370" s="1">
        <v>0</v>
      </c>
      <c r="D370" s="1" t="s">
        <v>104</v>
      </c>
      <c r="E370" s="1" t="s">
        <v>279</v>
      </c>
      <c r="F370" s="1">
        <v>1</v>
      </c>
      <c r="G370" s="1">
        <v>1</v>
      </c>
      <c r="H370" s="1" t="s">
        <v>8</v>
      </c>
      <c r="I370" s="1" t="s">
        <v>8</v>
      </c>
      <c r="J370" s="1" t="s">
        <v>8</v>
      </c>
      <c r="K370" s="1" t="s">
        <v>8</v>
      </c>
      <c r="L370" s="1" t="s">
        <v>8</v>
      </c>
      <c r="M370" s="1" t="s">
        <v>8</v>
      </c>
      <c r="R370" s="5" t="s">
        <v>51</v>
      </c>
      <c r="S370" s="6">
        <v>1</v>
      </c>
      <c r="T370" s="6">
        <v>1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</row>
    <row r="371" spans="1:26" x14ac:dyDescent="0.25">
      <c r="A371" s="1">
        <v>3710</v>
      </c>
      <c r="B371" s="1" t="s">
        <v>280</v>
      </c>
      <c r="C371" s="1">
        <v>0</v>
      </c>
      <c r="D371" s="1" t="s">
        <v>104</v>
      </c>
      <c r="E371" s="1" t="s">
        <v>281</v>
      </c>
      <c r="F371" s="1">
        <v>1</v>
      </c>
      <c r="G371" s="1">
        <v>1</v>
      </c>
      <c r="H371" s="1" t="s">
        <v>8</v>
      </c>
      <c r="I371" s="1" t="s">
        <v>8</v>
      </c>
      <c r="J371" s="1" t="s">
        <v>8</v>
      </c>
      <c r="K371" s="1" t="s">
        <v>8</v>
      </c>
      <c r="L371" s="1" t="s">
        <v>8</v>
      </c>
      <c r="M371" s="1" t="s">
        <v>8</v>
      </c>
      <c r="R371" s="5" t="s">
        <v>780</v>
      </c>
      <c r="S371" s="6">
        <v>1</v>
      </c>
      <c r="T371" s="6">
        <v>1</v>
      </c>
      <c r="U371" s="6">
        <v>1</v>
      </c>
      <c r="V371" s="6">
        <v>1</v>
      </c>
      <c r="W371" s="6">
        <v>1</v>
      </c>
      <c r="X371" s="6">
        <v>1</v>
      </c>
      <c r="Y371" s="6">
        <v>0</v>
      </c>
      <c r="Z371" s="6">
        <v>0</v>
      </c>
    </row>
    <row r="372" spans="1:26" x14ac:dyDescent="0.25">
      <c r="A372" s="1">
        <v>3720</v>
      </c>
      <c r="B372" s="1" t="s">
        <v>282</v>
      </c>
      <c r="C372" s="1">
        <v>0</v>
      </c>
      <c r="D372" s="1" t="s">
        <v>104</v>
      </c>
      <c r="E372" s="1" t="s">
        <v>283</v>
      </c>
      <c r="F372" s="1">
        <v>1</v>
      </c>
      <c r="G372" s="1">
        <v>1</v>
      </c>
      <c r="H372" s="1">
        <v>1</v>
      </c>
      <c r="I372" s="1">
        <v>1</v>
      </c>
      <c r="J372" s="1">
        <v>1</v>
      </c>
      <c r="K372" s="1">
        <v>1</v>
      </c>
      <c r="L372" s="1">
        <v>1</v>
      </c>
      <c r="M372" s="1">
        <v>1</v>
      </c>
      <c r="R372" s="5" t="s">
        <v>782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1</v>
      </c>
      <c r="Z372" s="6">
        <v>1</v>
      </c>
    </row>
    <row r="373" spans="1:26" x14ac:dyDescent="0.25">
      <c r="A373" s="1">
        <v>3730</v>
      </c>
      <c r="B373" s="1" t="s">
        <v>282</v>
      </c>
      <c r="C373" s="1">
        <v>0</v>
      </c>
      <c r="D373" s="1" t="s">
        <v>104</v>
      </c>
      <c r="E373" s="1" t="s">
        <v>283</v>
      </c>
      <c r="F373" s="1">
        <v>1</v>
      </c>
      <c r="G373" s="1">
        <v>1</v>
      </c>
      <c r="H373" s="1">
        <v>1</v>
      </c>
      <c r="I373" s="1">
        <v>1</v>
      </c>
      <c r="J373" s="1">
        <v>1</v>
      </c>
      <c r="K373" s="1">
        <v>1</v>
      </c>
      <c r="L373" s="1">
        <v>1</v>
      </c>
      <c r="M373" s="1">
        <v>1</v>
      </c>
      <c r="R373" s="5" t="s">
        <v>783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</row>
    <row r="374" spans="1:26" x14ac:dyDescent="0.25">
      <c r="A374" s="1">
        <v>3740</v>
      </c>
      <c r="B374" s="1" t="s">
        <v>284</v>
      </c>
      <c r="C374" s="1">
        <v>0</v>
      </c>
      <c r="D374" s="1" t="s">
        <v>104</v>
      </c>
      <c r="E374" s="1" t="s">
        <v>285</v>
      </c>
      <c r="F374" s="1">
        <v>1</v>
      </c>
      <c r="G374" s="1">
        <v>1</v>
      </c>
      <c r="H374" s="1">
        <v>1</v>
      </c>
      <c r="I374" s="1">
        <v>1</v>
      </c>
      <c r="J374" s="1">
        <v>1</v>
      </c>
      <c r="K374" s="1">
        <v>1</v>
      </c>
      <c r="L374" s="1">
        <v>1</v>
      </c>
      <c r="M374" s="1">
        <v>1</v>
      </c>
      <c r="R374" s="5" t="s">
        <v>785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</row>
    <row r="375" spans="1:26" x14ac:dyDescent="0.25">
      <c r="A375" s="1">
        <v>3750</v>
      </c>
      <c r="B375" s="1" t="s">
        <v>286</v>
      </c>
      <c r="C375" s="1">
        <v>0</v>
      </c>
      <c r="D375" s="1" t="s">
        <v>104</v>
      </c>
      <c r="E375" s="1" t="s">
        <v>287</v>
      </c>
      <c r="F375" s="1">
        <v>1</v>
      </c>
      <c r="G375" s="1">
        <v>1</v>
      </c>
      <c r="H375" s="1">
        <v>1</v>
      </c>
      <c r="I375" s="1">
        <v>1</v>
      </c>
      <c r="J375" s="1">
        <v>1</v>
      </c>
      <c r="K375" s="1">
        <v>1</v>
      </c>
      <c r="L375" s="1">
        <v>1</v>
      </c>
      <c r="M375" s="1">
        <v>1</v>
      </c>
      <c r="R375" s="5" t="s">
        <v>32</v>
      </c>
      <c r="S375" s="6">
        <v>0</v>
      </c>
      <c r="T375" s="6">
        <v>0</v>
      </c>
      <c r="U375" s="6">
        <v>1</v>
      </c>
      <c r="V375" s="6">
        <v>1</v>
      </c>
      <c r="W375" s="6">
        <v>1</v>
      </c>
      <c r="X375" s="6">
        <v>1</v>
      </c>
      <c r="Y375" s="6">
        <v>1</v>
      </c>
      <c r="Z375" s="6">
        <v>1</v>
      </c>
    </row>
    <row r="376" spans="1:26" x14ac:dyDescent="0.25">
      <c r="A376" s="1">
        <v>3760</v>
      </c>
      <c r="B376" s="1" t="s">
        <v>288</v>
      </c>
      <c r="C376" s="1">
        <v>0</v>
      </c>
      <c r="D376" s="1" t="s">
        <v>104</v>
      </c>
      <c r="E376" s="1" t="s">
        <v>289</v>
      </c>
      <c r="F376" s="1">
        <v>1</v>
      </c>
      <c r="G376" s="1">
        <v>1</v>
      </c>
      <c r="H376" s="1" t="s">
        <v>8</v>
      </c>
      <c r="I376" s="1" t="s">
        <v>8</v>
      </c>
      <c r="J376" s="1" t="s">
        <v>8</v>
      </c>
      <c r="K376" s="1" t="s">
        <v>8</v>
      </c>
      <c r="L376" s="1" t="s">
        <v>8</v>
      </c>
      <c r="M376" s="1" t="s">
        <v>8</v>
      </c>
      <c r="R376" s="5" t="s">
        <v>34</v>
      </c>
      <c r="S376" s="6">
        <v>1</v>
      </c>
      <c r="T376" s="6">
        <v>1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</row>
    <row r="377" spans="1:26" x14ac:dyDescent="0.25">
      <c r="A377" s="1">
        <v>3770</v>
      </c>
      <c r="B377" s="1" t="s">
        <v>290</v>
      </c>
      <c r="C377" s="1">
        <v>0</v>
      </c>
      <c r="D377" s="1" t="s">
        <v>104</v>
      </c>
      <c r="E377" s="1" t="s">
        <v>291</v>
      </c>
      <c r="F377" s="1">
        <v>1</v>
      </c>
      <c r="G377" s="1">
        <v>1</v>
      </c>
      <c r="H377" s="1" t="s">
        <v>8</v>
      </c>
      <c r="I377" s="1" t="s">
        <v>8</v>
      </c>
      <c r="J377" s="1" t="s">
        <v>8</v>
      </c>
      <c r="K377" s="1" t="s">
        <v>8</v>
      </c>
      <c r="L377" s="1" t="s">
        <v>8</v>
      </c>
      <c r="M377" s="1" t="s">
        <v>8</v>
      </c>
      <c r="R377" s="5" t="s">
        <v>35</v>
      </c>
      <c r="S377" s="6">
        <v>1</v>
      </c>
      <c r="T377" s="6">
        <v>1</v>
      </c>
      <c r="U377" s="6">
        <v>1</v>
      </c>
      <c r="V377" s="6">
        <v>1</v>
      </c>
      <c r="W377" s="6">
        <v>1</v>
      </c>
      <c r="X377" s="6">
        <v>1</v>
      </c>
      <c r="Y377" s="6">
        <v>1</v>
      </c>
      <c r="Z377" s="6">
        <v>1</v>
      </c>
    </row>
    <row r="378" spans="1:26" x14ac:dyDescent="0.25">
      <c r="A378" s="1">
        <v>3780</v>
      </c>
      <c r="B378" s="1" t="s">
        <v>292</v>
      </c>
      <c r="C378" s="1">
        <v>0</v>
      </c>
      <c r="D378" s="1" t="s">
        <v>104</v>
      </c>
      <c r="E378" s="1" t="s">
        <v>293</v>
      </c>
      <c r="F378" s="1">
        <v>1</v>
      </c>
      <c r="G378" s="1">
        <v>1</v>
      </c>
      <c r="H378" s="1">
        <v>1</v>
      </c>
      <c r="I378" s="1">
        <v>1</v>
      </c>
      <c r="J378" s="1">
        <v>1</v>
      </c>
      <c r="K378" s="1">
        <v>1</v>
      </c>
      <c r="L378" s="1">
        <v>1</v>
      </c>
      <c r="M378" s="1">
        <v>1</v>
      </c>
      <c r="R378" s="5" t="s">
        <v>96</v>
      </c>
      <c r="S378" s="6">
        <v>1</v>
      </c>
      <c r="T378" s="6">
        <v>1</v>
      </c>
      <c r="U378" s="6">
        <v>1</v>
      </c>
      <c r="V378" s="6">
        <v>1</v>
      </c>
      <c r="W378" s="6">
        <v>1</v>
      </c>
      <c r="X378" s="6">
        <v>1</v>
      </c>
      <c r="Y378" s="6">
        <v>1</v>
      </c>
      <c r="Z378" s="6">
        <v>1</v>
      </c>
    </row>
    <row r="379" spans="1:26" x14ac:dyDescent="0.25">
      <c r="A379" s="1">
        <v>3790</v>
      </c>
      <c r="B379" s="1" t="s">
        <v>294</v>
      </c>
      <c r="C379" s="1">
        <v>0</v>
      </c>
      <c r="D379" s="1" t="s">
        <v>104</v>
      </c>
      <c r="E379" s="1" t="s">
        <v>295</v>
      </c>
      <c r="F379" s="1">
        <v>1</v>
      </c>
      <c r="G379" s="1">
        <v>1</v>
      </c>
      <c r="H379" s="1" t="s">
        <v>8</v>
      </c>
      <c r="I379" s="1" t="s">
        <v>8</v>
      </c>
      <c r="J379" s="1" t="s">
        <v>8</v>
      </c>
      <c r="K379" s="1" t="s">
        <v>8</v>
      </c>
      <c r="L379" s="1" t="s">
        <v>8</v>
      </c>
      <c r="M379" s="1" t="s">
        <v>8</v>
      </c>
      <c r="R379" s="5" t="s">
        <v>98</v>
      </c>
      <c r="S379" s="6">
        <v>1</v>
      </c>
      <c r="T379" s="6">
        <v>1</v>
      </c>
      <c r="U379" s="6">
        <v>1</v>
      </c>
      <c r="V379" s="6">
        <v>1</v>
      </c>
      <c r="W379" s="6">
        <v>1</v>
      </c>
      <c r="X379" s="6">
        <v>1</v>
      </c>
      <c r="Y379" s="6">
        <v>1</v>
      </c>
      <c r="Z379" s="6">
        <v>1</v>
      </c>
    </row>
    <row r="380" spans="1:26" x14ac:dyDescent="0.25">
      <c r="A380" s="1">
        <v>3800</v>
      </c>
      <c r="B380" s="1" t="s">
        <v>296</v>
      </c>
      <c r="C380" s="1">
        <v>0</v>
      </c>
      <c r="D380" s="1" t="s">
        <v>104</v>
      </c>
      <c r="E380" s="1" t="s">
        <v>297</v>
      </c>
      <c r="F380" s="1">
        <v>1</v>
      </c>
      <c r="G380" s="1">
        <v>1</v>
      </c>
      <c r="H380" s="1" t="s">
        <v>8</v>
      </c>
      <c r="I380" s="1" t="s">
        <v>8</v>
      </c>
      <c r="J380" s="1" t="s">
        <v>8</v>
      </c>
      <c r="K380" s="1" t="s">
        <v>8</v>
      </c>
      <c r="L380" s="1" t="s">
        <v>8</v>
      </c>
      <c r="M380" s="1" t="s">
        <v>8</v>
      </c>
      <c r="R380" s="5" t="s">
        <v>49</v>
      </c>
      <c r="S380" s="6">
        <v>1</v>
      </c>
      <c r="T380" s="6">
        <v>1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</row>
    <row r="381" spans="1:26" x14ac:dyDescent="0.25">
      <c r="A381" s="1">
        <v>3810</v>
      </c>
      <c r="B381" s="1" t="s">
        <v>298</v>
      </c>
      <c r="C381" s="1">
        <v>0</v>
      </c>
      <c r="D381" s="1" t="s">
        <v>104</v>
      </c>
      <c r="E381" s="1" t="s">
        <v>299</v>
      </c>
      <c r="F381" s="1">
        <v>1</v>
      </c>
      <c r="G381" s="1">
        <v>1</v>
      </c>
      <c r="H381" s="1">
        <v>1</v>
      </c>
      <c r="I381" s="1">
        <v>1</v>
      </c>
      <c r="J381" s="1">
        <v>1</v>
      </c>
      <c r="K381" s="1">
        <v>1</v>
      </c>
      <c r="L381" s="1">
        <v>1</v>
      </c>
      <c r="M381" s="1">
        <v>1</v>
      </c>
      <c r="R381" s="5" t="s">
        <v>57</v>
      </c>
      <c r="S381" s="6">
        <v>0</v>
      </c>
      <c r="T381" s="6">
        <v>0</v>
      </c>
      <c r="U381" s="6">
        <v>0</v>
      </c>
      <c r="V381" s="6">
        <v>1</v>
      </c>
      <c r="W381" s="6">
        <v>0</v>
      </c>
      <c r="X381" s="6">
        <v>0</v>
      </c>
      <c r="Y381" s="6">
        <v>0</v>
      </c>
      <c r="Z381" s="6">
        <v>0</v>
      </c>
    </row>
    <row r="382" spans="1:26" x14ac:dyDescent="0.25">
      <c r="A382" s="1">
        <v>3820</v>
      </c>
      <c r="B382" s="1" t="s">
        <v>298</v>
      </c>
      <c r="C382" s="1">
        <v>0</v>
      </c>
      <c r="D382" s="1" t="s">
        <v>104</v>
      </c>
      <c r="E382" s="1" t="s">
        <v>299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1</v>
      </c>
      <c r="L382" s="1">
        <v>1</v>
      </c>
      <c r="M382" s="1">
        <v>1</v>
      </c>
      <c r="R382" s="5" t="s">
        <v>59</v>
      </c>
      <c r="S382" s="6">
        <v>0</v>
      </c>
      <c r="T382" s="6">
        <v>0</v>
      </c>
      <c r="U382" s="6">
        <v>0</v>
      </c>
      <c r="V382" s="6">
        <v>1</v>
      </c>
      <c r="W382" s="6">
        <v>0</v>
      </c>
      <c r="X382" s="6">
        <v>0</v>
      </c>
      <c r="Y382" s="6">
        <v>0</v>
      </c>
      <c r="Z382" s="6">
        <v>0</v>
      </c>
    </row>
    <row r="383" spans="1:26" x14ac:dyDescent="0.25">
      <c r="A383" s="1">
        <v>3830</v>
      </c>
      <c r="B383" s="1" t="s">
        <v>300</v>
      </c>
      <c r="C383" s="1">
        <v>0</v>
      </c>
      <c r="D383" s="1" t="s">
        <v>104</v>
      </c>
      <c r="E383" s="1" t="s">
        <v>301</v>
      </c>
      <c r="F383" s="1">
        <v>1</v>
      </c>
      <c r="G383" s="1">
        <v>1</v>
      </c>
      <c r="H383" s="1">
        <v>1</v>
      </c>
      <c r="I383" s="1">
        <v>1</v>
      </c>
      <c r="J383" s="1">
        <v>1</v>
      </c>
      <c r="K383" s="1">
        <v>1</v>
      </c>
      <c r="L383" s="1">
        <v>1</v>
      </c>
      <c r="M383" s="1">
        <v>1</v>
      </c>
      <c r="R383" s="5" t="s">
        <v>314</v>
      </c>
      <c r="S383" s="6">
        <v>1</v>
      </c>
      <c r="T383" s="6">
        <v>1</v>
      </c>
      <c r="U383" s="6">
        <v>1</v>
      </c>
      <c r="V383" s="6">
        <v>1</v>
      </c>
      <c r="W383" s="6">
        <v>1</v>
      </c>
      <c r="X383" s="6">
        <v>1</v>
      </c>
      <c r="Y383" s="6">
        <v>1</v>
      </c>
      <c r="Z383" s="6">
        <v>1</v>
      </c>
    </row>
    <row r="384" spans="1:26" x14ac:dyDescent="0.25">
      <c r="A384" s="1">
        <v>3840</v>
      </c>
      <c r="B384" s="1" t="s">
        <v>302</v>
      </c>
      <c r="C384" s="1">
        <v>0</v>
      </c>
      <c r="D384" s="1" t="s">
        <v>104</v>
      </c>
      <c r="E384" s="1" t="s">
        <v>303</v>
      </c>
      <c r="F384" s="1">
        <v>1</v>
      </c>
      <c r="G384" s="1">
        <v>1</v>
      </c>
      <c r="H384" s="1">
        <v>1</v>
      </c>
      <c r="I384" s="1">
        <v>1</v>
      </c>
      <c r="J384" s="1">
        <v>1</v>
      </c>
      <c r="K384" s="1">
        <v>1</v>
      </c>
      <c r="L384" s="1">
        <v>1</v>
      </c>
      <c r="M384" s="1">
        <v>1</v>
      </c>
      <c r="R384" s="5" t="s">
        <v>318</v>
      </c>
      <c r="S384" s="6">
        <v>1</v>
      </c>
      <c r="T384" s="6">
        <v>1</v>
      </c>
      <c r="U384" s="6">
        <v>1</v>
      </c>
      <c r="V384" s="6">
        <v>1</v>
      </c>
      <c r="W384" s="6">
        <v>1</v>
      </c>
      <c r="X384" s="6">
        <v>1</v>
      </c>
      <c r="Y384" s="6">
        <v>1</v>
      </c>
      <c r="Z384" s="6">
        <v>1</v>
      </c>
    </row>
    <row r="385" spans="1:26" x14ac:dyDescent="0.25">
      <c r="A385" s="1">
        <v>3850</v>
      </c>
      <c r="B385" s="1" t="s">
        <v>304</v>
      </c>
      <c r="C385" s="1">
        <v>0</v>
      </c>
      <c r="D385" s="1" t="s">
        <v>104</v>
      </c>
      <c r="E385" s="1" t="s">
        <v>305</v>
      </c>
      <c r="F385" s="1">
        <v>1</v>
      </c>
      <c r="G385" s="1">
        <v>1</v>
      </c>
      <c r="H385" s="1">
        <v>1</v>
      </c>
      <c r="I385" s="1">
        <v>1</v>
      </c>
      <c r="J385" s="1">
        <v>1</v>
      </c>
      <c r="K385" s="1">
        <v>1</v>
      </c>
      <c r="L385" s="1">
        <v>1</v>
      </c>
      <c r="M385" s="1">
        <v>1</v>
      </c>
      <c r="R385" s="5" t="s">
        <v>676</v>
      </c>
      <c r="S385" s="6">
        <v>1</v>
      </c>
      <c r="T385" s="6">
        <v>1</v>
      </c>
      <c r="U385" s="6">
        <v>1</v>
      </c>
      <c r="V385" s="6">
        <v>1</v>
      </c>
      <c r="W385" s="6">
        <v>1</v>
      </c>
      <c r="X385" s="6">
        <v>1</v>
      </c>
      <c r="Y385" s="6">
        <v>1</v>
      </c>
      <c r="Z385" s="6">
        <v>1</v>
      </c>
    </row>
    <row r="386" spans="1:26" x14ac:dyDescent="0.25">
      <c r="A386" s="1">
        <v>3860</v>
      </c>
      <c r="B386" s="1" t="s">
        <v>248</v>
      </c>
      <c r="C386" s="1">
        <v>0</v>
      </c>
      <c r="D386" s="1" t="s">
        <v>249</v>
      </c>
      <c r="E386" s="1" t="s">
        <v>250</v>
      </c>
      <c r="F386" s="1">
        <v>1</v>
      </c>
      <c r="G386" s="1">
        <v>1</v>
      </c>
      <c r="H386" s="1">
        <v>1</v>
      </c>
      <c r="I386" s="1">
        <v>1</v>
      </c>
      <c r="J386" s="1">
        <v>1</v>
      </c>
      <c r="K386" s="1">
        <v>1</v>
      </c>
      <c r="L386" s="1">
        <v>1</v>
      </c>
      <c r="M386" s="1">
        <v>1</v>
      </c>
      <c r="R386" s="5" t="s">
        <v>90</v>
      </c>
      <c r="S386" s="6">
        <v>1</v>
      </c>
      <c r="T386" s="6">
        <v>1</v>
      </c>
      <c r="U386" s="6">
        <v>1</v>
      </c>
      <c r="V386" s="6">
        <v>1</v>
      </c>
      <c r="W386" s="6">
        <v>1</v>
      </c>
      <c r="X386" s="6">
        <v>1</v>
      </c>
      <c r="Y386" s="6">
        <v>1</v>
      </c>
      <c r="Z386" s="6">
        <v>1</v>
      </c>
    </row>
    <row r="387" spans="1:26" x14ac:dyDescent="0.25">
      <c r="A387" s="1">
        <v>3870</v>
      </c>
      <c r="B387" s="1" t="s">
        <v>248</v>
      </c>
      <c r="C387" s="1">
        <v>0</v>
      </c>
      <c r="D387" s="1" t="s">
        <v>249</v>
      </c>
      <c r="E387" s="1" t="s">
        <v>250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1</v>
      </c>
      <c r="L387" s="1">
        <v>1</v>
      </c>
      <c r="M387" s="1">
        <v>1</v>
      </c>
      <c r="R387" s="5" t="s">
        <v>678</v>
      </c>
      <c r="S387" s="6">
        <v>1</v>
      </c>
      <c r="T387" s="6">
        <v>1</v>
      </c>
      <c r="U387" s="6">
        <v>1</v>
      </c>
      <c r="V387" s="6">
        <v>1</v>
      </c>
      <c r="W387" s="6">
        <v>1</v>
      </c>
      <c r="X387" s="6">
        <v>1</v>
      </c>
      <c r="Y387" s="6">
        <v>1</v>
      </c>
      <c r="Z387" s="6">
        <v>1</v>
      </c>
    </row>
    <row r="388" spans="1:26" x14ac:dyDescent="0.25">
      <c r="A388" s="1">
        <v>3880</v>
      </c>
      <c r="B388" s="1" t="s">
        <v>248</v>
      </c>
      <c r="C388" s="1">
        <v>0</v>
      </c>
      <c r="D388" s="1" t="s">
        <v>249</v>
      </c>
      <c r="E388" s="1" t="s">
        <v>250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1</v>
      </c>
      <c r="L388" s="1">
        <v>1</v>
      </c>
      <c r="M388" s="1">
        <v>1</v>
      </c>
      <c r="R388" s="5" t="s">
        <v>92</v>
      </c>
      <c r="S388" s="6">
        <v>1</v>
      </c>
      <c r="T388" s="6">
        <v>1</v>
      </c>
      <c r="U388" s="6">
        <v>1</v>
      </c>
      <c r="V388" s="6">
        <v>1</v>
      </c>
      <c r="W388" s="6">
        <v>1</v>
      </c>
      <c r="X388" s="6">
        <v>1</v>
      </c>
      <c r="Y388" s="6">
        <v>1</v>
      </c>
      <c r="Z388" s="6">
        <v>1</v>
      </c>
    </row>
    <row r="389" spans="1:26" x14ac:dyDescent="0.25">
      <c r="A389" s="1">
        <v>3890</v>
      </c>
      <c r="B389" s="1" t="s">
        <v>248</v>
      </c>
      <c r="C389" s="1">
        <v>0</v>
      </c>
      <c r="D389" s="1" t="s">
        <v>249</v>
      </c>
      <c r="E389" s="1" t="s">
        <v>250</v>
      </c>
      <c r="F389" s="1">
        <v>1</v>
      </c>
      <c r="G389" s="1">
        <v>1</v>
      </c>
      <c r="H389" s="1">
        <v>1</v>
      </c>
      <c r="I389" s="1">
        <v>1</v>
      </c>
      <c r="J389" s="1">
        <v>1</v>
      </c>
      <c r="K389" s="1">
        <v>1</v>
      </c>
      <c r="L389" s="1">
        <v>1</v>
      </c>
      <c r="M389" s="1">
        <v>1</v>
      </c>
      <c r="R389" s="5" t="s">
        <v>674</v>
      </c>
      <c r="S389" s="6">
        <v>1</v>
      </c>
      <c r="T389" s="6">
        <v>1</v>
      </c>
      <c r="U389" s="6">
        <v>1</v>
      </c>
      <c r="V389" s="6">
        <v>1</v>
      </c>
      <c r="W389" s="6">
        <v>1</v>
      </c>
      <c r="X389" s="6">
        <v>1</v>
      </c>
      <c r="Y389" s="6">
        <v>1</v>
      </c>
      <c r="Z389" s="6">
        <v>1</v>
      </c>
    </row>
    <row r="390" spans="1:26" x14ac:dyDescent="0.25">
      <c r="A390" s="1">
        <v>3900</v>
      </c>
      <c r="B390" s="1" t="s">
        <v>248</v>
      </c>
      <c r="C390" s="1">
        <v>0</v>
      </c>
      <c r="D390" s="1" t="s">
        <v>249</v>
      </c>
      <c r="E390" s="1" t="s">
        <v>250</v>
      </c>
      <c r="F390" s="1">
        <v>1</v>
      </c>
      <c r="G390" s="1">
        <v>1</v>
      </c>
      <c r="H390" s="1">
        <v>1</v>
      </c>
      <c r="I390" s="1">
        <v>1</v>
      </c>
      <c r="J390" s="1">
        <v>1</v>
      </c>
      <c r="K390" s="1">
        <v>1</v>
      </c>
      <c r="L390" s="1">
        <v>1</v>
      </c>
      <c r="M390" s="1">
        <v>1</v>
      </c>
      <c r="R390" s="5" t="s">
        <v>94</v>
      </c>
      <c r="S390" s="6">
        <v>1</v>
      </c>
      <c r="T390" s="6">
        <v>1</v>
      </c>
      <c r="U390" s="6">
        <v>1</v>
      </c>
      <c r="V390" s="6">
        <v>1</v>
      </c>
      <c r="W390" s="6">
        <v>1</v>
      </c>
      <c r="X390" s="6">
        <v>1</v>
      </c>
      <c r="Y390" s="6">
        <v>1</v>
      </c>
      <c r="Z390" s="6">
        <v>1</v>
      </c>
    </row>
    <row r="391" spans="1:26" x14ac:dyDescent="0.25">
      <c r="A391" s="1">
        <v>3910</v>
      </c>
      <c r="B391" s="1" t="s">
        <v>248</v>
      </c>
      <c r="C391" s="1">
        <v>0</v>
      </c>
      <c r="D391" s="1" t="s">
        <v>249</v>
      </c>
      <c r="E391" s="1" t="s">
        <v>250</v>
      </c>
      <c r="F391" s="1">
        <v>1</v>
      </c>
      <c r="G391" s="1">
        <v>1</v>
      </c>
      <c r="H391" s="1">
        <v>1</v>
      </c>
      <c r="I391" s="1">
        <v>1</v>
      </c>
      <c r="J391" s="1">
        <v>1</v>
      </c>
      <c r="K391" s="1">
        <v>1</v>
      </c>
      <c r="L391" s="1">
        <v>1</v>
      </c>
      <c r="M391" s="1">
        <v>1</v>
      </c>
      <c r="R391" s="5" t="s">
        <v>316</v>
      </c>
      <c r="S391" s="6">
        <v>1</v>
      </c>
      <c r="T391" s="6">
        <v>1</v>
      </c>
      <c r="U391" s="6">
        <v>1</v>
      </c>
      <c r="V391" s="6">
        <v>1</v>
      </c>
      <c r="W391" s="6">
        <v>1</v>
      </c>
      <c r="X391" s="6">
        <v>1</v>
      </c>
      <c r="Y391" s="6">
        <v>1</v>
      </c>
      <c r="Z391" s="6">
        <v>1</v>
      </c>
    </row>
    <row r="392" spans="1:26" x14ac:dyDescent="0.25">
      <c r="A392" s="1">
        <v>3920</v>
      </c>
      <c r="B392" s="1" t="s">
        <v>306</v>
      </c>
      <c r="C392" s="1">
        <v>0</v>
      </c>
      <c r="D392" s="1" t="s">
        <v>104</v>
      </c>
      <c r="E392" s="1" t="s">
        <v>307</v>
      </c>
      <c r="F392" s="1">
        <v>1</v>
      </c>
      <c r="G392" s="1">
        <v>1</v>
      </c>
      <c r="H392" s="1" t="s">
        <v>8</v>
      </c>
      <c r="I392" s="1" t="s">
        <v>8</v>
      </c>
      <c r="J392" s="1" t="s">
        <v>8</v>
      </c>
      <c r="K392" s="1" t="s">
        <v>8</v>
      </c>
      <c r="L392" s="1" t="s">
        <v>8</v>
      </c>
      <c r="M392" s="1" t="s">
        <v>8</v>
      </c>
      <c r="R392" s="5" t="s">
        <v>41</v>
      </c>
      <c r="S392" s="6">
        <v>1</v>
      </c>
      <c r="T392" s="6">
        <v>1</v>
      </c>
      <c r="U392" s="6">
        <v>1</v>
      </c>
      <c r="V392" s="6">
        <v>1</v>
      </c>
      <c r="W392" s="6">
        <v>1</v>
      </c>
      <c r="X392" s="6">
        <v>1</v>
      </c>
      <c r="Y392" s="6">
        <v>1</v>
      </c>
      <c r="Z392" s="6">
        <v>1</v>
      </c>
    </row>
    <row r="393" spans="1:26" x14ac:dyDescent="0.25">
      <c r="A393" s="1">
        <v>3930</v>
      </c>
      <c r="B393" s="1" t="s">
        <v>308</v>
      </c>
      <c r="C393" s="1">
        <v>0</v>
      </c>
      <c r="D393" s="1" t="s">
        <v>104</v>
      </c>
      <c r="E393" s="1" t="s">
        <v>309</v>
      </c>
      <c r="F393" s="1" t="s">
        <v>8</v>
      </c>
      <c r="G393" s="1" t="s">
        <v>8</v>
      </c>
      <c r="H393" s="1">
        <v>1</v>
      </c>
      <c r="I393" s="1">
        <v>1</v>
      </c>
      <c r="J393" s="1">
        <v>1</v>
      </c>
      <c r="K393" s="1">
        <v>1</v>
      </c>
      <c r="L393" s="1">
        <v>1</v>
      </c>
      <c r="M393" s="1">
        <v>1</v>
      </c>
      <c r="R393" s="5" t="s">
        <v>43</v>
      </c>
      <c r="S393" s="6">
        <v>5</v>
      </c>
      <c r="T393" s="6">
        <v>5</v>
      </c>
      <c r="U393" s="6">
        <v>5</v>
      </c>
      <c r="V393" s="6">
        <v>5</v>
      </c>
      <c r="W393" s="6">
        <v>5</v>
      </c>
      <c r="X393" s="6">
        <v>5</v>
      </c>
      <c r="Y393" s="6">
        <v>5</v>
      </c>
      <c r="Z393" s="6">
        <v>5</v>
      </c>
    </row>
    <row r="394" spans="1:26" x14ac:dyDescent="0.25">
      <c r="A394" s="1">
        <v>3940</v>
      </c>
      <c r="B394" s="1" t="s">
        <v>310</v>
      </c>
      <c r="C394" s="1">
        <v>0</v>
      </c>
      <c r="D394" s="1" t="s">
        <v>104</v>
      </c>
      <c r="E394" s="1" t="s">
        <v>311</v>
      </c>
      <c r="F394" s="1" t="s">
        <v>8</v>
      </c>
      <c r="G394" s="1" t="s">
        <v>8</v>
      </c>
      <c r="H394" s="1">
        <v>1</v>
      </c>
      <c r="I394" s="1">
        <v>1</v>
      </c>
      <c r="J394" s="1">
        <v>1</v>
      </c>
      <c r="K394" s="1">
        <v>1</v>
      </c>
      <c r="L394" s="1">
        <v>1</v>
      </c>
      <c r="M394" s="1">
        <v>1</v>
      </c>
      <c r="R394" s="5" t="s">
        <v>45</v>
      </c>
      <c r="S394" s="6">
        <v>4</v>
      </c>
      <c r="T394" s="6">
        <v>4</v>
      </c>
      <c r="U394" s="6">
        <v>4</v>
      </c>
      <c r="V394" s="6">
        <v>4</v>
      </c>
      <c r="W394" s="6">
        <v>4</v>
      </c>
      <c r="X394" s="6">
        <v>4</v>
      </c>
      <c r="Y394" s="6">
        <v>4</v>
      </c>
      <c r="Z394" s="6">
        <v>4</v>
      </c>
    </row>
    <row r="395" spans="1:26" x14ac:dyDescent="0.25">
      <c r="A395" s="1">
        <v>3950</v>
      </c>
      <c r="B395" s="1" t="s">
        <v>312</v>
      </c>
      <c r="C395" s="1">
        <v>0</v>
      </c>
      <c r="D395" s="1" t="s">
        <v>104</v>
      </c>
      <c r="E395" s="1" t="s">
        <v>313</v>
      </c>
      <c r="F395" s="1">
        <v>1</v>
      </c>
      <c r="G395" s="1">
        <v>1</v>
      </c>
      <c r="H395" s="1">
        <v>1</v>
      </c>
      <c r="I395" s="1">
        <v>1</v>
      </c>
      <c r="J395" s="1">
        <v>1</v>
      </c>
      <c r="K395" s="1">
        <v>1</v>
      </c>
      <c r="L395" s="1">
        <v>1</v>
      </c>
      <c r="M395" s="1">
        <v>1</v>
      </c>
      <c r="R395" s="5" t="s">
        <v>69</v>
      </c>
      <c r="S395" s="6">
        <v>0</v>
      </c>
      <c r="T395" s="6">
        <v>0</v>
      </c>
      <c r="U395" s="6">
        <v>0</v>
      </c>
      <c r="V395" s="6">
        <v>4</v>
      </c>
      <c r="W395" s="6">
        <v>0</v>
      </c>
      <c r="X395" s="6">
        <v>4</v>
      </c>
      <c r="Y395" s="6">
        <v>0</v>
      </c>
      <c r="Z395" s="6">
        <v>4</v>
      </c>
    </row>
    <row r="396" spans="1:26" x14ac:dyDescent="0.25">
      <c r="A396" s="1">
        <v>3960</v>
      </c>
      <c r="B396" s="1" t="s">
        <v>314</v>
      </c>
      <c r="C396" s="1">
        <v>0</v>
      </c>
      <c r="D396" s="1" t="s">
        <v>24</v>
      </c>
      <c r="E396" s="1" t="s">
        <v>315</v>
      </c>
      <c r="F396" s="1">
        <v>1</v>
      </c>
      <c r="G396" s="1">
        <v>1</v>
      </c>
      <c r="H396" s="1">
        <v>1</v>
      </c>
      <c r="I396" s="1">
        <v>1</v>
      </c>
      <c r="J396" s="1">
        <v>1</v>
      </c>
      <c r="K396" s="1">
        <v>1</v>
      </c>
      <c r="L396" s="1">
        <v>1</v>
      </c>
      <c r="M396" s="1">
        <v>1</v>
      </c>
      <c r="R396" s="5" t="s">
        <v>61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1</v>
      </c>
      <c r="Y396" s="6">
        <v>0</v>
      </c>
      <c r="Z396" s="6">
        <v>1</v>
      </c>
    </row>
    <row r="397" spans="1:26" x14ac:dyDescent="0.25">
      <c r="A397" s="1">
        <v>3970</v>
      </c>
      <c r="B397" s="1" t="s">
        <v>316</v>
      </c>
      <c r="C397" s="1">
        <v>0</v>
      </c>
      <c r="D397" s="1" t="s">
        <v>24</v>
      </c>
      <c r="E397" s="1" t="s">
        <v>317</v>
      </c>
      <c r="F397" s="1">
        <v>1</v>
      </c>
      <c r="G397" s="1">
        <v>1</v>
      </c>
      <c r="H397" s="1">
        <v>1</v>
      </c>
      <c r="I397" s="1">
        <v>1</v>
      </c>
      <c r="J397" s="1">
        <v>1</v>
      </c>
      <c r="K397" s="1">
        <v>1</v>
      </c>
      <c r="L397" s="1">
        <v>1</v>
      </c>
      <c r="M397" s="1">
        <v>1</v>
      </c>
      <c r="R397" s="5" t="s">
        <v>63</v>
      </c>
      <c r="S397" s="6">
        <v>0</v>
      </c>
      <c r="T397" s="6">
        <v>1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</row>
    <row r="398" spans="1:26" x14ac:dyDescent="0.25">
      <c r="A398" s="1">
        <v>3980</v>
      </c>
      <c r="B398" s="1" t="s">
        <v>318</v>
      </c>
      <c r="C398" s="1">
        <v>0</v>
      </c>
      <c r="D398" s="1" t="s">
        <v>24</v>
      </c>
      <c r="E398" s="1" t="s">
        <v>319</v>
      </c>
      <c r="F398" s="1">
        <v>1</v>
      </c>
      <c r="G398" s="1">
        <v>1</v>
      </c>
      <c r="H398" s="1">
        <v>1</v>
      </c>
      <c r="I398" s="1">
        <v>1</v>
      </c>
      <c r="J398" s="1">
        <v>1</v>
      </c>
      <c r="K398" s="1">
        <v>1</v>
      </c>
      <c r="L398" s="1">
        <v>1</v>
      </c>
      <c r="M398" s="1">
        <v>1</v>
      </c>
      <c r="R398" s="5" t="s">
        <v>53</v>
      </c>
      <c r="S398" s="6">
        <v>0</v>
      </c>
      <c r="T398" s="6">
        <v>1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</row>
    <row r="399" spans="1:26" x14ac:dyDescent="0.25">
      <c r="A399" s="1">
        <v>3990</v>
      </c>
      <c r="B399" s="1" t="s">
        <v>320</v>
      </c>
      <c r="C399" s="1">
        <v>0</v>
      </c>
      <c r="D399" s="1" t="s">
        <v>104</v>
      </c>
      <c r="E399" s="1" t="s">
        <v>321</v>
      </c>
      <c r="F399" s="1">
        <v>1</v>
      </c>
      <c r="G399" s="1">
        <v>1</v>
      </c>
      <c r="H399" s="1">
        <v>1</v>
      </c>
      <c r="I399" s="1">
        <v>1</v>
      </c>
      <c r="J399" s="1">
        <v>1</v>
      </c>
      <c r="K399" s="1">
        <v>1</v>
      </c>
      <c r="L399" s="1">
        <v>1</v>
      </c>
      <c r="M399" s="1">
        <v>1</v>
      </c>
      <c r="R399" s="5" t="s">
        <v>65</v>
      </c>
      <c r="S399" s="6">
        <v>0</v>
      </c>
      <c r="T399" s="6">
        <v>1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</row>
    <row r="400" spans="1:26" x14ac:dyDescent="0.25">
      <c r="A400" s="1">
        <v>4000</v>
      </c>
      <c r="B400" s="1" t="s">
        <v>251</v>
      </c>
      <c r="C400" s="1">
        <v>0</v>
      </c>
      <c r="D400" s="1" t="s">
        <v>104</v>
      </c>
      <c r="E400" s="1" t="s">
        <v>252</v>
      </c>
      <c r="F400" s="1">
        <v>1</v>
      </c>
      <c r="G400" s="1">
        <v>1</v>
      </c>
      <c r="H400" s="1" t="s">
        <v>8</v>
      </c>
      <c r="I400" s="1" t="s">
        <v>8</v>
      </c>
      <c r="J400" s="1" t="s">
        <v>8</v>
      </c>
      <c r="K400" s="1" t="s">
        <v>8</v>
      </c>
      <c r="L400" s="1" t="s">
        <v>8</v>
      </c>
      <c r="M400" s="1" t="s">
        <v>8</v>
      </c>
      <c r="R400" s="5" t="s">
        <v>822</v>
      </c>
      <c r="S400" s="6">
        <v>0</v>
      </c>
      <c r="T400" s="6">
        <v>0</v>
      </c>
      <c r="U400" s="6">
        <v>0</v>
      </c>
      <c r="V400" s="6">
        <v>1</v>
      </c>
      <c r="W400" s="6">
        <v>0</v>
      </c>
      <c r="X400" s="6">
        <v>0</v>
      </c>
      <c r="Y400" s="6">
        <v>0</v>
      </c>
      <c r="Z400" s="6">
        <v>0</v>
      </c>
    </row>
    <row r="401" spans="1:26" x14ac:dyDescent="0.25">
      <c r="A401" s="1">
        <v>4010</v>
      </c>
      <c r="B401" s="1" t="s">
        <v>322</v>
      </c>
      <c r="C401" s="1">
        <v>0</v>
      </c>
      <c r="D401" s="1" t="s">
        <v>104</v>
      </c>
      <c r="E401" s="1" t="s">
        <v>323</v>
      </c>
      <c r="F401" s="1">
        <v>1</v>
      </c>
      <c r="G401" s="1">
        <v>1</v>
      </c>
      <c r="H401" s="1" t="s">
        <v>8</v>
      </c>
      <c r="I401" s="1" t="s">
        <v>8</v>
      </c>
      <c r="J401" s="1" t="s">
        <v>8</v>
      </c>
      <c r="K401" s="1" t="s">
        <v>8</v>
      </c>
      <c r="L401" s="1" t="s">
        <v>8</v>
      </c>
      <c r="M401" s="1" t="s">
        <v>8</v>
      </c>
      <c r="R401" s="5" t="s">
        <v>818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1</v>
      </c>
    </row>
    <row r="402" spans="1:26" x14ac:dyDescent="0.25">
      <c r="A402" s="1">
        <v>4020</v>
      </c>
      <c r="B402" s="1" t="s">
        <v>324</v>
      </c>
      <c r="C402" s="1">
        <v>0</v>
      </c>
      <c r="D402" s="1" t="s">
        <v>104</v>
      </c>
      <c r="E402" s="1" t="s">
        <v>325</v>
      </c>
      <c r="F402" s="1">
        <v>1</v>
      </c>
      <c r="G402" s="1">
        <v>1</v>
      </c>
      <c r="H402" s="1" t="s">
        <v>8</v>
      </c>
      <c r="I402" s="1" t="s">
        <v>8</v>
      </c>
      <c r="J402" s="1" t="s">
        <v>8</v>
      </c>
      <c r="K402" s="1" t="s">
        <v>8</v>
      </c>
      <c r="L402" s="1" t="s">
        <v>8</v>
      </c>
      <c r="M402" s="1" t="s">
        <v>8</v>
      </c>
      <c r="R402" s="5" t="s">
        <v>820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1</v>
      </c>
      <c r="Y402" s="6">
        <v>0</v>
      </c>
      <c r="Z402" s="6">
        <v>0</v>
      </c>
    </row>
    <row r="403" spans="1:26" x14ac:dyDescent="0.25">
      <c r="A403" s="1">
        <v>4030</v>
      </c>
      <c r="B403" s="1" t="s">
        <v>159</v>
      </c>
      <c r="C403" s="1">
        <v>0</v>
      </c>
      <c r="D403" s="1" t="s">
        <v>104</v>
      </c>
      <c r="E403" s="1" t="s">
        <v>160</v>
      </c>
      <c r="F403" s="1">
        <v>1</v>
      </c>
      <c r="G403" s="1">
        <v>1</v>
      </c>
      <c r="H403" s="1" t="s">
        <v>8</v>
      </c>
      <c r="I403" s="1" t="s">
        <v>8</v>
      </c>
      <c r="J403" s="1" t="s">
        <v>8</v>
      </c>
      <c r="K403" s="1" t="s">
        <v>8</v>
      </c>
      <c r="L403" s="1" t="s">
        <v>8</v>
      </c>
      <c r="M403" s="1" t="s">
        <v>8</v>
      </c>
      <c r="R403" s="5" t="s">
        <v>824</v>
      </c>
      <c r="S403" s="6">
        <v>0</v>
      </c>
      <c r="T403" s="6">
        <v>1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</row>
    <row r="404" spans="1:26" x14ac:dyDescent="0.25">
      <c r="A404" s="1">
        <v>4040</v>
      </c>
      <c r="B404" s="1" t="s">
        <v>326</v>
      </c>
      <c r="C404" s="1">
        <v>0</v>
      </c>
      <c r="D404" s="1" t="s">
        <v>104</v>
      </c>
      <c r="E404" s="1" t="s">
        <v>327</v>
      </c>
      <c r="F404" s="1">
        <v>1</v>
      </c>
      <c r="G404" s="1">
        <v>1</v>
      </c>
      <c r="H404" s="1" t="s">
        <v>8</v>
      </c>
      <c r="I404" s="1" t="s">
        <v>8</v>
      </c>
      <c r="J404" s="1" t="s">
        <v>8</v>
      </c>
      <c r="K404" s="1" t="s">
        <v>8</v>
      </c>
      <c r="L404" s="1" t="s">
        <v>8</v>
      </c>
      <c r="M404" s="1" t="s">
        <v>8</v>
      </c>
      <c r="R404" s="5" t="s">
        <v>821</v>
      </c>
      <c r="S404" s="6">
        <v>0</v>
      </c>
      <c r="T404" s="6">
        <v>0</v>
      </c>
      <c r="U404" s="6">
        <v>0</v>
      </c>
      <c r="V404" s="6">
        <v>0</v>
      </c>
      <c r="W404" s="6">
        <v>1</v>
      </c>
      <c r="X404" s="6">
        <v>0</v>
      </c>
      <c r="Y404" s="6">
        <v>0</v>
      </c>
      <c r="Z404" s="6">
        <v>0</v>
      </c>
    </row>
    <row r="405" spans="1:26" x14ac:dyDescent="0.25">
      <c r="A405" s="1">
        <v>4050</v>
      </c>
      <c r="B405" s="1" t="s">
        <v>324</v>
      </c>
      <c r="C405" s="1">
        <v>0</v>
      </c>
      <c r="D405" s="1" t="s">
        <v>104</v>
      </c>
      <c r="E405" s="1" t="s">
        <v>325</v>
      </c>
      <c r="F405" s="1">
        <v>1</v>
      </c>
      <c r="G405" s="1">
        <v>1</v>
      </c>
      <c r="H405" s="1" t="s">
        <v>8</v>
      </c>
      <c r="I405" s="1" t="s">
        <v>8</v>
      </c>
      <c r="J405" s="1" t="s">
        <v>8</v>
      </c>
      <c r="K405" s="1" t="s">
        <v>8</v>
      </c>
      <c r="L405" s="1" t="s">
        <v>8</v>
      </c>
      <c r="M405" s="1" t="s">
        <v>8</v>
      </c>
      <c r="R405" s="5" t="s">
        <v>827</v>
      </c>
      <c r="S405" s="6"/>
      <c r="T405" s="6"/>
      <c r="U405" s="6"/>
      <c r="V405" s="6"/>
      <c r="W405" s="6"/>
      <c r="X405" s="6"/>
      <c r="Y405" s="6"/>
      <c r="Z405" s="6"/>
    </row>
    <row r="406" spans="1:26" x14ac:dyDescent="0.25">
      <c r="A406" s="1">
        <v>4060</v>
      </c>
      <c r="B406" s="1" t="s">
        <v>328</v>
      </c>
      <c r="C406" s="1">
        <v>0</v>
      </c>
      <c r="D406" s="1" t="s">
        <v>104</v>
      </c>
      <c r="E406" s="1" t="s">
        <v>329</v>
      </c>
      <c r="F406" s="1">
        <v>1</v>
      </c>
      <c r="G406" s="1">
        <v>1</v>
      </c>
      <c r="H406" s="1" t="s">
        <v>8</v>
      </c>
      <c r="I406" s="1" t="s">
        <v>8</v>
      </c>
      <c r="J406" s="1" t="s">
        <v>8</v>
      </c>
      <c r="K406" s="1" t="s">
        <v>8</v>
      </c>
      <c r="L406" s="1" t="s">
        <v>8</v>
      </c>
      <c r="M406" s="1" t="s">
        <v>8</v>
      </c>
      <c r="R406" s="5" t="s">
        <v>828</v>
      </c>
      <c r="S406" s="6">
        <v>1289</v>
      </c>
      <c r="T406" s="6">
        <v>1306</v>
      </c>
      <c r="U406" s="6">
        <v>972</v>
      </c>
      <c r="V406" s="6">
        <v>978</v>
      </c>
      <c r="W406" s="6">
        <v>987</v>
      </c>
      <c r="X406" s="6">
        <v>978</v>
      </c>
      <c r="Y406" s="6">
        <v>1002</v>
      </c>
      <c r="Z406" s="6">
        <v>1008</v>
      </c>
    </row>
    <row r="407" spans="1:26" x14ac:dyDescent="0.25">
      <c r="A407" s="1">
        <v>4070</v>
      </c>
      <c r="B407" s="1" t="s">
        <v>326</v>
      </c>
      <c r="C407" s="1">
        <v>0</v>
      </c>
      <c r="D407" s="1" t="s">
        <v>104</v>
      </c>
      <c r="E407" s="1" t="s">
        <v>327</v>
      </c>
      <c r="F407" s="1">
        <v>1</v>
      </c>
      <c r="G407" s="1">
        <v>1</v>
      </c>
      <c r="H407" s="1" t="s">
        <v>8</v>
      </c>
      <c r="I407" s="1" t="s">
        <v>8</v>
      </c>
      <c r="J407" s="1" t="s">
        <v>8</v>
      </c>
      <c r="K407" s="1" t="s">
        <v>8</v>
      </c>
      <c r="L407" s="1" t="s">
        <v>8</v>
      </c>
      <c r="M407" s="1" t="s">
        <v>8</v>
      </c>
    </row>
    <row r="408" spans="1:26" x14ac:dyDescent="0.25">
      <c r="A408" s="1">
        <v>4080</v>
      </c>
      <c r="B408" s="1" t="s">
        <v>322</v>
      </c>
      <c r="C408" s="1">
        <v>0</v>
      </c>
      <c r="D408" s="1" t="s">
        <v>104</v>
      </c>
      <c r="E408" s="1" t="s">
        <v>323</v>
      </c>
      <c r="F408" s="1">
        <v>1</v>
      </c>
      <c r="G408" s="1">
        <v>1</v>
      </c>
      <c r="H408" s="1">
        <v>1</v>
      </c>
      <c r="I408" s="1">
        <v>1</v>
      </c>
      <c r="J408" s="1">
        <v>1</v>
      </c>
      <c r="K408" s="1">
        <v>1</v>
      </c>
      <c r="L408" s="1">
        <v>1</v>
      </c>
      <c r="M408" s="1">
        <v>1</v>
      </c>
    </row>
    <row r="409" spans="1:26" x14ac:dyDescent="0.25">
      <c r="A409" s="1">
        <v>4090</v>
      </c>
      <c r="B409" s="1" t="s">
        <v>236</v>
      </c>
      <c r="C409" s="1">
        <v>0</v>
      </c>
      <c r="D409" s="1" t="s">
        <v>104</v>
      </c>
      <c r="E409" s="1" t="s">
        <v>237</v>
      </c>
      <c r="F409" s="1">
        <v>1</v>
      </c>
      <c r="G409" s="1">
        <v>1</v>
      </c>
      <c r="H409" s="1">
        <v>1</v>
      </c>
      <c r="I409" s="1">
        <v>1</v>
      </c>
      <c r="J409" s="1">
        <v>1</v>
      </c>
      <c r="K409" s="1">
        <v>1</v>
      </c>
      <c r="L409" s="1">
        <v>1</v>
      </c>
      <c r="M409" s="1">
        <v>1</v>
      </c>
    </row>
    <row r="410" spans="1:26" x14ac:dyDescent="0.25">
      <c r="A410" s="1">
        <v>4100</v>
      </c>
      <c r="B410" s="1" t="s">
        <v>236</v>
      </c>
      <c r="C410" s="1">
        <v>0</v>
      </c>
      <c r="D410" s="1" t="s">
        <v>104</v>
      </c>
      <c r="E410" s="1" t="s">
        <v>237</v>
      </c>
      <c r="F410" s="1">
        <v>1</v>
      </c>
      <c r="G410" s="1">
        <v>1</v>
      </c>
      <c r="H410" s="1">
        <v>1</v>
      </c>
      <c r="I410" s="1">
        <v>1</v>
      </c>
      <c r="J410" s="1">
        <v>1</v>
      </c>
      <c r="K410" s="1">
        <v>1</v>
      </c>
      <c r="L410" s="1">
        <v>1</v>
      </c>
      <c r="M410" s="1">
        <v>1</v>
      </c>
    </row>
    <row r="411" spans="1:26" x14ac:dyDescent="0.25">
      <c r="A411" s="1">
        <v>4110</v>
      </c>
      <c r="B411" s="1" t="s">
        <v>330</v>
      </c>
      <c r="C411" s="1">
        <v>0</v>
      </c>
      <c r="D411" s="1" t="s">
        <v>104</v>
      </c>
      <c r="E411" s="1" t="s">
        <v>331</v>
      </c>
      <c r="F411" s="1">
        <v>1</v>
      </c>
      <c r="G411" s="1">
        <v>1</v>
      </c>
      <c r="H411" s="1">
        <v>1</v>
      </c>
      <c r="I411" s="1">
        <v>1</v>
      </c>
      <c r="J411" s="1">
        <v>1</v>
      </c>
      <c r="K411" s="1">
        <v>1</v>
      </c>
      <c r="L411" s="1">
        <v>1</v>
      </c>
      <c r="M411" s="1">
        <v>1</v>
      </c>
    </row>
    <row r="412" spans="1:26" x14ac:dyDescent="0.25">
      <c r="A412" s="1">
        <v>4120</v>
      </c>
      <c r="B412" s="1" t="s">
        <v>330</v>
      </c>
      <c r="C412" s="1">
        <v>0</v>
      </c>
      <c r="D412" s="1" t="s">
        <v>104</v>
      </c>
      <c r="E412" s="1" t="s">
        <v>331</v>
      </c>
      <c r="F412" s="1">
        <v>1</v>
      </c>
      <c r="G412" s="1">
        <v>1</v>
      </c>
      <c r="H412" s="1">
        <v>1</v>
      </c>
      <c r="I412" s="1">
        <v>1</v>
      </c>
      <c r="J412" s="1">
        <v>1</v>
      </c>
      <c r="K412" s="1">
        <v>1</v>
      </c>
      <c r="L412" s="1">
        <v>1</v>
      </c>
      <c r="M412" s="1">
        <v>1</v>
      </c>
    </row>
    <row r="413" spans="1:26" x14ac:dyDescent="0.25">
      <c r="A413" s="1">
        <v>4130</v>
      </c>
      <c r="B413" s="1" t="s">
        <v>251</v>
      </c>
      <c r="C413" s="1">
        <v>0</v>
      </c>
      <c r="D413" s="1" t="s">
        <v>104</v>
      </c>
      <c r="E413" s="1" t="s">
        <v>252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>
        <v>1</v>
      </c>
      <c r="L413" s="1">
        <v>1</v>
      </c>
      <c r="M413" s="1">
        <v>1</v>
      </c>
    </row>
    <row r="414" spans="1:26" x14ac:dyDescent="0.25">
      <c r="A414" s="1">
        <v>4140</v>
      </c>
      <c r="B414" s="1" t="s">
        <v>332</v>
      </c>
      <c r="C414" s="1">
        <v>0</v>
      </c>
      <c r="D414" s="1" t="s">
        <v>104</v>
      </c>
      <c r="E414" s="1" t="s">
        <v>333</v>
      </c>
      <c r="F414" s="1">
        <v>1</v>
      </c>
      <c r="G414" s="1">
        <v>1</v>
      </c>
      <c r="H414" s="1">
        <v>1</v>
      </c>
      <c r="I414" s="1">
        <v>1</v>
      </c>
      <c r="J414" s="1">
        <v>1</v>
      </c>
      <c r="K414" s="1">
        <v>1</v>
      </c>
      <c r="L414" s="1">
        <v>1</v>
      </c>
      <c r="M414" s="1">
        <v>1</v>
      </c>
    </row>
    <row r="415" spans="1:26" x14ac:dyDescent="0.25">
      <c r="A415" s="1">
        <v>4150</v>
      </c>
      <c r="B415" s="1" t="s">
        <v>334</v>
      </c>
      <c r="C415" s="1">
        <v>0</v>
      </c>
      <c r="D415" s="1" t="s">
        <v>104</v>
      </c>
      <c r="E415" s="1" t="s">
        <v>335</v>
      </c>
      <c r="F415" s="1">
        <v>1</v>
      </c>
      <c r="G415" s="1">
        <v>1</v>
      </c>
      <c r="H415" s="1">
        <v>1</v>
      </c>
      <c r="I415" s="1">
        <v>1</v>
      </c>
      <c r="J415" s="1">
        <v>1</v>
      </c>
      <c r="K415" s="1">
        <v>1</v>
      </c>
      <c r="L415" s="1">
        <v>1</v>
      </c>
      <c r="M415" s="1">
        <v>1</v>
      </c>
    </row>
    <row r="416" spans="1:26" x14ac:dyDescent="0.25">
      <c r="A416" s="1">
        <v>4160</v>
      </c>
      <c r="B416" s="1" t="s">
        <v>186</v>
      </c>
      <c r="C416" s="1">
        <v>0</v>
      </c>
      <c r="D416" s="1" t="s">
        <v>104</v>
      </c>
      <c r="E416" s="1" t="s">
        <v>187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1</v>
      </c>
      <c r="L416" s="1">
        <v>1</v>
      </c>
      <c r="M416" s="1">
        <v>1</v>
      </c>
    </row>
    <row r="417" spans="1:13" x14ac:dyDescent="0.25">
      <c r="A417" s="1">
        <v>4170</v>
      </c>
      <c r="B417" s="1" t="s">
        <v>336</v>
      </c>
      <c r="C417" s="1">
        <v>0</v>
      </c>
      <c r="D417" s="1" t="s">
        <v>104</v>
      </c>
      <c r="E417" s="1" t="s">
        <v>337</v>
      </c>
      <c r="F417" s="1">
        <v>1</v>
      </c>
      <c r="G417" s="1">
        <v>1</v>
      </c>
      <c r="H417" s="1">
        <v>1</v>
      </c>
      <c r="I417" s="1">
        <v>1</v>
      </c>
      <c r="J417" s="1">
        <v>1</v>
      </c>
      <c r="K417" s="1">
        <v>1</v>
      </c>
      <c r="L417" s="1">
        <v>1</v>
      </c>
      <c r="M417" s="1">
        <v>1</v>
      </c>
    </row>
    <row r="418" spans="1:13" x14ac:dyDescent="0.25">
      <c r="A418" s="1">
        <v>4180</v>
      </c>
      <c r="B418" s="1" t="s">
        <v>338</v>
      </c>
      <c r="C418" s="1">
        <v>0</v>
      </c>
      <c r="D418" s="1" t="s">
        <v>104</v>
      </c>
      <c r="E418" s="1" t="s">
        <v>339</v>
      </c>
      <c r="F418" s="1">
        <v>1</v>
      </c>
      <c r="G418" s="1">
        <v>1</v>
      </c>
      <c r="H418" s="1">
        <v>1</v>
      </c>
      <c r="I418" s="1">
        <v>1</v>
      </c>
      <c r="J418" s="1">
        <v>1</v>
      </c>
      <c r="K418" s="1">
        <v>1</v>
      </c>
      <c r="L418" s="1">
        <v>1</v>
      </c>
      <c r="M418" s="1">
        <v>1</v>
      </c>
    </row>
    <row r="419" spans="1:13" x14ac:dyDescent="0.25">
      <c r="A419" s="1">
        <v>4190</v>
      </c>
      <c r="B419" s="1" t="s">
        <v>340</v>
      </c>
      <c r="C419" s="1">
        <v>0</v>
      </c>
      <c r="D419" s="1" t="s">
        <v>104</v>
      </c>
      <c r="E419" s="1" t="s">
        <v>341</v>
      </c>
      <c r="F419" s="1">
        <v>1</v>
      </c>
      <c r="G419" s="1">
        <v>1</v>
      </c>
      <c r="H419" s="1">
        <v>1</v>
      </c>
      <c r="I419" s="1">
        <v>1</v>
      </c>
      <c r="J419" s="1">
        <v>1</v>
      </c>
      <c r="K419" s="1">
        <v>1</v>
      </c>
      <c r="L419" s="1">
        <v>1</v>
      </c>
      <c r="M419" s="1">
        <v>1</v>
      </c>
    </row>
    <row r="420" spans="1:13" x14ac:dyDescent="0.25">
      <c r="A420" s="1">
        <v>4200</v>
      </c>
      <c r="B420" s="1" t="s">
        <v>328</v>
      </c>
      <c r="C420" s="1">
        <v>0</v>
      </c>
      <c r="D420" s="1" t="s">
        <v>104</v>
      </c>
      <c r="E420" s="1" t="s">
        <v>329</v>
      </c>
      <c r="F420" s="1">
        <v>1</v>
      </c>
      <c r="G420" s="1">
        <v>1</v>
      </c>
      <c r="H420" s="1">
        <v>1</v>
      </c>
      <c r="I420" s="1">
        <v>1</v>
      </c>
      <c r="J420" s="1">
        <v>1</v>
      </c>
      <c r="K420" s="1">
        <v>1</v>
      </c>
      <c r="L420" s="1">
        <v>1</v>
      </c>
      <c r="M420" s="1">
        <v>1</v>
      </c>
    </row>
    <row r="421" spans="1:13" x14ac:dyDescent="0.25">
      <c r="A421" s="1">
        <v>4210</v>
      </c>
      <c r="B421" s="1" t="s">
        <v>328</v>
      </c>
      <c r="C421" s="1">
        <v>0</v>
      </c>
      <c r="D421" s="1" t="s">
        <v>104</v>
      </c>
      <c r="E421" s="1" t="s">
        <v>329</v>
      </c>
      <c r="F421" s="1">
        <v>1</v>
      </c>
      <c r="G421" s="1">
        <v>1</v>
      </c>
      <c r="H421" s="1">
        <v>1</v>
      </c>
      <c r="I421" s="1">
        <v>1</v>
      </c>
      <c r="J421" s="1">
        <v>1</v>
      </c>
      <c r="K421" s="1">
        <v>1</v>
      </c>
      <c r="L421" s="1">
        <v>1</v>
      </c>
      <c r="M421" s="1">
        <v>1</v>
      </c>
    </row>
    <row r="422" spans="1:13" x14ac:dyDescent="0.25">
      <c r="A422" s="1">
        <v>4220</v>
      </c>
      <c r="B422" s="1" t="s">
        <v>326</v>
      </c>
      <c r="C422" s="1">
        <v>0</v>
      </c>
      <c r="D422" s="1" t="s">
        <v>104</v>
      </c>
      <c r="E422" s="1" t="s">
        <v>327</v>
      </c>
      <c r="F422" s="1">
        <v>1</v>
      </c>
      <c r="G422" s="1">
        <v>1</v>
      </c>
      <c r="H422" s="1">
        <v>1</v>
      </c>
      <c r="I422" s="1">
        <v>1</v>
      </c>
      <c r="J422" s="1">
        <v>1</v>
      </c>
      <c r="K422" s="1">
        <v>1</v>
      </c>
      <c r="L422" s="1">
        <v>1</v>
      </c>
      <c r="M422" s="1">
        <v>1</v>
      </c>
    </row>
    <row r="423" spans="1:13" x14ac:dyDescent="0.25">
      <c r="A423" s="1">
        <v>4230</v>
      </c>
      <c r="B423" s="1" t="s">
        <v>342</v>
      </c>
      <c r="C423" s="1">
        <v>0</v>
      </c>
      <c r="D423" s="1" t="s">
        <v>104</v>
      </c>
      <c r="E423" s="1" t="s">
        <v>343</v>
      </c>
      <c r="F423" s="1">
        <v>1</v>
      </c>
      <c r="G423" s="1">
        <v>1</v>
      </c>
      <c r="H423" s="1">
        <v>1</v>
      </c>
      <c r="I423" s="1">
        <v>1</v>
      </c>
      <c r="J423" s="1">
        <v>1</v>
      </c>
      <c r="K423" s="1">
        <v>1</v>
      </c>
      <c r="L423" s="1">
        <v>1</v>
      </c>
      <c r="M423" s="1">
        <v>1</v>
      </c>
    </row>
    <row r="424" spans="1:13" x14ac:dyDescent="0.25">
      <c r="A424" s="1">
        <v>4240</v>
      </c>
      <c r="B424" s="1" t="s">
        <v>342</v>
      </c>
      <c r="C424" s="1">
        <v>0</v>
      </c>
      <c r="D424" s="1" t="s">
        <v>104</v>
      </c>
      <c r="E424" s="1" t="s">
        <v>343</v>
      </c>
      <c r="F424" s="1">
        <v>1</v>
      </c>
      <c r="G424" s="1">
        <v>1</v>
      </c>
      <c r="H424" s="1">
        <v>1</v>
      </c>
      <c r="I424" s="1">
        <v>1</v>
      </c>
      <c r="J424" s="1">
        <v>1</v>
      </c>
      <c r="K424" s="1">
        <v>1</v>
      </c>
      <c r="L424" s="1">
        <v>1</v>
      </c>
      <c r="M424" s="1">
        <v>1</v>
      </c>
    </row>
    <row r="425" spans="1:13" x14ac:dyDescent="0.25">
      <c r="A425" s="1">
        <v>4250</v>
      </c>
      <c r="B425" s="1" t="s">
        <v>342</v>
      </c>
      <c r="C425" s="1">
        <v>0</v>
      </c>
      <c r="D425" s="1" t="s">
        <v>104</v>
      </c>
      <c r="E425" s="1" t="s">
        <v>343</v>
      </c>
      <c r="F425" s="1">
        <v>1</v>
      </c>
      <c r="G425" s="1">
        <v>1</v>
      </c>
      <c r="H425" s="1">
        <v>1</v>
      </c>
      <c r="I425" s="1">
        <v>1</v>
      </c>
      <c r="J425" s="1">
        <v>1</v>
      </c>
      <c r="K425" s="1">
        <v>1</v>
      </c>
      <c r="L425" s="1">
        <v>1</v>
      </c>
      <c r="M425" s="1">
        <v>1</v>
      </c>
    </row>
    <row r="426" spans="1:13" x14ac:dyDescent="0.25">
      <c r="A426" s="1">
        <v>4260</v>
      </c>
      <c r="B426" s="1" t="s">
        <v>344</v>
      </c>
      <c r="C426" s="1">
        <v>0</v>
      </c>
      <c r="D426" s="1" t="s">
        <v>104</v>
      </c>
      <c r="E426" s="1" t="s">
        <v>345</v>
      </c>
      <c r="F426" s="1">
        <v>1</v>
      </c>
      <c r="G426" s="1">
        <v>1</v>
      </c>
      <c r="H426" s="1">
        <v>1</v>
      </c>
      <c r="I426" s="1">
        <v>1</v>
      </c>
      <c r="J426" s="1">
        <v>1</v>
      </c>
      <c r="K426" s="1">
        <v>1</v>
      </c>
      <c r="L426" s="1">
        <v>1</v>
      </c>
      <c r="M426" s="1">
        <v>1</v>
      </c>
    </row>
    <row r="427" spans="1:13" x14ac:dyDescent="0.25">
      <c r="A427" s="1">
        <v>4270</v>
      </c>
      <c r="B427" s="1" t="s">
        <v>346</v>
      </c>
      <c r="C427" s="1">
        <v>0</v>
      </c>
      <c r="D427" s="1" t="s">
        <v>104</v>
      </c>
      <c r="E427" s="1" t="s">
        <v>347</v>
      </c>
      <c r="F427" s="1">
        <v>1</v>
      </c>
      <c r="G427" s="1">
        <v>1</v>
      </c>
      <c r="H427" s="1" t="s">
        <v>8</v>
      </c>
      <c r="I427" s="1" t="s">
        <v>8</v>
      </c>
      <c r="J427" s="1" t="s">
        <v>8</v>
      </c>
      <c r="K427" s="1" t="s">
        <v>8</v>
      </c>
      <c r="L427" s="1" t="s">
        <v>8</v>
      </c>
      <c r="M427" s="1" t="s">
        <v>8</v>
      </c>
    </row>
    <row r="428" spans="1:13" x14ac:dyDescent="0.25">
      <c r="A428" s="1">
        <v>4280</v>
      </c>
      <c r="B428" s="1" t="s">
        <v>346</v>
      </c>
      <c r="C428" s="1">
        <v>0</v>
      </c>
      <c r="D428" s="1" t="s">
        <v>104</v>
      </c>
      <c r="E428" s="1" t="s">
        <v>347</v>
      </c>
      <c r="F428" s="1" t="s">
        <v>8</v>
      </c>
      <c r="G428" s="1" t="s">
        <v>8</v>
      </c>
      <c r="H428" s="1">
        <v>1</v>
      </c>
      <c r="I428" s="1">
        <v>1</v>
      </c>
      <c r="J428" s="1">
        <v>1</v>
      </c>
      <c r="K428" s="1">
        <v>1</v>
      </c>
      <c r="L428" s="1">
        <v>1</v>
      </c>
      <c r="M428" s="1">
        <v>1</v>
      </c>
    </row>
    <row r="429" spans="1:13" x14ac:dyDescent="0.25">
      <c r="A429" s="1">
        <v>4290</v>
      </c>
      <c r="B429" s="1" t="s">
        <v>346</v>
      </c>
      <c r="C429" s="1">
        <v>0</v>
      </c>
      <c r="D429" s="1" t="s">
        <v>104</v>
      </c>
      <c r="E429" s="1" t="s">
        <v>347</v>
      </c>
      <c r="F429" s="1">
        <v>1</v>
      </c>
      <c r="G429" s="1">
        <v>1</v>
      </c>
      <c r="H429" s="1" t="s">
        <v>8</v>
      </c>
      <c r="I429" s="1" t="s">
        <v>8</v>
      </c>
      <c r="J429" s="1" t="s">
        <v>8</v>
      </c>
      <c r="K429" s="1" t="s">
        <v>8</v>
      </c>
      <c r="L429" s="1" t="s">
        <v>8</v>
      </c>
      <c r="M429" s="1" t="s">
        <v>8</v>
      </c>
    </row>
    <row r="430" spans="1:13" x14ac:dyDescent="0.25">
      <c r="A430" s="1">
        <v>4300</v>
      </c>
      <c r="B430" s="1" t="s">
        <v>346</v>
      </c>
      <c r="C430" s="1">
        <v>0</v>
      </c>
      <c r="D430" s="1" t="s">
        <v>104</v>
      </c>
      <c r="E430" s="1" t="s">
        <v>347</v>
      </c>
      <c r="F430" s="1" t="s">
        <v>8</v>
      </c>
      <c r="G430" s="1" t="s">
        <v>8</v>
      </c>
      <c r="H430" s="1">
        <v>1</v>
      </c>
      <c r="I430" s="1">
        <v>1</v>
      </c>
      <c r="J430" s="1">
        <v>1</v>
      </c>
      <c r="K430" s="1">
        <v>1</v>
      </c>
      <c r="L430" s="1">
        <v>1</v>
      </c>
      <c r="M430" s="1">
        <v>1</v>
      </c>
    </row>
    <row r="431" spans="1:13" x14ac:dyDescent="0.25">
      <c r="A431" s="1">
        <v>4310</v>
      </c>
      <c r="B431" s="1" t="s">
        <v>348</v>
      </c>
      <c r="C431" s="1">
        <v>0</v>
      </c>
      <c r="D431" s="1" t="s">
        <v>104</v>
      </c>
      <c r="E431" s="1" t="s">
        <v>349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1</v>
      </c>
      <c r="L431" s="1">
        <v>1</v>
      </c>
      <c r="M431" s="1">
        <v>1</v>
      </c>
    </row>
    <row r="432" spans="1:13" x14ac:dyDescent="0.25">
      <c r="A432" s="1">
        <v>4320</v>
      </c>
      <c r="B432" s="1" t="s">
        <v>350</v>
      </c>
      <c r="C432" s="1">
        <v>0</v>
      </c>
      <c r="D432" s="1" t="s">
        <v>104</v>
      </c>
      <c r="E432" s="1" t="s">
        <v>351</v>
      </c>
      <c r="F432" s="1">
        <v>1</v>
      </c>
      <c r="G432" s="1">
        <v>1</v>
      </c>
      <c r="H432" s="1">
        <v>1</v>
      </c>
      <c r="I432" s="1">
        <v>1</v>
      </c>
      <c r="J432" s="1">
        <v>1</v>
      </c>
      <c r="K432" s="1">
        <v>1</v>
      </c>
      <c r="L432" s="1">
        <v>1</v>
      </c>
      <c r="M432" s="1">
        <v>1</v>
      </c>
    </row>
    <row r="433" spans="1:13" x14ac:dyDescent="0.25">
      <c r="A433" s="1">
        <v>4330</v>
      </c>
      <c r="B433" s="1" t="s">
        <v>350</v>
      </c>
      <c r="C433" s="1">
        <v>0</v>
      </c>
      <c r="D433" s="1" t="s">
        <v>104</v>
      </c>
      <c r="E433" s="1" t="s">
        <v>351</v>
      </c>
      <c r="F433" s="1">
        <v>1</v>
      </c>
      <c r="G433" s="1">
        <v>1</v>
      </c>
      <c r="H433" s="1">
        <v>1</v>
      </c>
      <c r="I433" s="1">
        <v>1</v>
      </c>
      <c r="J433" s="1">
        <v>1</v>
      </c>
      <c r="K433" s="1">
        <v>1</v>
      </c>
      <c r="L433" s="1">
        <v>1</v>
      </c>
      <c r="M433" s="1">
        <v>1</v>
      </c>
    </row>
    <row r="434" spans="1:13" x14ac:dyDescent="0.25">
      <c r="A434" s="1">
        <v>4340</v>
      </c>
      <c r="B434" s="1" t="s">
        <v>352</v>
      </c>
      <c r="C434" s="1">
        <v>0</v>
      </c>
      <c r="D434" s="1" t="s">
        <v>104</v>
      </c>
      <c r="E434" s="1" t="s">
        <v>353</v>
      </c>
      <c r="F434" s="1">
        <v>1</v>
      </c>
      <c r="G434" s="1">
        <v>1</v>
      </c>
      <c r="H434" s="1" t="s">
        <v>8</v>
      </c>
      <c r="I434" s="1" t="s">
        <v>8</v>
      </c>
      <c r="J434" s="1" t="s">
        <v>8</v>
      </c>
      <c r="K434" s="1" t="s">
        <v>8</v>
      </c>
      <c r="L434" s="1" t="s">
        <v>8</v>
      </c>
      <c r="M434" s="1" t="s">
        <v>8</v>
      </c>
    </row>
    <row r="435" spans="1:13" x14ac:dyDescent="0.25">
      <c r="A435" s="1">
        <v>4350</v>
      </c>
      <c r="B435" s="1" t="s">
        <v>354</v>
      </c>
      <c r="C435" s="1">
        <v>0</v>
      </c>
      <c r="D435" s="1" t="s">
        <v>104</v>
      </c>
      <c r="E435" s="1" t="s">
        <v>355</v>
      </c>
      <c r="F435" s="1">
        <v>1</v>
      </c>
      <c r="G435" s="1">
        <v>1</v>
      </c>
      <c r="H435" s="1" t="s">
        <v>8</v>
      </c>
      <c r="I435" s="1" t="s">
        <v>8</v>
      </c>
      <c r="J435" s="1" t="s">
        <v>8</v>
      </c>
      <c r="K435" s="1" t="s">
        <v>8</v>
      </c>
      <c r="L435" s="1" t="s">
        <v>8</v>
      </c>
      <c r="M435" s="1" t="s">
        <v>8</v>
      </c>
    </row>
    <row r="436" spans="1:13" x14ac:dyDescent="0.25">
      <c r="A436" s="1">
        <v>4360</v>
      </c>
      <c r="B436" s="1" t="s">
        <v>356</v>
      </c>
      <c r="C436" s="1">
        <v>0</v>
      </c>
      <c r="D436" s="1" t="s">
        <v>104</v>
      </c>
      <c r="E436" s="1" t="s">
        <v>357</v>
      </c>
      <c r="F436" s="1">
        <v>1</v>
      </c>
      <c r="G436" s="1">
        <v>1</v>
      </c>
      <c r="H436" s="1" t="s">
        <v>8</v>
      </c>
      <c r="I436" s="1" t="s">
        <v>8</v>
      </c>
      <c r="J436" s="1" t="s">
        <v>8</v>
      </c>
      <c r="K436" s="1" t="s">
        <v>8</v>
      </c>
      <c r="L436" s="1" t="s">
        <v>8</v>
      </c>
      <c r="M436" s="1" t="s">
        <v>8</v>
      </c>
    </row>
    <row r="437" spans="1:13" x14ac:dyDescent="0.25">
      <c r="A437" s="1">
        <v>4370</v>
      </c>
      <c r="B437" s="1" t="s">
        <v>358</v>
      </c>
      <c r="C437" s="1">
        <v>0</v>
      </c>
      <c r="D437" s="1" t="s">
        <v>104</v>
      </c>
      <c r="E437" s="1" t="s">
        <v>359</v>
      </c>
      <c r="F437" s="1">
        <v>1</v>
      </c>
      <c r="G437" s="1">
        <v>1</v>
      </c>
      <c r="H437" s="1" t="s">
        <v>8</v>
      </c>
      <c r="I437" s="1" t="s">
        <v>8</v>
      </c>
      <c r="J437" s="1" t="s">
        <v>8</v>
      </c>
      <c r="K437" s="1" t="s">
        <v>8</v>
      </c>
      <c r="L437" s="1" t="s">
        <v>8</v>
      </c>
      <c r="M437" s="1" t="s">
        <v>8</v>
      </c>
    </row>
    <row r="438" spans="1:13" x14ac:dyDescent="0.25">
      <c r="A438" s="1">
        <v>4380</v>
      </c>
      <c r="B438" s="1" t="s">
        <v>358</v>
      </c>
      <c r="C438" s="1">
        <v>0</v>
      </c>
      <c r="D438" s="1" t="s">
        <v>104</v>
      </c>
      <c r="E438" s="1" t="s">
        <v>359</v>
      </c>
      <c r="F438" s="1">
        <v>1</v>
      </c>
      <c r="G438" s="1">
        <v>1</v>
      </c>
      <c r="H438" s="1" t="s">
        <v>8</v>
      </c>
      <c r="I438" s="1" t="s">
        <v>8</v>
      </c>
      <c r="J438" s="1" t="s">
        <v>8</v>
      </c>
      <c r="K438" s="1" t="s">
        <v>8</v>
      </c>
      <c r="L438" s="1" t="s">
        <v>8</v>
      </c>
      <c r="M438" s="1" t="s">
        <v>8</v>
      </c>
    </row>
    <row r="439" spans="1:13" x14ac:dyDescent="0.25">
      <c r="A439" s="1">
        <v>4390</v>
      </c>
      <c r="B439" s="1" t="s">
        <v>360</v>
      </c>
      <c r="C439" s="1">
        <v>0</v>
      </c>
      <c r="D439" s="1" t="s">
        <v>104</v>
      </c>
      <c r="E439" s="1" t="s">
        <v>361</v>
      </c>
      <c r="F439" s="1">
        <v>1</v>
      </c>
      <c r="G439" s="1">
        <v>1</v>
      </c>
      <c r="H439" s="1" t="s">
        <v>8</v>
      </c>
      <c r="I439" s="1" t="s">
        <v>8</v>
      </c>
      <c r="J439" s="1" t="s">
        <v>8</v>
      </c>
      <c r="K439" s="1" t="s">
        <v>8</v>
      </c>
      <c r="L439" s="1" t="s">
        <v>8</v>
      </c>
      <c r="M439" s="1" t="s">
        <v>8</v>
      </c>
    </row>
    <row r="440" spans="1:13" x14ac:dyDescent="0.25">
      <c r="A440" s="1">
        <v>4400</v>
      </c>
      <c r="B440" s="1" t="s">
        <v>362</v>
      </c>
      <c r="C440" s="1">
        <v>0</v>
      </c>
      <c r="D440" s="1" t="s">
        <v>104</v>
      </c>
      <c r="E440" s="1" t="s">
        <v>363</v>
      </c>
      <c r="F440" s="1">
        <v>1</v>
      </c>
      <c r="G440" s="1">
        <v>1</v>
      </c>
      <c r="H440" s="1" t="s">
        <v>8</v>
      </c>
      <c r="I440" s="1" t="s">
        <v>8</v>
      </c>
      <c r="J440" s="1" t="s">
        <v>8</v>
      </c>
      <c r="K440" s="1" t="s">
        <v>8</v>
      </c>
      <c r="L440" s="1" t="s">
        <v>8</v>
      </c>
      <c r="M440" s="1" t="s">
        <v>8</v>
      </c>
    </row>
    <row r="441" spans="1:13" x14ac:dyDescent="0.25">
      <c r="A441" s="1">
        <v>4410</v>
      </c>
      <c r="B441" s="1" t="s">
        <v>364</v>
      </c>
      <c r="C441" s="1">
        <v>0</v>
      </c>
      <c r="D441" s="1" t="s">
        <v>104</v>
      </c>
      <c r="E441" s="1" t="s">
        <v>365</v>
      </c>
      <c r="F441" s="1">
        <v>1</v>
      </c>
      <c r="G441" s="1">
        <v>1</v>
      </c>
      <c r="H441" s="1" t="s">
        <v>8</v>
      </c>
      <c r="I441" s="1" t="s">
        <v>8</v>
      </c>
      <c r="J441" s="1" t="s">
        <v>8</v>
      </c>
      <c r="K441" s="1" t="s">
        <v>8</v>
      </c>
      <c r="L441" s="1" t="s">
        <v>8</v>
      </c>
      <c r="M441" s="1" t="s">
        <v>8</v>
      </c>
    </row>
    <row r="442" spans="1:13" x14ac:dyDescent="0.25">
      <c r="A442" s="1">
        <v>4420</v>
      </c>
      <c r="B442" s="1" t="s">
        <v>366</v>
      </c>
      <c r="C442" s="1">
        <v>0</v>
      </c>
      <c r="D442" s="1" t="s">
        <v>104</v>
      </c>
      <c r="E442" s="1" t="s">
        <v>367</v>
      </c>
      <c r="F442" s="1">
        <v>1</v>
      </c>
      <c r="G442" s="1">
        <v>1</v>
      </c>
      <c r="H442" s="1" t="s">
        <v>8</v>
      </c>
      <c r="I442" s="1" t="s">
        <v>8</v>
      </c>
      <c r="J442" s="1" t="s">
        <v>8</v>
      </c>
      <c r="K442" s="1" t="s">
        <v>8</v>
      </c>
      <c r="L442" s="1" t="s">
        <v>8</v>
      </c>
      <c r="M442" s="1" t="s">
        <v>8</v>
      </c>
    </row>
    <row r="443" spans="1:13" x14ac:dyDescent="0.25">
      <c r="A443" s="1">
        <v>4430</v>
      </c>
      <c r="B443" s="1" t="s">
        <v>368</v>
      </c>
      <c r="C443" s="1">
        <v>0</v>
      </c>
      <c r="D443" s="1" t="s">
        <v>104</v>
      </c>
      <c r="E443" s="1" t="s">
        <v>369</v>
      </c>
      <c r="F443" s="1">
        <v>1</v>
      </c>
      <c r="G443" s="1">
        <v>1</v>
      </c>
      <c r="H443" s="1" t="s">
        <v>8</v>
      </c>
      <c r="I443" s="1" t="s">
        <v>8</v>
      </c>
      <c r="J443" s="1" t="s">
        <v>8</v>
      </c>
      <c r="K443" s="1" t="s">
        <v>8</v>
      </c>
      <c r="L443" s="1" t="s">
        <v>8</v>
      </c>
      <c r="M443" s="1" t="s">
        <v>8</v>
      </c>
    </row>
    <row r="444" spans="1:13" x14ac:dyDescent="0.25">
      <c r="A444" s="1">
        <v>4440</v>
      </c>
      <c r="B444" s="1" t="s">
        <v>370</v>
      </c>
      <c r="C444" s="1">
        <v>0</v>
      </c>
      <c r="D444" s="1" t="s">
        <v>104</v>
      </c>
      <c r="E444" s="1" t="s">
        <v>371</v>
      </c>
      <c r="F444" s="1">
        <v>1</v>
      </c>
      <c r="G444" s="1">
        <v>1</v>
      </c>
      <c r="H444" s="1" t="s">
        <v>8</v>
      </c>
      <c r="I444" s="1" t="s">
        <v>8</v>
      </c>
      <c r="J444" s="1" t="s">
        <v>8</v>
      </c>
      <c r="K444" s="1" t="s">
        <v>8</v>
      </c>
      <c r="L444" s="1" t="s">
        <v>8</v>
      </c>
      <c r="M444" s="1" t="s">
        <v>8</v>
      </c>
    </row>
    <row r="445" spans="1:13" x14ac:dyDescent="0.25">
      <c r="A445" s="1">
        <v>4450</v>
      </c>
      <c r="B445" s="1" t="s">
        <v>372</v>
      </c>
      <c r="C445" s="1">
        <v>0</v>
      </c>
      <c r="D445" s="1" t="s">
        <v>104</v>
      </c>
      <c r="E445" s="1" t="s">
        <v>373</v>
      </c>
      <c r="F445" s="1">
        <v>1</v>
      </c>
      <c r="G445" s="1">
        <v>1</v>
      </c>
      <c r="H445" s="1" t="s">
        <v>8</v>
      </c>
      <c r="I445" s="1" t="s">
        <v>8</v>
      </c>
      <c r="J445" s="1" t="s">
        <v>8</v>
      </c>
      <c r="K445" s="1" t="s">
        <v>8</v>
      </c>
      <c r="L445" s="1" t="s">
        <v>8</v>
      </c>
      <c r="M445" s="1" t="s">
        <v>8</v>
      </c>
    </row>
    <row r="446" spans="1:13" x14ac:dyDescent="0.25">
      <c r="A446" s="1">
        <v>4460</v>
      </c>
      <c r="B446" s="1" t="s">
        <v>374</v>
      </c>
      <c r="C446" s="1">
        <v>0</v>
      </c>
      <c r="D446" s="1" t="s">
        <v>104</v>
      </c>
      <c r="E446" s="1" t="s">
        <v>375</v>
      </c>
      <c r="F446" s="1">
        <v>1</v>
      </c>
      <c r="G446" s="1">
        <v>1</v>
      </c>
      <c r="H446" s="1" t="s">
        <v>8</v>
      </c>
      <c r="I446" s="1" t="s">
        <v>8</v>
      </c>
      <c r="J446" s="1" t="s">
        <v>8</v>
      </c>
      <c r="K446" s="1" t="s">
        <v>8</v>
      </c>
      <c r="L446" s="1" t="s">
        <v>8</v>
      </c>
      <c r="M446" s="1" t="s">
        <v>8</v>
      </c>
    </row>
    <row r="447" spans="1:13" x14ac:dyDescent="0.25">
      <c r="A447" s="1">
        <v>4470</v>
      </c>
      <c r="B447" s="1" t="s">
        <v>376</v>
      </c>
      <c r="C447" s="1">
        <v>0</v>
      </c>
      <c r="D447" s="1" t="s">
        <v>104</v>
      </c>
      <c r="E447" s="1" t="s">
        <v>377</v>
      </c>
      <c r="F447" s="1">
        <v>1</v>
      </c>
      <c r="G447" s="1">
        <v>1</v>
      </c>
      <c r="H447" s="1" t="s">
        <v>8</v>
      </c>
      <c r="I447" s="1" t="s">
        <v>8</v>
      </c>
      <c r="J447" s="1" t="s">
        <v>8</v>
      </c>
      <c r="K447" s="1" t="s">
        <v>8</v>
      </c>
      <c r="L447" s="1" t="s">
        <v>8</v>
      </c>
      <c r="M447" s="1" t="s">
        <v>8</v>
      </c>
    </row>
    <row r="448" spans="1:13" x14ac:dyDescent="0.25">
      <c r="A448" s="1">
        <v>4480</v>
      </c>
      <c r="B448" s="1" t="s">
        <v>378</v>
      </c>
      <c r="C448" s="1">
        <v>0</v>
      </c>
      <c r="D448" s="1" t="s">
        <v>104</v>
      </c>
      <c r="E448" s="1" t="s">
        <v>379</v>
      </c>
      <c r="F448" s="1">
        <v>1</v>
      </c>
      <c r="G448" s="1">
        <v>1</v>
      </c>
      <c r="H448" s="1" t="s">
        <v>8</v>
      </c>
      <c r="I448" s="1" t="s">
        <v>8</v>
      </c>
      <c r="J448" s="1" t="s">
        <v>8</v>
      </c>
      <c r="K448" s="1" t="s">
        <v>8</v>
      </c>
      <c r="L448" s="1" t="s">
        <v>8</v>
      </c>
      <c r="M448" s="1" t="s">
        <v>8</v>
      </c>
    </row>
    <row r="449" spans="1:13" x14ac:dyDescent="0.25">
      <c r="A449" s="1">
        <v>4490</v>
      </c>
      <c r="B449" s="1" t="s">
        <v>380</v>
      </c>
      <c r="C449" s="1">
        <v>0</v>
      </c>
      <c r="D449" s="1" t="s">
        <v>104</v>
      </c>
      <c r="E449" s="1" t="s">
        <v>381</v>
      </c>
      <c r="F449" s="1">
        <v>1</v>
      </c>
      <c r="G449" s="1">
        <v>1</v>
      </c>
      <c r="H449" s="1" t="s">
        <v>8</v>
      </c>
      <c r="I449" s="1" t="s">
        <v>8</v>
      </c>
      <c r="J449" s="1" t="s">
        <v>8</v>
      </c>
      <c r="K449" s="1" t="s">
        <v>8</v>
      </c>
      <c r="L449" s="1" t="s">
        <v>8</v>
      </c>
      <c r="M449" s="1" t="s">
        <v>8</v>
      </c>
    </row>
    <row r="450" spans="1:13" x14ac:dyDescent="0.25">
      <c r="A450" s="1">
        <v>4500</v>
      </c>
      <c r="B450" s="1" t="s">
        <v>382</v>
      </c>
      <c r="C450" s="1">
        <v>0</v>
      </c>
      <c r="D450" s="1" t="s">
        <v>104</v>
      </c>
      <c r="E450" s="1" t="s">
        <v>383</v>
      </c>
      <c r="F450" s="1">
        <v>1</v>
      </c>
      <c r="G450" s="1">
        <v>1</v>
      </c>
      <c r="H450" s="1" t="s">
        <v>8</v>
      </c>
      <c r="I450" s="1" t="s">
        <v>8</v>
      </c>
      <c r="J450" s="1" t="s">
        <v>8</v>
      </c>
      <c r="K450" s="1" t="s">
        <v>8</v>
      </c>
      <c r="L450" s="1" t="s">
        <v>8</v>
      </c>
      <c r="M450" s="1" t="s">
        <v>8</v>
      </c>
    </row>
    <row r="451" spans="1:13" x14ac:dyDescent="0.25">
      <c r="A451" s="1">
        <v>4510</v>
      </c>
      <c r="B451" s="1" t="s">
        <v>384</v>
      </c>
      <c r="C451" s="1">
        <v>0</v>
      </c>
      <c r="D451" s="1" t="s">
        <v>104</v>
      </c>
      <c r="E451" s="1" t="s">
        <v>385</v>
      </c>
      <c r="F451" s="1">
        <v>1</v>
      </c>
      <c r="G451" s="1">
        <v>1</v>
      </c>
      <c r="H451" s="1" t="s">
        <v>8</v>
      </c>
      <c r="I451" s="1" t="s">
        <v>8</v>
      </c>
      <c r="J451" s="1" t="s">
        <v>8</v>
      </c>
      <c r="K451" s="1" t="s">
        <v>8</v>
      </c>
      <c r="L451" s="1" t="s">
        <v>8</v>
      </c>
      <c r="M451" s="1" t="s">
        <v>8</v>
      </c>
    </row>
    <row r="452" spans="1:13" x14ac:dyDescent="0.25">
      <c r="A452" s="1">
        <v>4520</v>
      </c>
      <c r="B452" s="1" t="s">
        <v>386</v>
      </c>
      <c r="C452" s="1">
        <v>0</v>
      </c>
      <c r="D452" s="1" t="s">
        <v>104</v>
      </c>
      <c r="E452" s="1" t="s">
        <v>387</v>
      </c>
      <c r="F452" s="1">
        <v>1</v>
      </c>
      <c r="G452" s="1">
        <v>1</v>
      </c>
      <c r="H452" s="1" t="s">
        <v>8</v>
      </c>
      <c r="I452" s="1" t="s">
        <v>8</v>
      </c>
      <c r="J452" s="1" t="s">
        <v>8</v>
      </c>
      <c r="K452" s="1" t="s">
        <v>8</v>
      </c>
      <c r="L452" s="1" t="s">
        <v>8</v>
      </c>
      <c r="M452" s="1" t="s">
        <v>8</v>
      </c>
    </row>
    <row r="453" spans="1:13" x14ac:dyDescent="0.25">
      <c r="A453" s="1">
        <v>4530</v>
      </c>
      <c r="B453" s="1" t="s">
        <v>388</v>
      </c>
      <c r="C453" s="1">
        <v>0</v>
      </c>
      <c r="D453" s="1" t="s">
        <v>104</v>
      </c>
      <c r="E453" s="1" t="s">
        <v>389</v>
      </c>
      <c r="F453" s="1">
        <v>1</v>
      </c>
      <c r="G453" s="1">
        <v>1</v>
      </c>
      <c r="H453" s="1" t="s">
        <v>8</v>
      </c>
      <c r="I453" s="1" t="s">
        <v>8</v>
      </c>
      <c r="J453" s="1" t="s">
        <v>8</v>
      </c>
      <c r="K453" s="1" t="s">
        <v>8</v>
      </c>
      <c r="L453" s="1" t="s">
        <v>8</v>
      </c>
      <c r="M453" s="1" t="s">
        <v>8</v>
      </c>
    </row>
    <row r="454" spans="1:13" x14ac:dyDescent="0.25">
      <c r="A454" s="1">
        <v>4540</v>
      </c>
      <c r="B454" s="1" t="s">
        <v>390</v>
      </c>
      <c r="C454" s="1">
        <v>0</v>
      </c>
      <c r="D454" s="1" t="s">
        <v>104</v>
      </c>
      <c r="E454" s="1" t="s">
        <v>391</v>
      </c>
      <c r="F454" s="1" t="s">
        <v>8</v>
      </c>
      <c r="G454" s="1" t="s">
        <v>8</v>
      </c>
      <c r="H454" s="1">
        <v>1</v>
      </c>
      <c r="I454" s="1">
        <v>1</v>
      </c>
      <c r="J454" s="1">
        <v>1</v>
      </c>
      <c r="K454" s="1">
        <v>1</v>
      </c>
      <c r="L454" s="1">
        <v>1</v>
      </c>
      <c r="M454" s="1">
        <v>1</v>
      </c>
    </row>
    <row r="455" spans="1:13" x14ac:dyDescent="0.25">
      <c r="A455" s="1">
        <v>4550</v>
      </c>
      <c r="B455" s="1" t="s">
        <v>390</v>
      </c>
      <c r="C455" s="1">
        <v>0</v>
      </c>
      <c r="D455" s="1" t="s">
        <v>104</v>
      </c>
      <c r="E455" s="1" t="s">
        <v>391</v>
      </c>
      <c r="F455" s="1">
        <v>1</v>
      </c>
      <c r="G455" s="1">
        <v>1</v>
      </c>
      <c r="H455" s="1" t="s">
        <v>8</v>
      </c>
      <c r="I455" s="1" t="s">
        <v>8</v>
      </c>
      <c r="J455" s="1" t="s">
        <v>8</v>
      </c>
      <c r="K455" s="1" t="s">
        <v>8</v>
      </c>
      <c r="L455" s="1" t="s">
        <v>8</v>
      </c>
      <c r="M455" s="1" t="s">
        <v>8</v>
      </c>
    </row>
    <row r="456" spans="1:13" x14ac:dyDescent="0.25">
      <c r="A456" s="1">
        <v>4560</v>
      </c>
      <c r="B456" s="1" t="s">
        <v>390</v>
      </c>
      <c r="C456" s="1">
        <v>0</v>
      </c>
      <c r="D456" s="1" t="s">
        <v>104</v>
      </c>
      <c r="E456" s="1" t="s">
        <v>391</v>
      </c>
      <c r="F456" s="1">
        <v>1</v>
      </c>
      <c r="G456" s="1">
        <v>1</v>
      </c>
      <c r="H456" s="1" t="s">
        <v>8</v>
      </c>
      <c r="I456" s="1" t="s">
        <v>8</v>
      </c>
      <c r="J456" s="1" t="s">
        <v>8</v>
      </c>
      <c r="K456" s="1" t="s">
        <v>8</v>
      </c>
      <c r="L456" s="1" t="s">
        <v>8</v>
      </c>
      <c r="M456" s="1" t="s">
        <v>8</v>
      </c>
    </row>
    <row r="457" spans="1:13" x14ac:dyDescent="0.25">
      <c r="A457" s="1">
        <v>4570</v>
      </c>
      <c r="B457" s="1" t="s">
        <v>390</v>
      </c>
      <c r="C457" s="1">
        <v>0</v>
      </c>
      <c r="D457" s="1" t="s">
        <v>104</v>
      </c>
      <c r="E457" s="1" t="s">
        <v>391</v>
      </c>
      <c r="F457" s="1">
        <v>1</v>
      </c>
      <c r="G457" s="1">
        <v>1</v>
      </c>
      <c r="H457" s="1" t="s">
        <v>8</v>
      </c>
      <c r="I457" s="1" t="s">
        <v>8</v>
      </c>
      <c r="J457" s="1" t="s">
        <v>8</v>
      </c>
      <c r="K457" s="1" t="s">
        <v>8</v>
      </c>
      <c r="L457" s="1" t="s">
        <v>8</v>
      </c>
      <c r="M457" s="1" t="s">
        <v>8</v>
      </c>
    </row>
    <row r="458" spans="1:13" x14ac:dyDescent="0.25">
      <c r="A458" s="1">
        <v>4580</v>
      </c>
      <c r="B458" s="1" t="s">
        <v>390</v>
      </c>
      <c r="C458" s="1">
        <v>0</v>
      </c>
      <c r="D458" s="1" t="s">
        <v>104</v>
      </c>
      <c r="E458" s="1" t="s">
        <v>391</v>
      </c>
      <c r="F458" s="1">
        <v>1</v>
      </c>
      <c r="G458" s="1">
        <v>1</v>
      </c>
      <c r="H458" s="1" t="s">
        <v>8</v>
      </c>
      <c r="I458" s="1" t="s">
        <v>8</v>
      </c>
      <c r="J458" s="1" t="s">
        <v>8</v>
      </c>
      <c r="K458" s="1" t="s">
        <v>8</v>
      </c>
      <c r="L458" s="1" t="s">
        <v>8</v>
      </c>
      <c r="M458" s="1" t="s">
        <v>8</v>
      </c>
    </row>
    <row r="459" spans="1:13" x14ac:dyDescent="0.25">
      <c r="A459" s="1">
        <v>4590</v>
      </c>
      <c r="B459" s="1" t="s">
        <v>392</v>
      </c>
      <c r="C459" s="1">
        <v>0</v>
      </c>
      <c r="D459" s="1" t="s">
        <v>104</v>
      </c>
      <c r="E459" s="1" t="s">
        <v>393</v>
      </c>
      <c r="F459" s="1">
        <v>1</v>
      </c>
      <c r="G459" s="1">
        <v>1</v>
      </c>
      <c r="H459" s="1" t="s">
        <v>8</v>
      </c>
      <c r="I459" s="1" t="s">
        <v>8</v>
      </c>
      <c r="J459" s="1" t="s">
        <v>8</v>
      </c>
      <c r="K459" s="1" t="s">
        <v>8</v>
      </c>
      <c r="L459" s="1" t="s">
        <v>8</v>
      </c>
      <c r="M459" s="1" t="s">
        <v>8</v>
      </c>
    </row>
    <row r="460" spans="1:13" x14ac:dyDescent="0.25">
      <c r="A460" s="1">
        <v>4600</v>
      </c>
      <c r="B460" s="1" t="s">
        <v>392</v>
      </c>
      <c r="C460" s="1">
        <v>0</v>
      </c>
      <c r="D460" s="1" t="s">
        <v>104</v>
      </c>
      <c r="E460" s="1" t="s">
        <v>393</v>
      </c>
      <c r="F460" s="1">
        <v>1</v>
      </c>
      <c r="G460" s="1">
        <v>1</v>
      </c>
      <c r="H460" s="1" t="s">
        <v>8</v>
      </c>
      <c r="I460" s="1" t="s">
        <v>8</v>
      </c>
      <c r="J460" s="1" t="s">
        <v>8</v>
      </c>
      <c r="K460" s="1" t="s">
        <v>8</v>
      </c>
      <c r="L460" s="1" t="s">
        <v>8</v>
      </c>
      <c r="M460" s="1" t="s">
        <v>8</v>
      </c>
    </row>
    <row r="461" spans="1:13" x14ac:dyDescent="0.25">
      <c r="A461" s="1">
        <v>4610</v>
      </c>
      <c r="B461" s="1" t="s">
        <v>392</v>
      </c>
      <c r="C461" s="1">
        <v>0</v>
      </c>
      <c r="D461" s="1" t="s">
        <v>104</v>
      </c>
      <c r="E461" s="1" t="s">
        <v>393</v>
      </c>
      <c r="F461" s="1">
        <v>1</v>
      </c>
      <c r="G461" s="1">
        <v>1</v>
      </c>
      <c r="H461" s="1" t="s">
        <v>8</v>
      </c>
      <c r="I461" s="1" t="s">
        <v>8</v>
      </c>
      <c r="J461" s="1" t="s">
        <v>8</v>
      </c>
      <c r="K461" s="1" t="s">
        <v>8</v>
      </c>
      <c r="L461" s="1" t="s">
        <v>8</v>
      </c>
      <c r="M461" s="1" t="s">
        <v>8</v>
      </c>
    </row>
    <row r="462" spans="1:13" x14ac:dyDescent="0.25">
      <c r="A462" s="1">
        <v>4620</v>
      </c>
      <c r="B462" s="1" t="s">
        <v>392</v>
      </c>
      <c r="C462" s="1">
        <v>0</v>
      </c>
      <c r="D462" s="1" t="s">
        <v>104</v>
      </c>
      <c r="E462" s="1" t="s">
        <v>393</v>
      </c>
      <c r="F462" s="1">
        <v>1</v>
      </c>
      <c r="G462" s="1">
        <v>1</v>
      </c>
      <c r="H462" s="1" t="s">
        <v>8</v>
      </c>
      <c r="I462" s="1" t="s">
        <v>8</v>
      </c>
      <c r="J462" s="1" t="s">
        <v>8</v>
      </c>
      <c r="K462" s="1" t="s">
        <v>8</v>
      </c>
      <c r="L462" s="1" t="s">
        <v>8</v>
      </c>
      <c r="M462" s="1" t="s">
        <v>8</v>
      </c>
    </row>
    <row r="463" spans="1:13" x14ac:dyDescent="0.25">
      <c r="A463" s="1">
        <v>4630</v>
      </c>
      <c r="B463" s="1" t="s">
        <v>394</v>
      </c>
      <c r="C463" s="1">
        <v>0</v>
      </c>
      <c r="D463" s="1" t="s">
        <v>104</v>
      </c>
      <c r="E463" s="1" t="s">
        <v>395</v>
      </c>
      <c r="F463" s="1">
        <v>1</v>
      </c>
      <c r="G463" s="1">
        <v>1</v>
      </c>
      <c r="H463" s="1" t="s">
        <v>8</v>
      </c>
      <c r="I463" s="1" t="s">
        <v>8</v>
      </c>
      <c r="J463" s="1" t="s">
        <v>8</v>
      </c>
      <c r="K463" s="1" t="s">
        <v>8</v>
      </c>
      <c r="L463" s="1" t="s">
        <v>8</v>
      </c>
      <c r="M463" s="1" t="s">
        <v>8</v>
      </c>
    </row>
    <row r="464" spans="1:13" x14ac:dyDescent="0.25">
      <c r="A464" s="1">
        <v>4640</v>
      </c>
      <c r="B464" s="1" t="s">
        <v>394</v>
      </c>
      <c r="C464" s="1">
        <v>0</v>
      </c>
      <c r="D464" s="1" t="s">
        <v>104</v>
      </c>
      <c r="E464" s="1" t="s">
        <v>395</v>
      </c>
      <c r="F464" s="1" t="s">
        <v>8</v>
      </c>
      <c r="G464" s="1" t="s">
        <v>8</v>
      </c>
      <c r="H464" s="1">
        <v>1</v>
      </c>
      <c r="I464" s="1">
        <v>1</v>
      </c>
      <c r="J464" s="1">
        <v>1</v>
      </c>
      <c r="K464" s="1">
        <v>1</v>
      </c>
      <c r="L464" s="1">
        <v>1</v>
      </c>
      <c r="M464" s="1">
        <v>1</v>
      </c>
    </row>
    <row r="465" spans="1:13" x14ac:dyDescent="0.25">
      <c r="A465" s="1">
        <v>4650</v>
      </c>
      <c r="B465" s="1" t="s">
        <v>396</v>
      </c>
      <c r="C465" s="1">
        <v>0</v>
      </c>
      <c r="D465" s="1" t="s">
        <v>104</v>
      </c>
      <c r="E465" s="1" t="s">
        <v>397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1</v>
      </c>
      <c r="L465" s="1">
        <v>1</v>
      </c>
      <c r="M465" s="1">
        <v>1</v>
      </c>
    </row>
    <row r="466" spans="1:13" x14ac:dyDescent="0.25">
      <c r="A466" s="1">
        <v>4660</v>
      </c>
      <c r="B466" s="1" t="s">
        <v>396</v>
      </c>
      <c r="C466" s="1">
        <v>0</v>
      </c>
      <c r="D466" s="1" t="s">
        <v>104</v>
      </c>
      <c r="E466" s="1" t="s">
        <v>397</v>
      </c>
      <c r="F466" s="1">
        <v>1</v>
      </c>
      <c r="G466" s="1">
        <v>1</v>
      </c>
      <c r="H466" s="1">
        <v>1</v>
      </c>
      <c r="I466" s="1">
        <v>1</v>
      </c>
      <c r="J466" s="1">
        <v>1</v>
      </c>
      <c r="K466" s="1">
        <v>1</v>
      </c>
      <c r="L466" s="1">
        <v>1</v>
      </c>
      <c r="M466" s="1">
        <v>1</v>
      </c>
    </row>
    <row r="467" spans="1:13" x14ac:dyDescent="0.25">
      <c r="A467" s="1">
        <v>4670</v>
      </c>
      <c r="B467" s="1" t="s">
        <v>396</v>
      </c>
      <c r="C467" s="1">
        <v>0</v>
      </c>
      <c r="D467" s="1" t="s">
        <v>104</v>
      </c>
      <c r="E467" s="1" t="s">
        <v>397</v>
      </c>
      <c r="F467" s="1">
        <v>1</v>
      </c>
      <c r="G467" s="1">
        <v>1</v>
      </c>
      <c r="H467" s="1">
        <v>1</v>
      </c>
      <c r="I467" s="1">
        <v>1</v>
      </c>
      <c r="J467" s="1">
        <v>1</v>
      </c>
      <c r="K467" s="1">
        <v>1</v>
      </c>
      <c r="L467" s="1">
        <v>1</v>
      </c>
      <c r="M467" s="1">
        <v>1</v>
      </c>
    </row>
    <row r="468" spans="1:13" x14ac:dyDescent="0.25">
      <c r="A468" s="1">
        <v>4680</v>
      </c>
      <c r="B468" s="1" t="s">
        <v>396</v>
      </c>
      <c r="C468" s="1">
        <v>0</v>
      </c>
      <c r="D468" s="1" t="s">
        <v>104</v>
      </c>
      <c r="E468" s="1" t="s">
        <v>397</v>
      </c>
      <c r="F468" s="1">
        <v>1</v>
      </c>
      <c r="G468" s="1">
        <v>1</v>
      </c>
      <c r="H468" s="1">
        <v>1</v>
      </c>
      <c r="I468" s="1">
        <v>1</v>
      </c>
      <c r="J468" s="1">
        <v>1</v>
      </c>
      <c r="K468" s="1">
        <v>1</v>
      </c>
      <c r="L468" s="1">
        <v>1</v>
      </c>
      <c r="M468" s="1">
        <v>1</v>
      </c>
    </row>
    <row r="469" spans="1:13" x14ac:dyDescent="0.25">
      <c r="A469" s="1">
        <v>4690</v>
      </c>
      <c r="B469" s="1" t="s">
        <v>396</v>
      </c>
      <c r="C469" s="1">
        <v>0</v>
      </c>
      <c r="D469" s="1" t="s">
        <v>104</v>
      </c>
      <c r="E469" s="1" t="s">
        <v>397</v>
      </c>
      <c r="F469" s="1">
        <v>1</v>
      </c>
      <c r="G469" s="1">
        <v>1</v>
      </c>
      <c r="H469" s="1">
        <v>1</v>
      </c>
      <c r="I469" s="1">
        <v>1</v>
      </c>
      <c r="J469" s="1">
        <v>1</v>
      </c>
      <c r="K469" s="1">
        <v>1</v>
      </c>
      <c r="L469" s="1">
        <v>1</v>
      </c>
      <c r="M469" s="1">
        <v>1</v>
      </c>
    </row>
    <row r="470" spans="1:13" x14ac:dyDescent="0.25">
      <c r="A470" s="1">
        <v>4700</v>
      </c>
      <c r="B470" s="1" t="s">
        <v>342</v>
      </c>
      <c r="C470" s="1">
        <v>0</v>
      </c>
      <c r="D470" s="1" t="s">
        <v>104</v>
      </c>
      <c r="E470" s="1" t="s">
        <v>343</v>
      </c>
      <c r="F470" s="1">
        <v>1</v>
      </c>
      <c r="G470" s="1">
        <v>1</v>
      </c>
      <c r="H470" s="1" t="s">
        <v>8</v>
      </c>
      <c r="I470" s="1" t="s">
        <v>8</v>
      </c>
      <c r="J470" s="1" t="s">
        <v>8</v>
      </c>
      <c r="K470" s="1" t="s">
        <v>8</v>
      </c>
      <c r="L470" s="1" t="s">
        <v>8</v>
      </c>
      <c r="M470" s="1" t="s">
        <v>8</v>
      </c>
    </row>
    <row r="471" spans="1:13" x14ac:dyDescent="0.25">
      <c r="A471" s="1">
        <v>4710</v>
      </c>
      <c r="B471" s="1" t="s">
        <v>398</v>
      </c>
      <c r="C471" s="1">
        <v>0</v>
      </c>
      <c r="D471" s="1" t="s">
        <v>104</v>
      </c>
      <c r="E471" s="1" t="s">
        <v>399</v>
      </c>
      <c r="F471" s="1">
        <v>1</v>
      </c>
      <c r="G471" s="1">
        <v>1</v>
      </c>
      <c r="H471" s="1">
        <v>1</v>
      </c>
      <c r="I471" s="1">
        <v>1</v>
      </c>
      <c r="J471" s="1">
        <v>1</v>
      </c>
      <c r="K471" s="1">
        <v>1</v>
      </c>
      <c r="L471" s="1">
        <v>1</v>
      </c>
      <c r="M471" s="1">
        <v>1</v>
      </c>
    </row>
    <row r="472" spans="1:13" x14ac:dyDescent="0.25">
      <c r="A472" s="1">
        <v>4720</v>
      </c>
      <c r="B472" s="1" t="s">
        <v>398</v>
      </c>
      <c r="C472" s="1">
        <v>0</v>
      </c>
      <c r="D472" s="1" t="s">
        <v>104</v>
      </c>
      <c r="E472" s="1" t="s">
        <v>399</v>
      </c>
      <c r="F472" s="1">
        <v>1</v>
      </c>
      <c r="G472" s="1">
        <v>1</v>
      </c>
      <c r="H472" s="1">
        <v>1</v>
      </c>
      <c r="I472" s="1">
        <v>1</v>
      </c>
      <c r="J472" s="1">
        <v>1</v>
      </c>
      <c r="K472" s="1">
        <v>1</v>
      </c>
      <c r="L472" s="1">
        <v>1</v>
      </c>
      <c r="M472" s="1">
        <v>1</v>
      </c>
    </row>
    <row r="473" spans="1:13" x14ac:dyDescent="0.25">
      <c r="A473" s="1">
        <v>4730</v>
      </c>
      <c r="B473" s="1" t="s">
        <v>354</v>
      </c>
      <c r="C473" s="1">
        <v>0</v>
      </c>
      <c r="D473" s="1" t="s">
        <v>104</v>
      </c>
      <c r="E473" s="1" t="s">
        <v>355</v>
      </c>
      <c r="F473" s="1">
        <v>1</v>
      </c>
      <c r="G473" s="1">
        <v>1</v>
      </c>
      <c r="H473" s="1" t="s">
        <v>8</v>
      </c>
      <c r="I473" s="1" t="s">
        <v>8</v>
      </c>
      <c r="J473" s="1" t="s">
        <v>8</v>
      </c>
      <c r="K473" s="1" t="s">
        <v>8</v>
      </c>
      <c r="L473" s="1" t="s">
        <v>8</v>
      </c>
      <c r="M473" s="1" t="s">
        <v>8</v>
      </c>
    </row>
    <row r="474" spans="1:13" x14ac:dyDescent="0.25">
      <c r="A474" s="1">
        <v>4740</v>
      </c>
      <c r="B474" s="1" t="s">
        <v>354</v>
      </c>
      <c r="C474" s="1">
        <v>0</v>
      </c>
      <c r="D474" s="1" t="s">
        <v>104</v>
      </c>
      <c r="E474" s="1" t="s">
        <v>355</v>
      </c>
      <c r="F474" s="1" t="s">
        <v>8</v>
      </c>
      <c r="G474" s="1" t="s">
        <v>8</v>
      </c>
      <c r="H474" s="1">
        <v>1</v>
      </c>
      <c r="I474" s="1">
        <v>1</v>
      </c>
      <c r="J474" s="1">
        <v>1</v>
      </c>
      <c r="K474" s="1">
        <v>1</v>
      </c>
      <c r="L474" s="1">
        <v>1</v>
      </c>
      <c r="M474" s="1">
        <v>1</v>
      </c>
    </row>
    <row r="475" spans="1:13" x14ac:dyDescent="0.25">
      <c r="A475" s="1">
        <v>4750</v>
      </c>
      <c r="B475" s="1" t="s">
        <v>354</v>
      </c>
      <c r="C475" s="1">
        <v>0</v>
      </c>
      <c r="D475" s="1" t="s">
        <v>104</v>
      </c>
      <c r="E475" s="1" t="s">
        <v>355</v>
      </c>
      <c r="F475" s="1">
        <v>1</v>
      </c>
      <c r="G475" s="1">
        <v>1</v>
      </c>
      <c r="H475" s="1" t="s">
        <v>8</v>
      </c>
      <c r="I475" s="1" t="s">
        <v>8</v>
      </c>
      <c r="J475" s="1" t="s">
        <v>8</v>
      </c>
      <c r="K475" s="1" t="s">
        <v>8</v>
      </c>
      <c r="L475" s="1" t="s">
        <v>8</v>
      </c>
      <c r="M475" s="1" t="s">
        <v>8</v>
      </c>
    </row>
    <row r="476" spans="1:13" x14ac:dyDescent="0.25">
      <c r="A476" s="1">
        <v>4760</v>
      </c>
      <c r="B476" s="1" t="s">
        <v>354</v>
      </c>
      <c r="C476" s="1">
        <v>0</v>
      </c>
      <c r="D476" s="1" t="s">
        <v>104</v>
      </c>
      <c r="E476" s="1" t="s">
        <v>355</v>
      </c>
      <c r="F476" s="1" t="s">
        <v>8</v>
      </c>
      <c r="G476" s="1" t="s">
        <v>8</v>
      </c>
      <c r="H476" s="1">
        <v>1</v>
      </c>
      <c r="I476" s="1">
        <v>1</v>
      </c>
      <c r="J476" s="1">
        <v>1</v>
      </c>
      <c r="K476" s="1">
        <v>1</v>
      </c>
      <c r="L476" s="1">
        <v>1</v>
      </c>
      <c r="M476" s="1">
        <v>1</v>
      </c>
    </row>
    <row r="477" spans="1:13" x14ac:dyDescent="0.25">
      <c r="A477" s="1">
        <v>4770</v>
      </c>
      <c r="B477" s="1" t="s">
        <v>354</v>
      </c>
      <c r="C477" s="1">
        <v>0</v>
      </c>
      <c r="D477" s="1" t="s">
        <v>104</v>
      </c>
      <c r="E477" s="1" t="s">
        <v>355</v>
      </c>
      <c r="F477" s="1">
        <v>1</v>
      </c>
      <c r="G477" s="1">
        <v>1</v>
      </c>
      <c r="H477" s="1" t="s">
        <v>8</v>
      </c>
      <c r="I477" s="1" t="s">
        <v>8</v>
      </c>
      <c r="J477" s="1" t="s">
        <v>8</v>
      </c>
      <c r="K477" s="1" t="s">
        <v>8</v>
      </c>
      <c r="L477" s="1" t="s">
        <v>8</v>
      </c>
      <c r="M477" s="1" t="s">
        <v>8</v>
      </c>
    </row>
    <row r="478" spans="1:13" x14ac:dyDescent="0.25">
      <c r="A478" s="1">
        <v>4780</v>
      </c>
      <c r="B478" s="1" t="s">
        <v>354</v>
      </c>
      <c r="C478" s="1">
        <v>0</v>
      </c>
      <c r="D478" s="1" t="s">
        <v>104</v>
      </c>
      <c r="E478" s="1" t="s">
        <v>355</v>
      </c>
      <c r="F478" s="1" t="s">
        <v>8</v>
      </c>
      <c r="G478" s="1" t="s">
        <v>8</v>
      </c>
      <c r="H478" s="1">
        <v>1</v>
      </c>
      <c r="I478" s="1">
        <v>1</v>
      </c>
      <c r="J478" s="1">
        <v>1</v>
      </c>
      <c r="K478" s="1">
        <v>1</v>
      </c>
      <c r="L478" s="1">
        <v>1</v>
      </c>
      <c r="M478" s="1">
        <v>1</v>
      </c>
    </row>
    <row r="479" spans="1:13" x14ac:dyDescent="0.25">
      <c r="A479" s="1">
        <v>4790</v>
      </c>
      <c r="B479" s="1" t="s">
        <v>354</v>
      </c>
      <c r="C479" s="1">
        <v>0</v>
      </c>
      <c r="D479" s="1" t="s">
        <v>104</v>
      </c>
      <c r="E479" s="1" t="s">
        <v>355</v>
      </c>
      <c r="F479" s="1">
        <v>1</v>
      </c>
      <c r="G479" s="1">
        <v>1</v>
      </c>
      <c r="H479" s="1" t="s">
        <v>8</v>
      </c>
      <c r="I479" s="1" t="s">
        <v>8</v>
      </c>
      <c r="J479" s="1" t="s">
        <v>8</v>
      </c>
      <c r="K479" s="1" t="s">
        <v>8</v>
      </c>
      <c r="L479" s="1" t="s">
        <v>8</v>
      </c>
      <c r="M479" s="1" t="s">
        <v>8</v>
      </c>
    </row>
    <row r="480" spans="1:13" x14ac:dyDescent="0.25">
      <c r="A480" s="1">
        <v>4800</v>
      </c>
      <c r="B480" s="1" t="s">
        <v>354</v>
      </c>
      <c r="C480" s="1">
        <v>0</v>
      </c>
      <c r="D480" s="1" t="s">
        <v>104</v>
      </c>
      <c r="E480" s="1" t="s">
        <v>355</v>
      </c>
      <c r="F480" s="1" t="s">
        <v>8</v>
      </c>
      <c r="G480" s="1" t="s">
        <v>8</v>
      </c>
      <c r="H480" s="1">
        <v>1</v>
      </c>
      <c r="I480" s="1">
        <v>1</v>
      </c>
      <c r="J480" s="1">
        <v>1</v>
      </c>
      <c r="K480" s="1">
        <v>1</v>
      </c>
      <c r="L480" s="1">
        <v>1</v>
      </c>
      <c r="M480" s="1">
        <v>1</v>
      </c>
    </row>
    <row r="481" spans="1:13" x14ac:dyDescent="0.25">
      <c r="A481" s="1">
        <v>4810</v>
      </c>
      <c r="B481" s="1" t="s">
        <v>354</v>
      </c>
      <c r="C481" s="1">
        <v>0</v>
      </c>
      <c r="D481" s="1" t="s">
        <v>104</v>
      </c>
      <c r="E481" s="1" t="s">
        <v>355</v>
      </c>
      <c r="F481" s="1">
        <v>1</v>
      </c>
      <c r="G481" s="1">
        <v>1</v>
      </c>
      <c r="H481" s="1" t="s">
        <v>8</v>
      </c>
      <c r="I481" s="1" t="s">
        <v>8</v>
      </c>
      <c r="J481" s="1" t="s">
        <v>8</v>
      </c>
      <c r="K481" s="1" t="s">
        <v>8</v>
      </c>
      <c r="L481" s="1" t="s">
        <v>8</v>
      </c>
      <c r="M481" s="1" t="s">
        <v>8</v>
      </c>
    </row>
    <row r="482" spans="1:13" x14ac:dyDescent="0.25">
      <c r="A482" s="1">
        <v>4820</v>
      </c>
      <c r="B482" s="1" t="s">
        <v>354</v>
      </c>
      <c r="C482" s="1">
        <v>0</v>
      </c>
      <c r="D482" s="1" t="s">
        <v>104</v>
      </c>
      <c r="E482" s="1" t="s">
        <v>355</v>
      </c>
      <c r="F482" s="1" t="s">
        <v>8</v>
      </c>
      <c r="G482" s="1" t="s">
        <v>8</v>
      </c>
      <c r="H482" s="1">
        <v>1</v>
      </c>
      <c r="I482" s="1">
        <v>1</v>
      </c>
      <c r="J482" s="1">
        <v>1</v>
      </c>
      <c r="K482" s="1">
        <v>1</v>
      </c>
      <c r="L482" s="1">
        <v>1</v>
      </c>
      <c r="M482" s="1">
        <v>1</v>
      </c>
    </row>
    <row r="483" spans="1:13" x14ac:dyDescent="0.25">
      <c r="A483" s="1">
        <v>4830</v>
      </c>
      <c r="B483" s="1" t="s">
        <v>354</v>
      </c>
      <c r="C483" s="1">
        <v>0</v>
      </c>
      <c r="D483" s="1" t="s">
        <v>104</v>
      </c>
      <c r="E483" s="1" t="s">
        <v>355</v>
      </c>
      <c r="F483" s="1">
        <v>1</v>
      </c>
      <c r="G483" s="1">
        <v>1</v>
      </c>
      <c r="H483" s="1" t="s">
        <v>8</v>
      </c>
      <c r="I483" s="1" t="s">
        <v>8</v>
      </c>
      <c r="J483" s="1" t="s">
        <v>8</v>
      </c>
      <c r="K483" s="1" t="s">
        <v>8</v>
      </c>
      <c r="L483" s="1" t="s">
        <v>8</v>
      </c>
      <c r="M483" s="1" t="s">
        <v>8</v>
      </c>
    </row>
    <row r="484" spans="1:13" x14ac:dyDescent="0.25">
      <c r="A484" s="1">
        <v>4840</v>
      </c>
      <c r="B484" s="1" t="s">
        <v>354</v>
      </c>
      <c r="C484" s="1">
        <v>0</v>
      </c>
      <c r="D484" s="1" t="s">
        <v>104</v>
      </c>
      <c r="E484" s="1" t="s">
        <v>355</v>
      </c>
      <c r="F484" s="1" t="s">
        <v>8</v>
      </c>
      <c r="G484" s="1" t="s">
        <v>8</v>
      </c>
      <c r="H484" s="1">
        <v>1</v>
      </c>
      <c r="I484" s="1">
        <v>1</v>
      </c>
      <c r="J484" s="1">
        <v>1</v>
      </c>
      <c r="K484" s="1">
        <v>1</v>
      </c>
      <c r="L484" s="1">
        <v>1</v>
      </c>
      <c r="M484" s="1">
        <v>1</v>
      </c>
    </row>
    <row r="485" spans="1:13" x14ac:dyDescent="0.25">
      <c r="A485" s="1">
        <v>4850</v>
      </c>
      <c r="B485" s="1" t="s">
        <v>354</v>
      </c>
      <c r="C485" s="1">
        <v>0</v>
      </c>
      <c r="D485" s="1" t="s">
        <v>104</v>
      </c>
      <c r="E485" s="1" t="s">
        <v>355</v>
      </c>
      <c r="F485" s="1">
        <v>1</v>
      </c>
      <c r="G485" s="1">
        <v>1</v>
      </c>
      <c r="H485" s="1" t="s">
        <v>8</v>
      </c>
      <c r="I485" s="1" t="s">
        <v>8</v>
      </c>
      <c r="J485" s="1" t="s">
        <v>8</v>
      </c>
      <c r="K485" s="1" t="s">
        <v>8</v>
      </c>
      <c r="L485" s="1" t="s">
        <v>8</v>
      </c>
      <c r="M485" s="1" t="s">
        <v>8</v>
      </c>
    </row>
    <row r="486" spans="1:13" x14ac:dyDescent="0.25">
      <c r="A486" s="1">
        <v>4860</v>
      </c>
      <c r="B486" s="1" t="s">
        <v>354</v>
      </c>
      <c r="C486" s="1">
        <v>0</v>
      </c>
      <c r="D486" s="1" t="s">
        <v>104</v>
      </c>
      <c r="E486" s="1" t="s">
        <v>355</v>
      </c>
      <c r="F486" s="1" t="s">
        <v>8</v>
      </c>
      <c r="G486" s="1" t="s">
        <v>8</v>
      </c>
      <c r="H486" s="1">
        <v>1</v>
      </c>
      <c r="I486" s="1">
        <v>1</v>
      </c>
      <c r="J486" s="1">
        <v>1</v>
      </c>
      <c r="K486" s="1">
        <v>1</v>
      </c>
      <c r="L486" s="1">
        <v>1</v>
      </c>
      <c r="M486" s="1">
        <v>1</v>
      </c>
    </row>
    <row r="487" spans="1:13" x14ac:dyDescent="0.25">
      <c r="A487" s="1">
        <v>4870</v>
      </c>
      <c r="B487" s="1" t="s">
        <v>354</v>
      </c>
      <c r="C487" s="1">
        <v>0</v>
      </c>
      <c r="D487" s="1" t="s">
        <v>104</v>
      </c>
      <c r="E487" s="1" t="s">
        <v>355</v>
      </c>
      <c r="F487" s="1">
        <v>1</v>
      </c>
      <c r="G487" s="1">
        <v>1</v>
      </c>
      <c r="H487" s="1" t="s">
        <v>8</v>
      </c>
      <c r="I487" s="1" t="s">
        <v>8</v>
      </c>
      <c r="J487" s="1" t="s">
        <v>8</v>
      </c>
      <c r="K487" s="1" t="s">
        <v>8</v>
      </c>
      <c r="L487" s="1" t="s">
        <v>8</v>
      </c>
      <c r="M487" s="1" t="s">
        <v>8</v>
      </c>
    </row>
    <row r="488" spans="1:13" x14ac:dyDescent="0.25">
      <c r="A488" s="1">
        <v>4880</v>
      </c>
      <c r="B488" s="1" t="s">
        <v>354</v>
      </c>
      <c r="C488" s="1">
        <v>0</v>
      </c>
      <c r="D488" s="1" t="s">
        <v>104</v>
      </c>
      <c r="E488" s="1" t="s">
        <v>355</v>
      </c>
      <c r="F488" s="1" t="s">
        <v>8</v>
      </c>
      <c r="G488" s="1" t="s">
        <v>8</v>
      </c>
      <c r="H488" s="1">
        <v>1</v>
      </c>
      <c r="I488" s="1">
        <v>1</v>
      </c>
      <c r="J488" s="1">
        <v>1</v>
      </c>
      <c r="K488" s="1">
        <v>1</v>
      </c>
      <c r="L488" s="1">
        <v>1</v>
      </c>
      <c r="M488" s="1">
        <v>1</v>
      </c>
    </row>
    <row r="489" spans="1:13" x14ac:dyDescent="0.25">
      <c r="A489" s="1">
        <v>4890</v>
      </c>
      <c r="B489" s="1" t="s">
        <v>354</v>
      </c>
      <c r="C489" s="1">
        <v>0</v>
      </c>
      <c r="D489" s="1" t="s">
        <v>104</v>
      </c>
      <c r="E489" s="1" t="s">
        <v>355</v>
      </c>
      <c r="F489" s="1">
        <v>1</v>
      </c>
      <c r="G489" s="1">
        <v>1</v>
      </c>
      <c r="H489" s="1" t="s">
        <v>8</v>
      </c>
      <c r="I489" s="1" t="s">
        <v>8</v>
      </c>
      <c r="J489" s="1" t="s">
        <v>8</v>
      </c>
      <c r="K489" s="1" t="s">
        <v>8</v>
      </c>
      <c r="L489" s="1" t="s">
        <v>8</v>
      </c>
      <c r="M489" s="1" t="s">
        <v>8</v>
      </c>
    </row>
    <row r="490" spans="1:13" x14ac:dyDescent="0.25">
      <c r="A490" s="1">
        <v>4900</v>
      </c>
      <c r="B490" s="1" t="s">
        <v>354</v>
      </c>
      <c r="C490" s="1">
        <v>0</v>
      </c>
      <c r="D490" s="1" t="s">
        <v>104</v>
      </c>
      <c r="E490" s="1" t="s">
        <v>355</v>
      </c>
      <c r="F490" s="1" t="s">
        <v>8</v>
      </c>
      <c r="G490" s="1" t="s">
        <v>8</v>
      </c>
      <c r="H490" s="1">
        <v>1</v>
      </c>
      <c r="I490" s="1">
        <v>1</v>
      </c>
      <c r="J490" s="1">
        <v>1</v>
      </c>
      <c r="K490" s="1">
        <v>1</v>
      </c>
      <c r="L490" s="1">
        <v>1</v>
      </c>
      <c r="M490" s="1">
        <v>1</v>
      </c>
    </row>
    <row r="491" spans="1:13" x14ac:dyDescent="0.25">
      <c r="A491" s="1">
        <v>4910</v>
      </c>
      <c r="B491" s="1" t="s">
        <v>400</v>
      </c>
      <c r="C491" s="1">
        <v>0</v>
      </c>
      <c r="D491" s="1" t="s">
        <v>104</v>
      </c>
      <c r="E491" s="1" t="s">
        <v>401</v>
      </c>
      <c r="F491" s="1">
        <v>1</v>
      </c>
      <c r="G491" s="1">
        <v>1</v>
      </c>
      <c r="H491" s="1">
        <v>1</v>
      </c>
      <c r="I491" s="1">
        <v>1</v>
      </c>
      <c r="J491" s="1">
        <v>1</v>
      </c>
      <c r="K491" s="1">
        <v>1</v>
      </c>
      <c r="L491" s="1">
        <v>1</v>
      </c>
      <c r="M491" s="1">
        <v>1</v>
      </c>
    </row>
    <row r="492" spans="1:13" x14ac:dyDescent="0.25">
      <c r="A492" s="1">
        <v>4920</v>
      </c>
      <c r="B492" s="1" t="s">
        <v>362</v>
      </c>
      <c r="C492" s="1">
        <v>0</v>
      </c>
      <c r="D492" s="1" t="s">
        <v>104</v>
      </c>
      <c r="E492" s="1" t="s">
        <v>363</v>
      </c>
      <c r="F492" s="1">
        <v>1</v>
      </c>
      <c r="G492" s="1">
        <v>1</v>
      </c>
      <c r="H492" s="1" t="s">
        <v>8</v>
      </c>
      <c r="I492" s="1" t="s">
        <v>8</v>
      </c>
      <c r="J492" s="1" t="s">
        <v>8</v>
      </c>
      <c r="K492" s="1" t="s">
        <v>8</v>
      </c>
      <c r="L492" s="1" t="s">
        <v>8</v>
      </c>
      <c r="M492" s="1" t="s">
        <v>8</v>
      </c>
    </row>
    <row r="493" spans="1:13" x14ac:dyDescent="0.25">
      <c r="A493" s="1">
        <v>4930</v>
      </c>
      <c r="B493" s="1" t="s">
        <v>362</v>
      </c>
      <c r="C493" s="1">
        <v>0</v>
      </c>
      <c r="D493" s="1" t="s">
        <v>104</v>
      </c>
      <c r="E493" s="1" t="s">
        <v>363</v>
      </c>
      <c r="F493" s="1" t="s">
        <v>8</v>
      </c>
      <c r="G493" s="1" t="s">
        <v>8</v>
      </c>
      <c r="H493" s="1">
        <v>1</v>
      </c>
      <c r="I493" s="1">
        <v>1</v>
      </c>
      <c r="J493" s="1">
        <v>1</v>
      </c>
      <c r="K493" s="1">
        <v>1</v>
      </c>
      <c r="L493" s="1">
        <v>1</v>
      </c>
      <c r="M493" s="1">
        <v>1</v>
      </c>
    </row>
    <row r="494" spans="1:13" x14ac:dyDescent="0.25">
      <c r="A494" s="1">
        <v>4940</v>
      </c>
      <c r="B494" s="1" t="s">
        <v>362</v>
      </c>
      <c r="C494" s="1">
        <v>0</v>
      </c>
      <c r="D494" s="1" t="s">
        <v>104</v>
      </c>
      <c r="E494" s="1" t="s">
        <v>363</v>
      </c>
      <c r="F494" s="1" t="s">
        <v>8</v>
      </c>
      <c r="G494" s="1" t="s">
        <v>8</v>
      </c>
      <c r="H494" s="1" t="s">
        <v>8</v>
      </c>
      <c r="I494" s="1" t="s">
        <v>8</v>
      </c>
      <c r="J494" s="1" t="s">
        <v>8</v>
      </c>
      <c r="K494" s="1" t="s">
        <v>8</v>
      </c>
      <c r="L494" s="1">
        <v>1</v>
      </c>
      <c r="M494" s="1">
        <v>1</v>
      </c>
    </row>
    <row r="495" spans="1:13" x14ac:dyDescent="0.25">
      <c r="A495" s="1">
        <v>4950</v>
      </c>
      <c r="B495" s="1" t="s">
        <v>362</v>
      </c>
      <c r="C495" s="1">
        <v>0</v>
      </c>
      <c r="D495" s="1" t="s">
        <v>104</v>
      </c>
      <c r="E495" s="1" t="s">
        <v>363</v>
      </c>
      <c r="F495" s="1" t="s">
        <v>8</v>
      </c>
      <c r="G495" s="1" t="s">
        <v>8</v>
      </c>
      <c r="H495" s="1">
        <v>1</v>
      </c>
      <c r="I495" s="1">
        <v>1</v>
      </c>
      <c r="J495" s="1">
        <v>1</v>
      </c>
      <c r="K495" s="1">
        <v>1</v>
      </c>
      <c r="L495" s="1" t="s">
        <v>8</v>
      </c>
      <c r="M495" s="1" t="s">
        <v>8</v>
      </c>
    </row>
    <row r="496" spans="1:13" x14ac:dyDescent="0.25">
      <c r="A496" s="1">
        <v>4960</v>
      </c>
      <c r="B496" s="1" t="s">
        <v>362</v>
      </c>
      <c r="C496" s="1">
        <v>0</v>
      </c>
      <c r="D496" s="1" t="s">
        <v>104</v>
      </c>
      <c r="E496" s="1" t="s">
        <v>363</v>
      </c>
      <c r="F496" s="1">
        <v>1</v>
      </c>
      <c r="G496" s="1">
        <v>1</v>
      </c>
      <c r="H496" s="1" t="s">
        <v>8</v>
      </c>
      <c r="I496" s="1" t="s">
        <v>8</v>
      </c>
      <c r="J496" s="1" t="s">
        <v>8</v>
      </c>
      <c r="K496" s="1" t="s">
        <v>8</v>
      </c>
      <c r="L496" s="1" t="s">
        <v>8</v>
      </c>
      <c r="M496" s="1" t="s">
        <v>8</v>
      </c>
    </row>
    <row r="497" spans="1:13" x14ac:dyDescent="0.25">
      <c r="A497" s="1">
        <v>4970</v>
      </c>
      <c r="B497" s="1" t="s">
        <v>362</v>
      </c>
      <c r="C497" s="1">
        <v>0</v>
      </c>
      <c r="D497" s="1" t="s">
        <v>104</v>
      </c>
      <c r="E497" s="1" t="s">
        <v>363</v>
      </c>
      <c r="F497" s="1" t="s">
        <v>8</v>
      </c>
      <c r="G497" s="1" t="s">
        <v>8</v>
      </c>
      <c r="H497" s="1" t="s">
        <v>8</v>
      </c>
      <c r="I497" s="1" t="s">
        <v>8</v>
      </c>
      <c r="J497" s="1" t="s">
        <v>8</v>
      </c>
      <c r="K497" s="1" t="s">
        <v>8</v>
      </c>
      <c r="L497" s="1">
        <v>1</v>
      </c>
      <c r="M497" s="1">
        <v>1</v>
      </c>
    </row>
    <row r="498" spans="1:13" x14ac:dyDescent="0.25">
      <c r="A498" s="1">
        <v>4980</v>
      </c>
      <c r="B498" s="1" t="s">
        <v>362</v>
      </c>
      <c r="C498" s="1">
        <v>0</v>
      </c>
      <c r="D498" s="1" t="s">
        <v>104</v>
      </c>
      <c r="E498" s="1" t="s">
        <v>363</v>
      </c>
      <c r="F498" s="1">
        <v>1</v>
      </c>
      <c r="G498" s="1">
        <v>1</v>
      </c>
      <c r="H498" s="1" t="s">
        <v>8</v>
      </c>
      <c r="I498" s="1" t="s">
        <v>8</v>
      </c>
      <c r="J498" s="1" t="s">
        <v>8</v>
      </c>
      <c r="K498" s="1" t="s">
        <v>8</v>
      </c>
      <c r="L498" s="1" t="s">
        <v>8</v>
      </c>
      <c r="M498" s="1" t="s">
        <v>8</v>
      </c>
    </row>
    <row r="499" spans="1:13" x14ac:dyDescent="0.25">
      <c r="A499" s="1">
        <v>4990</v>
      </c>
      <c r="B499" s="1" t="s">
        <v>362</v>
      </c>
      <c r="C499" s="1">
        <v>0</v>
      </c>
      <c r="D499" s="1" t="s">
        <v>104</v>
      </c>
      <c r="E499" s="1" t="s">
        <v>363</v>
      </c>
      <c r="F499" s="1" t="s">
        <v>8</v>
      </c>
      <c r="G499" s="1" t="s">
        <v>8</v>
      </c>
      <c r="H499" s="1">
        <v>1</v>
      </c>
      <c r="I499" s="1">
        <v>1</v>
      </c>
      <c r="J499" s="1">
        <v>1</v>
      </c>
      <c r="K499" s="1">
        <v>1</v>
      </c>
      <c r="L499" s="1">
        <v>1</v>
      </c>
      <c r="M499" s="1">
        <v>1</v>
      </c>
    </row>
    <row r="500" spans="1:13" x14ac:dyDescent="0.25">
      <c r="A500" s="1">
        <v>5000</v>
      </c>
      <c r="B500" s="1" t="s">
        <v>362</v>
      </c>
      <c r="C500" s="1">
        <v>0</v>
      </c>
      <c r="D500" s="1" t="s">
        <v>104</v>
      </c>
      <c r="E500" s="1" t="s">
        <v>363</v>
      </c>
      <c r="F500" s="1">
        <v>1</v>
      </c>
      <c r="G500" s="1">
        <v>1</v>
      </c>
      <c r="H500" s="1">
        <v>1</v>
      </c>
      <c r="I500" s="1">
        <v>1</v>
      </c>
      <c r="J500" s="1">
        <v>1</v>
      </c>
      <c r="K500" s="1">
        <v>1</v>
      </c>
      <c r="L500" s="1">
        <v>1</v>
      </c>
      <c r="M500" s="1">
        <v>1</v>
      </c>
    </row>
    <row r="501" spans="1:13" x14ac:dyDescent="0.25">
      <c r="A501" s="1">
        <v>5010</v>
      </c>
      <c r="B501" s="1" t="s">
        <v>402</v>
      </c>
      <c r="C501" s="1">
        <v>0</v>
      </c>
      <c r="D501" s="1" t="s">
        <v>104</v>
      </c>
      <c r="E501" s="1" t="s">
        <v>403</v>
      </c>
      <c r="F501" s="1">
        <v>1</v>
      </c>
      <c r="G501" s="1">
        <v>1</v>
      </c>
      <c r="H501" s="1">
        <v>1</v>
      </c>
      <c r="I501" s="1">
        <v>1</v>
      </c>
      <c r="J501" s="1">
        <v>1</v>
      </c>
      <c r="K501" s="1">
        <v>1</v>
      </c>
      <c r="L501" s="1">
        <v>1</v>
      </c>
      <c r="M501" s="1">
        <v>1</v>
      </c>
    </row>
    <row r="502" spans="1:13" x14ac:dyDescent="0.25">
      <c r="A502" s="1">
        <v>5020</v>
      </c>
      <c r="B502" s="1" t="s">
        <v>390</v>
      </c>
      <c r="C502" s="1">
        <v>0</v>
      </c>
      <c r="D502" s="1" t="s">
        <v>104</v>
      </c>
      <c r="E502" s="1" t="s">
        <v>391</v>
      </c>
      <c r="F502" s="1" t="s">
        <v>8</v>
      </c>
      <c r="G502" s="1" t="s">
        <v>8</v>
      </c>
      <c r="H502" s="1">
        <v>1</v>
      </c>
      <c r="I502" s="1">
        <v>1</v>
      </c>
      <c r="J502" s="1">
        <v>1</v>
      </c>
      <c r="K502" s="1">
        <v>1</v>
      </c>
      <c r="L502" s="1">
        <v>1</v>
      </c>
      <c r="M502" s="1">
        <v>1</v>
      </c>
    </row>
    <row r="503" spans="1:13" x14ac:dyDescent="0.25">
      <c r="A503" s="1">
        <v>5030</v>
      </c>
      <c r="B503" s="1" t="s">
        <v>390</v>
      </c>
      <c r="C503" s="1">
        <v>0</v>
      </c>
      <c r="D503" s="1" t="s">
        <v>104</v>
      </c>
      <c r="E503" s="1" t="s">
        <v>391</v>
      </c>
      <c r="F503" s="1">
        <v>1</v>
      </c>
      <c r="G503" s="1">
        <v>1</v>
      </c>
      <c r="H503" s="1" t="s">
        <v>8</v>
      </c>
      <c r="I503" s="1" t="s">
        <v>8</v>
      </c>
      <c r="J503" s="1" t="s">
        <v>8</v>
      </c>
      <c r="K503" s="1" t="s">
        <v>8</v>
      </c>
      <c r="L503" s="1" t="s">
        <v>8</v>
      </c>
      <c r="M503" s="1" t="s">
        <v>8</v>
      </c>
    </row>
    <row r="504" spans="1:13" x14ac:dyDescent="0.25">
      <c r="A504" s="1">
        <v>5040</v>
      </c>
      <c r="B504" s="1" t="s">
        <v>390</v>
      </c>
      <c r="C504" s="1">
        <v>0</v>
      </c>
      <c r="D504" s="1" t="s">
        <v>104</v>
      </c>
      <c r="E504" s="1" t="s">
        <v>391</v>
      </c>
      <c r="F504" s="1" t="s">
        <v>8</v>
      </c>
      <c r="G504" s="1" t="s">
        <v>8</v>
      </c>
      <c r="H504" s="1">
        <v>1</v>
      </c>
      <c r="I504" s="1">
        <v>1</v>
      </c>
      <c r="J504" s="1">
        <v>1</v>
      </c>
      <c r="K504" s="1">
        <v>1</v>
      </c>
      <c r="L504" s="1">
        <v>1</v>
      </c>
      <c r="M504" s="1">
        <v>1</v>
      </c>
    </row>
    <row r="505" spans="1:13" x14ac:dyDescent="0.25">
      <c r="A505" s="1">
        <v>5050</v>
      </c>
      <c r="B505" s="1" t="s">
        <v>390</v>
      </c>
      <c r="C505" s="1">
        <v>0</v>
      </c>
      <c r="D505" s="1" t="s">
        <v>104</v>
      </c>
      <c r="E505" s="1" t="s">
        <v>391</v>
      </c>
      <c r="F505" s="1">
        <v>1</v>
      </c>
      <c r="G505" s="1">
        <v>1</v>
      </c>
      <c r="H505" s="1" t="s">
        <v>8</v>
      </c>
      <c r="I505" s="1" t="s">
        <v>8</v>
      </c>
      <c r="J505" s="1" t="s">
        <v>8</v>
      </c>
      <c r="K505" s="1" t="s">
        <v>8</v>
      </c>
      <c r="L505" s="1" t="s">
        <v>8</v>
      </c>
      <c r="M505" s="1" t="s">
        <v>8</v>
      </c>
    </row>
    <row r="506" spans="1:13" x14ac:dyDescent="0.25">
      <c r="A506" s="1">
        <v>5060</v>
      </c>
      <c r="B506" s="1" t="s">
        <v>390</v>
      </c>
      <c r="C506" s="1">
        <v>0</v>
      </c>
      <c r="D506" s="1" t="s">
        <v>104</v>
      </c>
      <c r="E506" s="1" t="s">
        <v>391</v>
      </c>
      <c r="F506" s="1">
        <v>1</v>
      </c>
      <c r="G506" s="1">
        <v>1</v>
      </c>
      <c r="H506" s="1" t="s">
        <v>8</v>
      </c>
      <c r="I506" s="1" t="s">
        <v>8</v>
      </c>
      <c r="J506" s="1" t="s">
        <v>8</v>
      </c>
      <c r="K506" s="1" t="s">
        <v>8</v>
      </c>
      <c r="L506" s="1" t="s">
        <v>8</v>
      </c>
      <c r="M506" s="1" t="s">
        <v>8</v>
      </c>
    </row>
    <row r="507" spans="1:13" x14ac:dyDescent="0.25">
      <c r="A507" s="1">
        <v>5070</v>
      </c>
      <c r="B507" s="1" t="s">
        <v>404</v>
      </c>
      <c r="C507" s="1">
        <v>0</v>
      </c>
      <c r="D507" s="1" t="s">
        <v>104</v>
      </c>
      <c r="E507" s="1" t="s">
        <v>405</v>
      </c>
      <c r="F507" s="1">
        <v>1</v>
      </c>
      <c r="G507" s="1">
        <v>1</v>
      </c>
      <c r="H507" s="1">
        <v>1</v>
      </c>
      <c r="I507" s="1">
        <v>1</v>
      </c>
      <c r="J507" s="1">
        <v>1</v>
      </c>
      <c r="K507" s="1">
        <v>1</v>
      </c>
      <c r="L507" s="1">
        <v>1</v>
      </c>
      <c r="M507" s="1">
        <v>1</v>
      </c>
    </row>
    <row r="508" spans="1:13" x14ac:dyDescent="0.25">
      <c r="A508" s="1">
        <v>5080</v>
      </c>
      <c r="B508" s="1" t="s">
        <v>404</v>
      </c>
      <c r="C508" s="1">
        <v>0</v>
      </c>
      <c r="D508" s="1" t="s">
        <v>104</v>
      </c>
      <c r="E508" s="1" t="s">
        <v>405</v>
      </c>
      <c r="F508" s="1">
        <v>1</v>
      </c>
      <c r="G508" s="1">
        <v>1</v>
      </c>
      <c r="H508" s="1">
        <v>1</v>
      </c>
      <c r="I508" s="1">
        <v>1</v>
      </c>
      <c r="J508" s="1">
        <v>1</v>
      </c>
      <c r="K508" s="1">
        <v>1</v>
      </c>
      <c r="L508" s="1">
        <v>1</v>
      </c>
      <c r="M508" s="1">
        <v>1</v>
      </c>
    </row>
    <row r="509" spans="1:13" x14ac:dyDescent="0.25">
      <c r="A509" s="1">
        <v>5090</v>
      </c>
      <c r="B509" s="1" t="s">
        <v>352</v>
      </c>
      <c r="C509" s="1">
        <v>0</v>
      </c>
      <c r="D509" s="1" t="s">
        <v>104</v>
      </c>
      <c r="E509" s="1" t="s">
        <v>353</v>
      </c>
      <c r="F509" s="1">
        <v>1</v>
      </c>
      <c r="G509" s="1">
        <v>1</v>
      </c>
      <c r="H509" s="1">
        <v>1</v>
      </c>
      <c r="I509" s="1">
        <v>1</v>
      </c>
      <c r="J509" s="1">
        <v>1</v>
      </c>
      <c r="K509" s="1">
        <v>1</v>
      </c>
      <c r="L509" s="1">
        <v>1</v>
      </c>
      <c r="M509" s="1">
        <v>1</v>
      </c>
    </row>
    <row r="510" spans="1:13" x14ac:dyDescent="0.25">
      <c r="A510" s="1">
        <v>5100</v>
      </c>
      <c r="B510" s="1" t="s">
        <v>352</v>
      </c>
      <c r="C510" s="1">
        <v>0</v>
      </c>
      <c r="D510" s="1" t="s">
        <v>104</v>
      </c>
      <c r="E510" s="1" t="s">
        <v>353</v>
      </c>
      <c r="F510" s="1">
        <v>1</v>
      </c>
      <c r="G510" s="1">
        <v>1</v>
      </c>
      <c r="H510" s="1">
        <v>1</v>
      </c>
      <c r="I510" s="1">
        <v>1</v>
      </c>
      <c r="J510" s="1">
        <v>1</v>
      </c>
      <c r="K510" s="1">
        <v>1</v>
      </c>
      <c r="L510" s="1">
        <v>1</v>
      </c>
      <c r="M510" s="1">
        <v>1</v>
      </c>
    </row>
    <row r="511" spans="1:13" x14ac:dyDescent="0.25">
      <c r="A511" s="1">
        <v>5110</v>
      </c>
      <c r="B511" s="1" t="s">
        <v>352</v>
      </c>
      <c r="C511" s="1">
        <v>0</v>
      </c>
      <c r="D511" s="1" t="s">
        <v>104</v>
      </c>
      <c r="E511" s="1" t="s">
        <v>353</v>
      </c>
      <c r="F511" s="1">
        <v>1</v>
      </c>
      <c r="G511" s="1">
        <v>1</v>
      </c>
      <c r="H511" s="1">
        <v>1</v>
      </c>
      <c r="I511" s="1">
        <v>1</v>
      </c>
      <c r="J511" s="1">
        <v>1</v>
      </c>
      <c r="K511" s="1">
        <v>1</v>
      </c>
      <c r="L511" s="1">
        <v>1</v>
      </c>
      <c r="M511" s="1">
        <v>1</v>
      </c>
    </row>
    <row r="512" spans="1:13" x14ac:dyDescent="0.25">
      <c r="A512" s="1">
        <v>5120</v>
      </c>
      <c r="B512" s="1" t="s">
        <v>406</v>
      </c>
      <c r="C512" s="1">
        <v>0</v>
      </c>
      <c r="D512" s="1" t="s">
        <v>104</v>
      </c>
      <c r="E512" s="1" t="s">
        <v>407</v>
      </c>
      <c r="F512" s="1">
        <v>1</v>
      </c>
      <c r="G512" s="1">
        <v>1</v>
      </c>
      <c r="H512" s="1">
        <v>1</v>
      </c>
      <c r="I512" s="1">
        <v>1</v>
      </c>
      <c r="J512" s="1">
        <v>1</v>
      </c>
      <c r="K512" s="1">
        <v>1</v>
      </c>
      <c r="L512" s="1">
        <v>1</v>
      </c>
      <c r="M512" s="1">
        <v>1</v>
      </c>
    </row>
    <row r="513" spans="1:13" x14ac:dyDescent="0.25">
      <c r="A513" s="1">
        <v>5130</v>
      </c>
      <c r="B513" s="1" t="s">
        <v>408</v>
      </c>
      <c r="C513" s="1">
        <v>0</v>
      </c>
      <c r="D513" s="1" t="s">
        <v>104</v>
      </c>
      <c r="E513" s="1" t="s">
        <v>409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  <c r="K513" s="1">
        <v>1</v>
      </c>
      <c r="L513" s="1">
        <v>1</v>
      </c>
      <c r="M513" s="1">
        <v>1</v>
      </c>
    </row>
    <row r="514" spans="1:13" x14ac:dyDescent="0.25">
      <c r="A514" s="1">
        <v>5140</v>
      </c>
      <c r="B514" s="1" t="s">
        <v>408</v>
      </c>
      <c r="C514" s="1">
        <v>0</v>
      </c>
      <c r="D514" s="1" t="s">
        <v>104</v>
      </c>
      <c r="E514" s="1" t="s">
        <v>409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>
        <v>1</v>
      </c>
      <c r="L514" s="1">
        <v>1</v>
      </c>
      <c r="M514" s="1">
        <v>1</v>
      </c>
    </row>
    <row r="515" spans="1:13" x14ac:dyDescent="0.25">
      <c r="A515" s="1">
        <v>5150</v>
      </c>
      <c r="B515" s="1" t="s">
        <v>408</v>
      </c>
      <c r="C515" s="1">
        <v>0</v>
      </c>
      <c r="D515" s="1" t="s">
        <v>104</v>
      </c>
      <c r="E515" s="1" t="s">
        <v>409</v>
      </c>
      <c r="F515" s="1">
        <v>1</v>
      </c>
      <c r="G515" s="1">
        <v>1</v>
      </c>
      <c r="H515" s="1">
        <v>1</v>
      </c>
      <c r="I515" s="1">
        <v>1</v>
      </c>
      <c r="J515" s="1">
        <v>1</v>
      </c>
      <c r="K515" s="1">
        <v>1</v>
      </c>
      <c r="L515" s="1">
        <v>1</v>
      </c>
      <c r="M515" s="1">
        <v>1</v>
      </c>
    </row>
    <row r="516" spans="1:13" x14ac:dyDescent="0.25">
      <c r="A516" s="1">
        <v>5160</v>
      </c>
      <c r="B516" s="1" t="s">
        <v>408</v>
      </c>
      <c r="C516" s="1">
        <v>0</v>
      </c>
      <c r="D516" s="1" t="s">
        <v>104</v>
      </c>
      <c r="E516" s="1" t="s">
        <v>409</v>
      </c>
      <c r="F516" s="1">
        <v>1</v>
      </c>
      <c r="G516" s="1">
        <v>1</v>
      </c>
      <c r="H516" s="1">
        <v>1</v>
      </c>
      <c r="I516" s="1">
        <v>1</v>
      </c>
      <c r="J516" s="1">
        <v>1</v>
      </c>
      <c r="K516" s="1">
        <v>1</v>
      </c>
      <c r="L516" s="1">
        <v>1</v>
      </c>
      <c r="M516" s="1">
        <v>1</v>
      </c>
    </row>
    <row r="517" spans="1:13" x14ac:dyDescent="0.25">
      <c r="A517" s="1">
        <v>5170</v>
      </c>
      <c r="B517" s="1" t="s">
        <v>410</v>
      </c>
      <c r="C517" s="1">
        <v>0</v>
      </c>
      <c r="D517" s="1" t="s">
        <v>104</v>
      </c>
      <c r="E517" s="1" t="s">
        <v>411</v>
      </c>
      <c r="F517" s="1">
        <v>1</v>
      </c>
      <c r="G517" s="1">
        <v>1</v>
      </c>
      <c r="H517" s="1">
        <v>1</v>
      </c>
      <c r="I517" s="1">
        <v>1</v>
      </c>
      <c r="J517" s="1">
        <v>1</v>
      </c>
      <c r="K517" s="1">
        <v>1</v>
      </c>
      <c r="L517" s="1">
        <v>1</v>
      </c>
      <c r="M517" s="1">
        <v>1</v>
      </c>
    </row>
    <row r="518" spans="1:13" x14ac:dyDescent="0.25">
      <c r="A518" s="1">
        <v>5180</v>
      </c>
      <c r="B518" s="1" t="s">
        <v>358</v>
      </c>
      <c r="C518" s="1">
        <v>0</v>
      </c>
      <c r="D518" s="1" t="s">
        <v>104</v>
      </c>
      <c r="E518" s="1" t="s">
        <v>359</v>
      </c>
      <c r="F518" s="1">
        <v>1</v>
      </c>
      <c r="G518" s="1">
        <v>1</v>
      </c>
      <c r="H518" s="1" t="s">
        <v>8</v>
      </c>
      <c r="I518" s="1" t="s">
        <v>8</v>
      </c>
      <c r="J518" s="1" t="s">
        <v>8</v>
      </c>
      <c r="K518" s="1" t="s">
        <v>8</v>
      </c>
      <c r="L518" s="1" t="s">
        <v>8</v>
      </c>
      <c r="M518" s="1" t="s">
        <v>8</v>
      </c>
    </row>
    <row r="519" spans="1:13" x14ac:dyDescent="0.25">
      <c r="A519" s="1">
        <v>5190</v>
      </c>
      <c r="B519" s="1" t="s">
        <v>358</v>
      </c>
      <c r="C519" s="1">
        <v>0</v>
      </c>
      <c r="D519" s="1" t="s">
        <v>104</v>
      </c>
      <c r="E519" s="1" t="s">
        <v>359</v>
      </c>
      <c r="F519" s="1" t="s">
        <v>8</v>
      </c>
      <c r="G519" s="1" t="s">
        <v>8</v>
      </c>
      <c r="H519" s="1">
        <v>1</v>
      </c>
      <c r="I519" s="1">
        <v>1</v>
      </c>
      <c r="J519" s="1">
        <v>1</v>
      </c>
      <c r="K519" s="1">
        <v>1</v>
      </c>
      <c r="L519" s="1">
        <v>1</v>
      </c>
      <c r="M519" s="1">
        <v>1</v>
      </c>
    </row>
    <row r="520" spans="1:13" x14ac:dyDescent="0.25">
      <c r="A520" s="1">
        <v>5200</v>
      </c>
      <c r="B520" s="1" t="s">
        <v>362</v>
      </c>
      <c r="C520" s="1">
        <v>0</v>
      </c>
      <c r="D520" s="1" t="s">
        <v>104</v>
      </c>
      <c r="E520" s="1" t="s">
        <v>363</v>
      </c>
      <c r="F520" s="1">
        <v>1</v>
      </c>
      <c r="G520" s="1">
        <v>1</v>
      </c>
      <c r="H520" s="1" t="s">
        <v>8</v>
      </c>
      <c r="I520" s="1" t="s">
        <v>8</v>
      </c>
      <c r="J520" s="1" t="s">
        <v>8</v>
      </c>
      <c r="K520" s="1" t="s">
        <v>8</v>
      </c>
      <c r="L520" s="1" t="s">
        <v>8</v>
      </c>
      <c r="M520" s="1" t="s">
        <v>8</v>
      </c>
    </row>
    <row r="521" spans="1:13" x14ac:dyDescent="0.25">
      <c r="A521" s="1">
        <v>5210</v>
      </c>
      <c r="B521" s="1" t="s">
        <v>362</v>
      </c>
      <c r="C521" s="1">
        <v>0</v>
      </c>
      <c r="D521" s="1" t="s">
        <v>104</v>
      </c>
      <c r="E521" s="1" t="s">
        <v>363</v>
      </c>
      <c r="F521" s="1" t="s">
        <v>8</v>
      </c>
      <c r="G521" s="1" t="s">
        <v>8</v>
      </c>
      <c r="H521" s="1">
        <v>1</v>
      </c>
      <c r="I521" s="1">
        <v>1</v>
      </c>
      <c r="J521" s="1">
        <v>1</v>
      </c>
      <c r="K521" s="1">
        <v>1</v>
      </c>
      <c r="L521" s="1">
        <v>1</v>
      </c>
      <c r="M521" s="1">
        <v>1</v>
      </c>
    </row>
    <row r="522" spans="1:13" x14ac:dyDescent="0.25">
      <c r="A522" s="1">
        <v>5220</v>
      </c>
      <c r="B522" s="1" t="s">
        <v>362</v>
      </c>
      <c r="C522" s="1">
        <v>0</v>
      </c>
      <c r="D522" s="1" t="s">
        <v>104</v>
      </c>
      <c r="E522" s="1" t="s">
        <v>363</v>
      </c>
      <c r="F522" s="1">
        <v>1</v>
      </c>
      <c r="G522" s="1">
        <v>1</v>
      </c>
      <c r="H522" s="1" t="s">
        <v>8</v>
      </c>
      <c r="I522" s="1" t="s">
        <v>8</v>
      </c>
      <c r="J522" s="1" t="s">
        <v>8</v>
      </c>
      <c r="K522" s="1" t="s">
        <v>8</v>
      </c>
      <c r="L522" s="1" t="s">
        <v>8</v>
      </c>
      <c r="M522" s="1" t="s">
        <v>8</v>
      </c>
    </row>
    <row r="523" spans="1:13" x14ac:dyDescent="0.25">
      <c r="A523" s="1">
        <v>5230</v>
      </c>
      <c r="B523" s="1" t="s">
        <v>362</v>
      </c>
      <c r="C523" s="1">
        <v>0</v>
      </c>
      <c r="D523" s="1" t="s">
        <v>104</v>
      </c>
      <c r="E523" s="1" t="s">
        <v>363</v>
      </c>
      <c r="F523" s="1" t="s">
        <v>8</v>
      </c>
      <c r="G523" s="1" t="s">
        <v>8</v>
      </c>
      <c r="H523" s="1">
        <v>1</v>
      </c>
      <c r="I523" s="1">
        <v>1</v>
      </c>
      <c r="J523" s="1">
        <v>1</v>
      </c>
      <c r="K523" s="1">
        <v>1</v>
      </c>
      <c r="L523" s="1">
        <v>1</v>
      </c>
      <c r="M523" s="1">
        <v>1</v>
      </c>
    </row>
    <row r="524" spans="1:13" x14ac:dyDescent="0.25">
      <c r="A524" s="1">
        <v>5240</v>
      </c>
      <c r="B524" s="1" t="s">
        <v>362</v>
      </c>
      <c r="C524" s="1">
        <v>0</v>
      </c>
      <c r="D524" s="1" t="s">
        <v>104</v>
      </c>
      <c r="E524" s="1" t="s">
        <v>363</v>
      </c>
      <c r="F524" s="1">
        <v>1</v>
      </c>
      <c r="G524" s="1">
        <v>1</v>
      </c>
      <c r="H524" s="1" t="s">
        <v>8</v>
      </c>
      <c r="I524" s="1" t="s">
        <v>8</v>
      </c>
      <c r="J524" s="1" t="s">
        <v>8</v>
      </c>
      <c r="K524" s="1" t="s">
        <v>8</v>
      </c>
      <c r="L524" s="1" t="s">
        <v>8</v>
      </c>
      <c r="M524" s="1" t="s">
        <v>8</v>
      </c>
    </row>
    <row r="525" spans="1:13" x14ac:dyDescent="0.25">
      <c r="A525" s="1">
        <v>5250</v>
      </c>
      <c r="B525" s="1" t="s">
        <v>362</v>
      </c>
      <c r="C525" s="1">
        <v>0</v>
      </c>
      <c r="D525" s="1" t="s">
        <v>104</v>
      </c>
      <c r="E525" s="1" t="s">
        <v>363</v>
      </c>
      <c r="F525" s="1" t="s">
        <v>8</v>
      </c>
      <c r="G525" s="1" t="s">
        <v>8</v>
      </c>
      <c r="H525" s="1">
        <v>1</v>
      </c>
      <c r="I525" s="1">
        <v>1</v>
      </c>
      <c r="J525" s="1">
        <v>1</v>
      </c>
      <c r="K525" s="1">
        <v>1</v>
      </c>
      <c r="L525" s="1">
        <v>1</v>
      </c>
      <c r="M525" s="1">
        <v>1</v>
      </c>
    </row>
    <row r="526" spans="1:13" x14ac:dyDescent="0.25">
      <c r="A526" s="1">
        <v>5260</v>
      </c>
      <c r="B526" s="1" t="s">
        <v>362</v>
      </c>
      <c r="C526" s="1">
        <v>0</v>
      </c>
      <c r="D526" s="1" t="s">
        <v>104</v>
      </c>
      <c r="E526" s="1" t="s">
        <v>363</v>
      </c>
      <c r="F526" s="1">
        <v>1</v>
      </c>
      <c r="G526" s="1">
        <v>1</v>
      </c>
      <c r="H526" s="1" t="s">
        <v>8</v>
      </c>
      <c r="I526" s="1" t="s">
        <v>8</v>
      </c>
      <c r="J526" s="1" t="s">
        <v>8</v>
      </c>
      <c r="K526" s="1" t="s">
        <v>8</v>
      </c>
      <c r="L526" s="1" t="s">
        <v>8</v>
      </c>
      <c r="M526" s="1" t="s">
        <v>8</v>
      </c>
    </row>
    <row r="527" spans="1:13" x14ac:dyDescent="0.25">
      <c r="A527" s="1">
        <v>5270</v>
      </c>
      <c r="B527" s="1" t="s">
        <v>362</v>
      </c>
      <c r="C527" s="1">
        <v>0</v>
      </c>
      <c r="D527" s="1" t="s">
        <v>104</v>
      </c>
      <c r="E527" s="1" t="s">
        <v>363</v>
      </c>
      <c r="F527" s="1" t="s">
        <v>8</v>
      </c>
      <c r="G527" s="1" t="s">
        <v>8</v>
      </c>
      <c r="H527" s="1">
        <v>1</v>
      </c>
      <c r="I527" s="1">
        <v>1</v>
      </c>
      <c r="J527" s="1">
        <v>1</v>
      </c>
      <c r="K527" s="1">
        <v>1</v>
      </c>
      <c r="L527" s="1">
        <v>1</v>
      </c>
      <c r="M527" s="1">
        <v>1</v>
      </c>
    </row>
    <row r="528" spans="1:13" x14ac:dyDescent="0.25">
      <c r="A528" s="1">
        <v>5280</v>
      </c>
      <c r="B528" s="1" t="s">
        <v>362</v>
      </c>
      <c r="C528" s="1">
        <v>0</v>
      </c>
      <c r="D528" s="1" t="s">
        <v>104</v>
      </c>
      <c r="E528" s="1" t="s">
        <v>363</v>
      </c>
      <c r="F528" s="1">
        <v>1</v>
      </c>
      <c r="G528" s="1">
        <v>1</v>
      </c>
      <c r="H528" s="1" t="s">
        <v>8</v>
      </c>
      <c r="I528" s="1" t="s">
        <v>8</v>
      </c>
      <c r="J528" s="1" t="s">
        <v>8</v>
      </c>
      <c r="K528" s="1" t="s">
        <v>8</v>
      </c>
      <c r="L528" s="1" t="s">
        <v>8</v>
      </c>
      <c r="M528" s="1" t="s">
        <v>8</v>
      </c>
    </row>
    <row r="529" spans="1:13" x14ac:dyDescent="0.25">
      <c r="A529" s="1">
        <v>5290</v>
      </c>
      <c r="B529" s="1" t="s">
        <v>362</v>
      </c>
      <c r="C529" s="1">
        <v>0</v>
      </c>
      <c r="D529" s="1" t="s">
        <v>104</v>
      </c>
      <c r="E529" s="1" t="s">
        <v>363</v>
      </c>
      <c r="F529" s="1" t="s">
        <v>8</v>
      </c>
      <c r="G529" s="1" t="s">
        <v>8</v>
      </c>
      <c r="H529" s="1">
        <v>1</v>
      </c>
      <c r="I529" s="1">
        <v>1</v>
      </c>
      <c r="J529" s="1">
        <v>1</v>
      </c>
      <c r="K529" s="1">
        <v>1</v>
      </c>
      <c r="L529" s="1">
        <v>1</v>
      </c>
      <c r="M529" s="1">
        <v>1</v>
      </c>
    </row>
    <row r="530" spans="1:13" x14ac:dyDescent="0.25">
      <c r="A530" s="1">
        <v>5300</v>
      </c>
      <c r="B530" s="1" t="s">
        <v>362</v>
      </c>
      <c r="C530" s="1">
        <v>0</v>
      </c>
      <c r="D530" s="1" t="s">
        <v>104</v>
      </c>
      <c r="E530" s="1" t="s">
        <v>363</v>
      </c>
      <c r="F530" s="1">
        <v>1</v>
      </c>
      <c r="G530" s="1">
        <v>1</v>
      </c>
      <c r="H530" s="1" t="s">
        <v>8</v>
      </c>
      <c r="I530" s="1" t="s">
        <v>8</v>
      </c>
      <c r="J530" s="1" t="s">
        <v>8</v>
      </c>
      <c r="K530" s="1" t="s">
        <v>8</v>
      </c>
      <c r="L530" s="1" t="s">
        <v>8</v>
      </c>
      <c r="M530" s="1" t="s">
        <v>8</v>
      </c>
    </row>
    <row r="531" spans="1:13" x14ac:dyDescent="0.25">
      <c r="A531" s="1">
        <v>5310</v>
      </c>
      <c r="B531" s="1" t="s">
        <v>362</v>
      </c>
      <c r="C531" s="1">
        <v>0</v>
      </c>
      <c r="D531" s="1" t="s">
        <v>104</v>
      </c>
      <c r="E531" s="1" t="s">
        <v>363</v>
      </c>
      <c r="F531" s="1" t="s">
        <v>8</v>
      </c>
      <c r="G531" s="1" t="s">
        <v>8</v>
      </c>
      <c r="H531" s="1">
        <v>1</v>
      </c>
      <c r="I531" s="1">
        <v>1</v>
      </c>
      <c r="J531" s="1">
        <v>1</v>
      </c>
      <c r="K531" s="1">
        <v>1</v>
      </c>
      <c r="L531" s="1">
        <v>1</v>
      </c>
      <c r="M531" s="1">
        <v>1</v>
      </c>
    </row>
    <row r="532" spans="1:13" x14ac:dyDescent="0.25">
      <c r="A532" s="1">
        <v>5320</v>
      </c>
      <c r="B532" s="1" t="s">
        <v>362</v>
      </c>
      <c r="C532" s="1">
        <v>0</v>
      </c>
      <c r="D532" s="1" t="s">
        <v>104</v>
      </c>
      <c r="E532" s="1" t="s">
        <v>363</v>
      </c>
      <c r="F532" s="1">
        <v>1</v>
      </c>
      <c r="G532" s="1">
        <v>1</v>
      </c>
      <c r="H532" s="1" t="s">
        <v>8</v>
      </c>
      <c r="I532" s="1" t="s">
        <v>8</v>
      </c>
      <c r="J532" s="1" t="s">
        <v>8</v>
      </c>
      <c r="K532" s="1" t="s">
        <v>8</v>
      </c>
      <c r="L532" s="1" t="s">
        <v>8</v>
      </c>
      <c r="M532" s="1" t="s">
        <v>8</v>
      </c>
    </row>
    <row r="533" spans="1:13" x14ac:dyDescent="0.25">
      <c r="A533" s="1">
        <v>5330</v>
      </c>
      <c r="B533" s="1" t="s">
        <v>362</v>
      </c>
      <c r="C533" s="1">
        <v>0</v>
      </c>
      <c r="D533" s="1" t="s">
        <v>104</v>
      </c>
      <c r="E533" s="1" t="s">
        <v>363</v>
      </c>
      <c r="F533" s="1" t="s">
        <v>8</v>
      </c>
      <c r="G533" s="1" t="s">
        <v>8</v>
      </c>
      <c r="H533" s="1">
        <v>1</v>
      </c>
      <c r="I533" s="1">
        <v>1</v>
      </c>
      <c r="J533" s="1">
        <v>1</v>
      </c>
      <c r="K533" s="1">
        <v>1</v>
      </c>
      <c r="L533" s="1">
        <v>1</v>
      </c>
      <c r="M533" s="1">
        <v>1</v>
      </c>
    </row>
    <row r="534" spans="1:13" x14ac:dyDescent="0.25">
      <c r="A534" s="1">
        <v>5340</v>
      </c>
      <c r="B534" s="1" t="s">
        <v>362</v>
      </c>
      <c r="C534" s="1">
        <v>0</v>
      </c>
      <c r="D534" s="1" t="s">
        <v>104</v>
      </c>
      <c r="E534" s="1" t="s">
        <v>363</v>
      </c>
      <c r="F534" s="1">
        <v>1</v>
      </c>
      <c r="G534" s="1">
        <v>1</v>
      </c>
      <c r="H534" s="1" t="s">
        <v>8</v>
      </c>
      <c r="I534" s="1" t="s">
        <v>8</v>
      </c>
      <c r="J534" s="1" t="s">
        <v>8</v>
      </c>
      <c r="K534" s="1" t="s">
        <v>8</v>
      </c>
      <c r="L534" s="1" t="s">
        <v>8</v>
      </c>
      <c r="M534" s="1" t="s">
        <v>8</v>
      </c>
    </row>
    <row r="535" spans="1:13" x14ac:dyDescent="0.25">
      <c r="A535" s="1">
        <v>5350</v>
      </c>
      <c r="B535" s="1" t="s">
        <v>362</v>
      </c>
      <c r="C535" s="1">
        <v>0</v>
      </c>
      <c r="D535" s="1" t="s">
        <v>104</v>
      </c>
      <c r="E535" s="1" t="s">
        <v>363</v>
      </c>
      <c r="F535" s="1" t="s">
        <v>8</v>
      </c>
      <c r="G535" s="1" t="s">
        <v>8</v>
      </c>
      <c r="H535" s="1">
        <v>1</v>
      </c>
      <c r="I535" s="1">
        <v>1</v>
      </c>
      <c r="J535" s="1">
        <v>1</v>
      </c>
      <c r="K535" s="1">
        <v>1</v>
      </c>
      <c r="L535" s="1">
        <v>1</v>
      </c>
      <c r="M535" s="1">
        <v>1</v>
      </c>
    </row>
    <row r="536" spans="1:13" x14ac:dyDescent="0.25">
      <c r="A536" s="1">
        <v>5360</v>
      </c>
      <c r="B536" s="1" t="s">
        <v>362</v>
      </c>
      <c r="C536" s="1">
        <v>0</v>
      </c>
      <c r="D536" s="1" t="s">
        <v>104</v>
      </c>
      <c r="E536" s="1" t="s">
        <v>363</v>
      </c>
      <c r="F536" s="1">
        <v>1</v>
      </c>
      <c r="G536" s="1">
        <v>1</v>
      </c>
      <c r="H536" s="1" t="s">
        <v>8</v>
      </c>
      <c r="I536" s="1" t="s">
        <v>8</v>
      </c>
      <c r="J536" s="1" t="s">
        <v>8</v>
      </c>
      <c r="K536" s="1" t="s">
        <v>8</v>
      </c>
      <c r="L536" s="1" t="s">
        <v>8</v>
      </c>
      <c r="M536" s="1" t="s">
        <v>8</v>
      </c>
    </row>
    <row r="537" spans="1:13" x14ac:dyDescent="0.25">
      <c r="A537" s="1">
        <v>5370</v>
      </c>
      <c r="B537" s="1" t="s">
        <v>362</v>
      </c>
      <c r="C537" s="1">
        <v>0</v>
      </c>
      <c r="D537" s="1" t="s">
        <v>104</v>
      </c>
      <c r="E537" s="1" t="s">
        <v>363</v>
      </c>
      <c r="F537" s="1" t="s">
        <v>8</v>
      </c>
      <c r="G537" s="1" t="s">
        <v>8</v>
      </c>
      <c r="H537" s="1">
        <v>1</v>
      </c>
      <c r="I537" s="1">
        <v>1</v>
      </c>
      <c r="J537" s="1">
        <v>1</v>
      </c>
      <c r="K537" s="1">
        <v>1</v>
      </c>
      <c r="L537" s="1">
        <v>1</v>
      </c>
      <c r="M537" s="1">
        <v>1</v>
      </c>
    </row>
    <row r="538" spans="1:13" x14ac:dyDescent="0.25">
      <c r="A538" s="1">
        <v>5380</v>
      </c>
      <c r="B538" s="1" t="s">
        <v>362</v>
      </c>
      <c r="C538" s="1">
        <v>0</v>
      </c>
      <c r="D538" s="1" t="s">
        <v>104</v>
      </c>
      <c r="E538" s="1" t="s">
        <v>363</v>
      </c>
      <c r="F538" s="1">
        <v>1</v>
      </c>
      <c r="G538" s="1">
        <v>1</v>
      </c>
      <c r="H538" s="1" t="s">
        <v>8</v>
      </c>
      <c r="I538" s="1" t="s">
        <v>8</v>
      </c>
      <c r="J538" s="1" t="s">
        <v>8</v>
      </c>
      <c r="K538" s="1" t="s">
        <v>8</v>
      </c>
      <c r="L538" s="1" t="s">
        <v>8</v>
      </c>
      <c r="M538" s="1" t="s">
        <v>8</v>
      </c>
    </row>
    <row r="539" spans="1:13" x14ac:dyDescent="0.25">
      <c r="A539" s="1">
        <v>5390</v>
      </c>
      <c r="B539" s="1" t="s">
        <v>362</v>
      </c>
      <c r="C539" s="1">
        <v>0</v>
      </c>
      <c r="D539" s="1" t="s">
        <v>104</v>
      </c>
      <c r="E539" s="1" t="s">
        <v>363</v>
      </c>
      <c r="F539" s="1" t="s">
        <v>8</v>
      </c>
      <c r="G539" s="1" t="s">
        <v>8</v>
      </c>
      <c r="H539" s="1">
        <v>1</v>
      </c>
      <c r="I539" s="1">
        <v>1</v>
      </c>
      <c r="J539" s="1">
        <v>1</v>
      </c>
      <c r="K539" s="1">
        <v>1</v>
      </c>
      <c r="L539" s="1">
        <v>1</v>
      </c>
      <c r="M539" s="1">
        <v>1</v>
      </c>
    </row>
    <row r="540" spans="1:13" x14ac:dyDescent="0.25">
      <c r="A540" s="1">
        <v>5400</v>
      </c>
      <c r="B540" s="1" t="s">
        <v>362</v>
      </c>
      <c r="C540" s="1">
        <v>0</v>
      </c>
      <c r="D540" s="1" t="s">
        <v>104</v>
      </c>
      <c r="E540" s="1" t="s">
        <v>363</v>
      </c>
      <c r="F540" s="1">
        <v>1</v>
      </c>
      <c r="G540" s="1">
        <v>1</v>
      </c>
      <c r="H540" s="1" t="s">
        <v>8</v>
      </c>
      <c r="I540" s="1" t="s">
        <v>8</v>
      </c>
      <c r="J540" s="1" t="s">
        <v>8</v>
      </c>
      <c r="K540" s="1" t="s">
        <v>8</v>
      </c>
      <c r="L540" s="1" t="s">
        <v>8</v>
      </c>
      <c r="M540" s="1" t="s">
        <v>8</v>
      </c>
    </row>
    <row r="541" spans="1:13" x14ac:dyDescent="0.25">
      <c r="A541" s="1">
        <v>5410</v>
      </c>
      <c r="B541" s="1" t="s">
        <v>362</v>
      </c>
      <c r="C541" s="1">
        <v>0</v>
      </c>
      <c r="D541" s="1" t="s">
        <v>104</v>
      </c>
      <c r="E541" s="1" t="s">
        <v>363</v>
      </c>
      <c r="F541" s="1" t="s">
        <v>8</v>
      </c>
      <c r="G541" s="1" t="s">
        <v>8</v>
      </c>
      <c r="H541" s="1">
        <v>1</v>
      </c>
      <c r="I541" s="1">
        <v>1</v>
      </c>
      <c r="J541" s="1">
        <v>1</v>
      </c>
      <c r="K541" s="1">
        <v>1</v>
      </c>
      <c r="L541" s="1">
        <v>1</v>
      </c>
      <c r="M541" s="1">
        <v>1</v>
      </c>
    </row>
    <row r="542" spans="1:13" x14ac:dyDescent="0.25">
      <c r="A542" s="1">
        <v>5420</v>
      </c>
      <c r="B542" s="1" t="s">
        <v>362</v>
      </c>
      <c r="C542" s="1">
        <v>0</v>
      </c>
      <c r="D542" s="1" t="s">
        <v>104</v>
      </c>
      <c r="E542" s="1" t="s">
        <v>363</v>
      </c>
      <c r="F542" s="1">
        <v>1</v>
      </c>
      <c r="G542" s="1">
        <v>1</v>
      </c>
      <c r="H542" s="1" t="s">
        <v>8</v>
      </c>
      <c r="I542" s="1" t="s">
        <v>8</v>
      </c>
      <c r="J542" s="1" t="s">
        <v>8</v>
      </c>
      <c r="K542" s="1" t="s">
        <v>8</v>
      </c>
      <c r="L542" s="1" t="s">
        <v>8</v>
      </c>
      <c r="M542" s="1" t="s">
        <v>8</v>
      </c>
    </row>
    <row r="543" spans="1:13" x14ac:dyDescent="0.25">
      <c r="A543" s="1">
        <v>5430</v>
      </c>
      <c r="B543" s="1" t="s">
        <v>362</v>
      </c>
      <c r="C543" s="1">
        <v>0</v>
      </c>
      <c r="D543" s="1" t="s">
        <v>104</v>
      </c>
      <c r="E543" s="1" t="s">
        <v>363</v>
      </c>
      <c r="F543" s="1" t="s">
        <v>8</v>
      </c>
      <c r="G543" s="1" t="s">
        <v>8</v>
      </c>
      <c r="H543" s="1">
        <v>1</v>
      </c>
      <c r="I543" s="1">
        <v>1</v>
      </c>
      <c r="J543" s="1">
        <v>1</v>
      </c>
      <c r="K543" s="1">
        <v>1</v>
      </c>
      <c r="L543" s="1">
        <v>1</v>
      </c>
      <c r="M543" s="1">
        <v>1</v>
      </c>
    </row>
    <row r="544" spans="1:13" x14ac:dyDescent="0.25">
      <c r="A544" s="1">
        <v>5440</v>
      </c>
      <c r="B544" s="1" t="s">
        <v>362</v>
      </c>
      <c r="C544" s="1">
        <v>0</v>
      </c>
      <c r="D544" s="1" t="s">
        <v>104</v>
      </c>
      <c r="E544" s="1" t="s">
        <v>363</v>
      </c>
      <c r="F544" s="1">
        <v>1</v>
      </c>
      <c r="G544" s="1">
        <v>1</v>
      </c>
      <c r="H544" s="1" t="s">
        <v>8</v>
      </c>
      <c r="I544" s="1" t="s">
        <v>8</v>
      </c>
      <c r="J544" s="1" t="s">
        <v>8</v>
      </c>
      <c r="K544" s="1" t="s">
        <v>8</v>
      </c>
      <c r="L544" s="1" t="s">
        <v>8</v>
      </c>
      <c r="M544" s="1" t="s">
        <v>8</v>
      </c>
    </row>
    <row r="545" spans="1:13" x14ac:dyDescent="0.25">
      <c r="A545" s="1">
        <v>5450</v>
      </c>
      <c r="B545" s="1" t="s">
        <v>362</v>
      </c>
      <c r="C545" s="1">
        <v>0</v>
      </c>
      <c r="D545" s="1" t="s">
        <v>104</v>
      </c>
      <c r="E545" s="1" t="s">
        <v>363</v>
      </c>
      <c r="F545" s="1" t="s">
        <v>8</v>
      </c>
      <c r="G545" s="1" t="s">
        <v>8</v>
      </c>
      <c r="H545" s="1">
        <v>1</v>
      </c>
      <c r="I545" s="1">
        <v>1</v>
      </c>
      <c r="J545" s="1">
        <v>1</v>
      </c>
      <c r="K545" s="1">
        <v>1</v>
      </c>
      <c r="L545" s="1">
        <v>1</v>
      </c>
      <c r="M545" s="1">
        <v>1</v>
      </c>
    </row>
    <row r="546" spans="1:13" x14ac:dyDescent="0.25">
      <c r="A546" s="1">
        <v>5460</v>
      </c>
      <c r="B546" s="1" t="s">
        <v>362</v>
      </c>
      <c r="C546" s="1">
        <v>0</v>
      </c>
      <c r="D546" s="1" t="s">
        <v>104</v>
      </c>
      <c r="E546" s="1" t="s">
        <v>363</v>
      </c>
      <c r="F546" s="1">
        <v>1</v>
      </c>
      <c r="G546" s="1">
        <v>1</v>
      </c>
      <c r="H546" s="1" t="s">
        <v>8</v>
      </c>
      <c r="I546" s="1" t="s">
        <v>8</v>
      </c>
      <c r="J546" s="1" t="s">
        <v>8</v>
      </c>
      <c r="K546" s="1" t="s">
        <v>8</v>
      </c>
      <c r="L546" s="1" t="s">
        <v>8</v>
      </c>
      <c r="M546" s="1" t="s">
        <v>8</v>
      </c>
    </row>
    <row r="547" spans="1:13" x14ac:dyDescent="0.25">
      <c r="A547" s="1">
        <v>5470</v>
      </c>
      <c r="B547" s="1" t="s">
        <v>362</v>
      </c>
      <c r="C547" s="1">
        <v>0</v>
      </c>
      <c r="D547" s="1" t="s">
        <v>104</v>
      </c>
      <c r="E547" s="1" t="s">
        <v>363</v>
      </c>
      <c r="F547" s="1" t="s">
        <v>8</v>
      </c>
      <c r="G547" s="1" t="s">
        <v>8</v>
      </c>
      <c r="H547" s="1">
        <v>1</v>
      </c>
      <c r="I547" s="1">
        <v>1</v>
      </c>
      <c r="J547" s="1">
        <v>1</v>
      </c>
      <c r="K547" s="1">
        <v>1</v>
      </c>
      <c r="L547" s="1">
        <v>1</v>
      </c>
      <c r="M547" s="1">
        <v>1</v>
      </c>
    </row>
    <row r="548" spans="1:13" x14ac:dyDescent="0.25">
      <c r="A548" s="1">
        <v>5480</v>
      </c>
      <c r="B548" s="1" t="s">
        <v>362</v>
      </c>
      <c r="C548" s="1">
        <v>0</v>
      </c>
      <c r="D548" s="1" t="s">
        <v>104</v>
      </c>
      <c r="E548" s="1" t="s">
        <v>363</v>
      </c>
      <c r="F548" s="1">
        <v>1</v>
      </c>
      <c r="G548" s="1">
        <v>1</v>
      </c>
      <c r="H548" s="1" t="s">
        <v>8</v>
      </c>
      <c r="I548" s="1" t="s">
        <v>8</v>
      </c>
      <c r="J548" s="1" t="s">
        <v>8</v>
      </c>
      <c r="K548" s="1" t="s">
        <v>8</v>
      </c>
      <c r="L548" s="1" t="s">
        <v>8</v>
      </c>
      <c r="M548" s="1" t="s">
        <v>8</v>
      </c>
    </row>
    <row r="549" spans="1:13" x14ac:dyDescent="0.25">
      <c r="A549" s="1">
        <v>5490</v>
      </c>
      <c r="B549" s="1" t="s">
        <v>362</v>
      </c>
      <c r="C549" s="1">
        <v>0</v>
      </c>
      <c r="D549" s="1" t="s">
        <v>104</v>
      </c>
      <c r="E549" s="1" t="s">
        <v>363</v>
      </c>
      <c r="F549" s="1" t="s">
        <v>8</v>
      </c>
      <c r="G549" s="1" t="s">
        <v>8</v>
      </c>
      <c r="H549" s="1">
        <v>1</v>
      </c>
      <c r="I549" s="1">
        <v>1</v>
      </c>
      <c r="J549" s="1">
        <v>1</v>
      </c>
      <c r="K549" s="1">
        <v>1</v>
      </c>
      <c r="L549" s="1">
        <v>1</v>
      </c>
      <c r="M549" s="1">
        <v>1</v>
      </c>
    </row>
    <row r="550" spans="1:13" x14ac:dyDescent="0.25">
      <c r="A550" s="1">
        <v>5500</v>
      </c>
      <c r="B550" s="1" t="s">
        <v>362</v>
      </c>
      <c r="C550" s="1">
        <v>0</v>
      </c>
      <c r="D550" s="1" t="s">
        <v>104</v>
      </c>
      <c r="E550" s="1" t="s">
        <v>363</v>
      </c>
      <c r="F550" s="1">
        <v>1</v>
      </c>
      <c r="G550" s="1">
        <v>1</v>
      </c>
      <c r="H550" s="1" t="s">
        <v>8</v>
      </c>
      <c r="I550" s="1" t="s">
        <v>8</v>
      </c>
      <c r="J550" s="1" t="s">
        <v>8</v>
      </c>
      <c r="K550" s="1" t="s">
        <v>8</v>
      </c>
      <c r="L550" s="1" t="s">
        <v>8</v>
      </c>
      <c r="M550" s="1" t="s">
        <v>8</v>
      </c>
    </row>
    <row r="551" spans="1:13" x14ac:dyDescent="0.25">
      <c r="A551" s="1">
        <v>5510</v>
      </c>
      <c r="B551" s="1" t="s">
        <v>362</v>
      </c>
      <c r="C551" s="1">
        <v>0</v>
      </c>
      <c r="D551" s="1" t="s">
        <v>104</v>
      </c>
      <c r="E551" s="1" t="s">
        <v>363</v>
      </c>
      <c r="F551" s="1" t="s">
        <v>8</v>
      </c>
      <c r="G551" s="1" t="s">
        <v>8</v>
      </c>
      <c r="H551" s="1">
        <v>1</v>
      </c>
      <c r="I551" s="1">
        <v>1</v>
      </c>
      <c r="J551" s="1">
        <v>1</v>
      </c>
      <c r="K551" s="1">
        <v>1</v>
      </c>
      <c r="L551" s="1">
        <v>1</v>
      </c>
      <c r="M551" s="1">
        <v>1</v>
      </c>
    </row>
    <row r="552" spans="1:13" x14ac:dyDescent="0.25">
      <c r="A552" s="1">
        <v>5520</v>
      </c>
      <c r="B552" s="1" t="s">
        <v>362</v>
      </c>
      <c r="C552" s="1">
        <v>0</v>
      </c>
      <c r="D552" s="1" t="s">
        <v>104</v>
      </c>
      <c r="E552" s="1" t="s">
        <v>363</v>
      </c>
      <c r="F552" s="1">
        <v>1</v>
      </c>
      <c r="G552" s="1">
        <v>1</v>
      </c>
      <c r="H552" s="1" t="s">
        <v>8</v>
      </c>
      <c r="I552" s="1" t="s">
        <v>8</v>
      </c>
      <c r="J552" s="1" t="s">
        <v>8</v>
      </c>
      <c r="K552" s="1" t="s">
        <v>8</v>
      </c>
      <c r="L552" s="1" t="s">
        <v>8</v>
      </c>
      <c r="M552" s="1" t="s">
        <v>8</v>
      </c>
    </row>
    <row r="553" spans="1:13" x14ac:dyDescent="0.25">
      <c r="A553" s="1">
        <v>5530</v>
      </c>
      <c r="B553" s="1" t="s">
        <v>362</v>
      </c>
      <c r="C553" s="1">
        <v>0</v>
      </c>
      <c r="D553" s="1" t="s">
        <v>104</v>
      </c>
      <c r="E553" s="1" t="s">
        <v>363</v>
      </c>
      <c r="F553" s="1" t="s">
        <v>8</v>
      </c>
      <c r="G553" s="1" t="s">
        <v>8</v>
      </c>
      <c r="H553" s="1">
        <v>1</v>
      </c>
      <c r="I553" s="1">
        <v>1</v>
      </c>
      <c r="J553" s="1">
        <v>1</v>
      </c>
      <c r="K553" s="1">
        <v>1</v>
      </c>
      <c r="L553" s="1">
        <v>1</v>
      </c>
      <c r="M553" s="1">
        <v>1</v>
      </c>
    </row>
    <row r="554" spans="1:13" x14ac:dyDescent="0.25">
      <c r="A554" s="1">
        <v>5540</v>
      </c>
      <c r="B554" s="1" t="s">
        <v>362</v>
      </c>
      <c r="C554" s="1">
        <v>0</v>
      </c>
      <c r="D554" s="1" t="s">
        <v>104</v>
      </c>
      <c r="E554" s="1" t="s">
        <v>363</v>
      </c>
      <c r="F554" s="1">
        <v>1</v>
      </c>
      <c r="G554" s="1">
        <v>1</v>
      </c>
      <c r="H554" s="1" t="s">
        <v>8</v>
      </c>
      <c r="I554" s="1" t="s">
        <v>8</v>
      </c>
      <c r="J554" s="1" t="s">
        <v>8</v>
      </c>
      <c r="K554" s="1" t="s">
        <v>8</v>
      </c>
      <c r="L554" s="1" t="s">
        <v>8</v>
      </c>
      <c r="M554" s="1" t="s">
        <v>8</v>
      </c>
    </row>
    <row r="555" spans="1:13" x14ac:dyDescent="0.25">
      <c r="A555" s="1">
        <v>5550</v>
      </c>
      <c r="B555" s="1" t="s">
        <v>362</v>
      </c>
      <c r="C555" s="1">
        <v>0</v>
      </c>
      <c r="D555" s="1" t="s">
        <v>104</v>
      </c>
      <c r="E555" s="1" t="s">
        <v>363</v>
      </c>
      <c r="F555" s="1" t="s">
        <v>8</v>
      </c>
      <c r="G555" s="1" t="s">
        <v>8</v>
      </c>
      <c r="H555" s="1">
        <v>1</v>
      </c>
      <c r="I555" s="1">
        <v>1</v>
      </c>
      <c r="J555" s="1">
        <v>1</v>
      </c>
      <c r="K555" s="1">
        <v>1</v>
      </c>
      <c r="L555" s="1">
        <v>1</v>
      </c>
      <c r="M555" s="1">
        <v>1</v>
      </c>
    </row>
    <row r="556" spans="1:13" x14ac:dyDescent="0.25">
      <c r="A556" s="1">
        <v>5560</v>
      </c>
      <c r="B556" s="1" t="s">
        <v>362</v>
      </c>
      <c r="C556" s="1">
        <v>0</v>
      </c>
      <c r="D556" s="1" t="s">
        <v>104</v>
      </c>
      <c r="E556" s="1" t="s">
        <v>363</v>
      </c>
      <c r="F556" s="1">
        <v>1</v>
      </c>
      <c r="G556" s="1">
        <v>1</v>
      </c>
      <c r="H556" s="1" t="s">
        <v>8</v>
      </c>
      <c r="I556" s="1" t="s">
        <v>8</v>
      </c>
      <c r="J556" s="1" t="s">
        <v>8</v>
      </c>
      <c r="K556" s="1" t="s">
        <v>8</v>
      </c>
      <c r="L556" s="1" t="s">
        <v>8</v>
      </c>
      <c r="M556" s="1" t="s">
        <v>8</v>
      </c>
    </row>
    <row r="557" spans="1:13" x14ac:dyDescent="0.25">
      <c r="A557" s="1">
        <v>5570</v>
      </c>
      <c r="B557" s="1" t="s">
        <v>362</v>
      </c>
      <c r="C557" s="1">
        <v>0</v>
      </c>
      <c r="D557" s="1" t="s">
        <v>104</v>
      </c>
      <c r="E557" s="1" t="s">
        <v>363</v>
      </c>
      <c r="F557" s="1" t="s">
        <v>8</v>
      </c>
      <c r="G557" s="1" t="s">
        <v>8</v>
      </c>
      <c r="H557" s="1">
        <v>1</v>
      </c>
      <c r="I557" s="1">
        <v>1</v>
      </c>
      <c r="J557" s="1">
        <v>1</v>
      </c>
      <c r="K557" s="1">
        <v>1</v>
      </c>
      <c r="L557" s="1">
        <v>1</v>
      </c>
      <c r="M557" s="1">
        <v>1</v>
      </c>
    </row>
    <row r="558" spans="1:13" x14ac:dyDescent="0.25">
      <c r="A558" s="1">
        <v>5580</v>
      </c>
      <c r="B558" s="1" t="s">
        <v>362</v>
      </c>
      <c r="C558" s="1">
        <v>0</v>
      </c>
      <c r="D558" s="1" t="s">
        <v>104</v>
      </c>
      <c r="E558" s="1" t="s">
        <v>363</v>
      </c>
      <c r="F558" s="1">
        <v>1</v>
      </c>
      <c r="G558" s="1">
        <v>1</v>
      </c>
      <c r="H558" s="1" t="s">
        <v>8</v>
      </c>
      <c r="I558" s="1" t="s">
        <v>8</v>
      </c>
      <c r="J558" s="1" t="s">
        <v>8</v>
      </c>
      <c r="K558" s="1" t="s">
        <v>8</v>
      </c>
      <c r="L558" s="1" t="s">
        <v>8</v>
      </c>
      <c r="M558" s="1" t="s">
        <v>8</v>
      </c>
    </row>
    <row r="559" spans="1:13" x14ac:dyDescent="0.25">
      <c r="A559" s="1">
        <v>5590</v>
      </c>
      <c r="B559" s="1" t="s">
        <v>362</v>
      </c>
      <c r="C559" s="1">
        <v>0</v>
      </c>
      <c r="D559" s="1" t="s">
        <v>104</v>
      </c>
      <c r="E559" s="1" t="s">
        <v>363</v>
      </c>
      <c r="F559" s="1" t="s">
        <v>8</v>
      </c>
      <c r="G559" s="1" t="s">
        <v>8</v>
      </c>
      <c r="H559" s="1">
        <v>1</v>
      </c>
      <c r="I559" s="1">
        <v>1</v>
      </c>
      <c r="J559" s="1">
        <v>1</v>
      </c>
      <c r="K559" s="1">
        <v>1</v>
      </c>
      <c r="L559" s="1">
        <v>1</v>
      </c>
      <c r="M559" s="1">
        <v>1</v>
      </c>
    </row>
    <row r="560" spans="1:13" x14ac:dyDescent="0.25">
      <c r="A560" s="1">
        <v>5600</v>
      </c>
      <c r="B560" s="1" t="s">
        <v>362</v>
      </c>
      <c r="C560" s="1">
        <v>0</v>
      </c>
      <c r="D560" s="1" t="s">
        <v>104</v>
      </c>
      <c r="E560" s="1" t="s">
        <v>363</v>
      </c>
      <c r="F560" s="1">
        <v>1</v>
      </c>
      <c r="G560" s="1">
        <v>1</v>
      </c>
      <c r="H560" s="1" t="s">
        <v>8</v>
      </c>
      <c r="I560" s="1" t="s">
        <v>8</v>
      </c>
      <c r="J560" s="1" t="s">
        <v>8</v>
      </c>
      <c r="K560" s="1" t="s">
        <v>8</v>
      </c>
      <c r="L560" s="1" t="s">
        <v>8</v>
      </c>
      <c r="M560" s="1" t="s">
        <v>8</v>
      </c>
    </row>
    <row r="561" spans="1:13" x14ac:dyDescent="0.25">
      <c r="A561" s="1">
        <v>5610</v>
      </c>
      <c r="B561" s="1" t="s">
        <v>362</v>
      </c>
      <c r="C561" s="1">
        <v>0</v>
      </c>
      <c r="D561" s="1" t="s">
        <v>104</v>
      </c>
      <c r="E561" s="1" t="s">
        <v>363</v>
      </c>
      <c r="F561" s="1" t="s">
        <v>8</v>
      </c>
      <c r="G561" s="1" t="s">
        <v>8</v>
      </c>
      <c r="H561" s="1">
        <v>1</v>
      </c>
      <c r="I561" s="1">
        <v>1</v>
      </c>
      <c r="J561" s="1">
        <v>1</v>
      </c>
      <c r="K561" s="1">
        <v>1</v>
      </c>
      <c r="L561" s="1" t="s">
        <v>8</v>
      </c>
      <c r="M561" s="1" t="s">
        <v>8</v>
      </c>
    </row>
    <row r="562" spans="1:13" x14ac:dyDescent="0.25">
      <c r="A562" s="1">
        <v>5620</v>
      </c>
      <c r="B562" s="1" t="s">
        <v>362</v>
      </c>
      <c r="C562" s="1">
        <v>0</v>
      </c>
      <c r="D562" s="1" t="s">
        <v>104</v>
      </c>
      <c r="E562" s="1" t="s">
        <v>363</v>
      </c>
      <c r="F562" s="1">
        <v>1</v>
      </c>
      <c r="G562" s="1">
        <v>1</v>
      </c>
      <c r="H562" s="1" t="s">
        <v>8</v>
      </c>
      <c r="I562" s="1" t="s">
        <v>8</v>
      </c>
      <c r="J562" s="1" t="s">
        <v>8</v>
      </c>
      <c r="K562" s="1" t="s">
        <v>8</v>
      </c>
      <c r="L562" s="1" t="s">
        <v>8</v>
      </c>
      <c r="M562" s="1" t="s">
        <v>8</v>
      </c>
    </row>
    <row r="563" spans="1:13" x14ac:dyDescent="0.25">
      <c r="A563" s="1">
        <v>5630</v>
      </c>
      <c r="B563" s="1" t="s">
        <v>362</v>
      </c>
      <c r="C563" s="1">
        <v>0</v>
      </c>
      <c r="D563" s="1" t="s">
        <v>104</v>
      </c>
      <c r="E563" s="1" t="s">
        <v>363</v>
      </c>
      <c r="F563" s="1" t="s">
        <v>8</v>
      </c>
      <c r="G563" s="1" t="s">
        <v>8</v>
      </c>
      <c r="H563" s="1">
        <v>1</v>
      </c>
      <c r="I563" s="1">
        <v>1</v>
      </c>
      <c r="J563" s="1">
        <v>1</v>
      </c>
      <c r="K563" s="1">
        <v>1</v>
      </c>
      <c r="L563" s="1">
        <v>1</v>
      </c>
      <c r="M563" s="1">
        <v>1</v>
      </c>
    </row>
    <row r="564" spans="1:13" x14ac:dyDescent="0.25">
      <c r="A564" s="1">
        <v>5640</v>
      </c>
      <c r="B564" s="1" t="s">
        <v>362</v>
      </c>
      <c r="C564" s="1">
        <v>0</v>
      </c>
      <c r="D564" s="1" t="s">
        <v>104</v>
      </c>
      <c r="E564" s="1" t="s">
        <v>363</v>
      </c>
      <c r="F564" s="1">
        <v>1</v>
      </c>
      <c r="G564" s="1">
        <v>1</v>
      </c>
      <c r="H564" s="1" t="s">
        <v>8</v>
      </c>
      <c r="I564" s="1" t="s">
        <v>8</v>
      </c>
      <c r="J564" s="1" t="s">
        <v>8</v>
      </c>
      <c r="K564" s="1" t="s">
        <v>8</v>
      </c>
      <c r="L564" s="1" t="s">
        <v>8</v>
      </c>
      <c r="M564" s="1" t="s">
        <v>8</v>
      </c>
    </row>
    <row r="565" spans="1:13" x14ac:dyDescent="0.25">
      <c r="A565" s="1">
        <v>5650</v>
      </c>
      <c r="B565" s="1" t="s">
        <v>362</v>
      </c>
      <c r="C565" s="1">
        <v>0</v>
      </c>
      <c r="D565" s="1" t="s">
        <v>104</v>
      </c>
      <c r="E565" s="1" t="s">
        <v>363</v>
      </c>
      <c r="F565" s="1" t="s">
        <v>8</v>
      </c>
      <c r="G565" s="1" t="s">
        <v>8</v>
      </c>
      <c r="H565" s="1">
        <v>1</v>
      </c>
      <c r="I565" s="1">
        <v>1</v>
      </c>
      <c r="J565" s="1">
        <v>1</v>
      </c>
      <c r="K565" s="1">
        <v>1</v>
      </c>
      <c r="L565" s="1">
        <v>1</v>
      </c>
      <c r="M565" s="1">
        <v>1</v>
      </c>
    </row>
    <row r="566" spans="1:13" x14ac:dyDescent="0.25">
      <c r="A566" s="1">
        <v>5660</v>
      </c>
      <c r="B566" s="1" t="s">
        <v>362</v>
      </c>
      <c r="C566" s="1">
        <v>0</v>
      </c>
      <c r="D566" s="1" t="s">
        <v>104</v>
      </c>
      <c r="E566" s="1" t="s">
        <v>363</v>
      </c>
      <c r="F566" s="1">
        <v>1</v>
      </c>
      <c r="G566" s="1">
        <v>1</v>
      </c>
      <c r="H566" s="1" t="s">
        <v>8</v>
      </c>
      <c r="I566" s="1" t="s">
        <v>8</v>
      </c>
      <c r="J566" s="1" t="s">
        <v>8</v>
      </c>
      <c r="K566" s="1" t="s">
        <v>8</v>
      </c>
      <c r="L566" s="1" t="s">
        <v>8</v>
      </c>
      <c r="M566" s="1" t="s">
        <v>8</v>
      </c>
    </row>
    <row r="567" spans="1:13" x14ac:dyDescent="0.25">
      <c r="A567" s="1">
        <v>5670</v>
      </c>
      <c r="B567" s="1" t="s">
        <v>362</v>
      </c>
      <c r="C567" s="1">
        <v>0</v>
      </c>
      <c r="D567" s="1" t="s">
        <v>104</v>
      </c>
      <c r="E567" s="1" t="s">
        <v>363</v>
      </c>
      <c r="F567" s="1" t="s">
        <v>8</v>
      </c>
      <c r="G567" s="1" t="s">
        <v>8</v>
      </c>
      <c r="H567" s="1">
        <v>1</v>
      </c>
      <c r="I567" s="1">
        <v>1</v>
      </c>
      <c r="J567" s="1">
        <v>1</v>
      </c>
      <c r="K567" s="1">
        <v>1</v>
      </c>
      <c r="L567" s="1">
        <v>1</v>
      </c>
      <c r="M567" s="1">
        <v>1</v>
      </c>
    </row>
    <row r="568" spans="1:13" x14ac:dyDescent="0.25">
      <c r="A568" s="1">
        <v>5680</v>
      </c>
      <c r="B568" s="1" t="s">
        <v>362</v>
      </c>
      <c r="C568" s="1">
        <v>0</v>
      </c>
      <c r="D568" s="1" t="s">
        <v>104</v>
      </c>
      <c r="E568" s="1" t="s">
        <v>363</v>
      </c>
      <c r="F568" s="1">
        <v>1</v>
      </c>
      <c r="G568" s="1">
        <v>1</v>
      </c>
      <c r="H568" s="1" t="s">
        <v>8</v>
      </c>
      <c r="I568" s="1" t="s">
        <v>8</v>
      </c>
      <c r="J568" s="1" t="s">
        <v>8</v>
      </c>
      <c r="K568" s="1" t="s">
        <v>8</v>
      </c>
      <c r="L568" s="1" t="s">
        <v>8</v>
      </c>
      <c r="M568" s="1" t="s">
        <v>8</v>
      </c>
    </row>
    <row r="569" spans="1:13" x14ac:dyDescent="0.25">
      <c r="A569" s="1">
        <v>5690</v>
      </c>
      <c r="B569" s="1" t="s">
        <v>362</v>
      </c>
      <c r="C569" s="1">
        <v>0</v>
      </c>
      <c r="D569" s="1" t="s">
        <v>104</v>
      </c>
      <c r="E569" s="1" t="s">
        <v>363</v>
      </c>
      <c r="F569" s="1" t="s">
        <v>8</v>
      </c>
      <c r="G569" s="1" t="s">
        <v>8</v>
      </c>
      <c r="H569" s="1">
        <v>1</v>
      </c>
      <c r="I569" s="1">
        <v>1</v>
      </c>
      <c r="J569" s="1">
        <v>1</v>
      </c>
      <c r="K569" s="1">
        <v>1</v>
      </c>
      <c r="L569" s="1">
        <v>1</v>
      </c>
      <c r="M569" s="1">
        <v>1</v>
      </c>
    </row>
    <row r="570" spans="1:13" x14ac:dyDescent="0.25">
      <c r="A570" s="1">
        <v>5700</v>
      </c>
      <c r="B570" s="1" t="s">
        <v>362</v>
      </c>
      <c r="C570" s="1">
        <v>0</v>
      </c>
      <c r="D570" s="1" t="s">
        <v>104</v>
      </c>
      <c r="E570" s="1" t="s">
        <v>363</v>
      </c>
      <c r="F570" s="1">
        <v>1</v>
      </c>
      <c r="G570" s="1">
        <v>1</v>
      </c>
      <c r="H570" s="1" t="s">
        <v>8</v>
      </c>
      <c r="I570" s="1" t="s">
        <v>8</v>
      </c>
      <c r="J570" s="1" t="s">
        <v>8</v>
      </c>
      <c r="K570" s="1" t="s">
        <v>8</v>
      </c>
      <c r="L570" s="1" t="s">
        <v>8</v>
      </c>
      <c r="M570" s="1" t="s">
        <v>8</v>
      </c>
    </row>
    <row r="571" spans="1:13" x14ac:dyDescent="0.25">
      <c r="A571" s="1">
        <v>5710</v>
      </c>
      <c r="B571" s="1" t="s">
        <v>362</v>
      </c>
      <c r="C571" s="1">
        <v>0</v>
      </c>
      <c r="D571" s="1" t="s">
        <v>104</v>
      </c>
      <c r="E571" s="1" t="s">
        <v>363</v>
      </c>
      <c r="F571" s="1" t="s">
        <v>8</v>
      </c>
      <c r="G571" s="1" t="s">
        <v>8</v>
      </c>
      <c r="H571" s="1">
        <v>1</v>
      </c>
      <c r="I571" s="1">
        <v>1</v>
      </c>
      <c r="J571" s="1">
        <v>1</v>
      </c>
      <c r="K571" s="1">
        <v>1</v>
      </c>
      <c r="L571" s="1">
        <v>1</v>
      </c>
      <c r="M571" s="1">
        <v>1</v>
      </c>
    </row>
    <row r="572" spans="1:13" x14ac:dyDescent="0.25">
      <c r="A572" s="1">
        <v>5720</v>
      </c>
      <c r="B572" s="1" t="s">
        <v>362</v>
      </c>
      <c r="C572" s="1">
        <v>0</v>
      </c>
      <c r="D572" s="1" t="s">
        <v>104</v>
      </c>
      <c r="E572" s="1" t="s">
        <v>363</v>
      </c>
      <c r="F572" s="1">
        <v>1</v>
      </c>
      <c r="G572" s="1">
        <v>1</v>
      </c>
      <c r="H572" s="1" t="s">
        <v>8</v>
      </c>
      <c r="I572" s="1" t="s">
        <v>8</v>
      </c>
      <c r="J572" s="1" t="s">
        <v>8</v>
      </c>
      <c r="K572" s="1" t="s">
        <v>8</v>
      </c>
      <c r="L572" s="1" t="s">
        <v>8</v>
      </c>
      <c r="M572" s="1" t="s">
        <v>8</v>
      </c>
    </row>
    <row r="573" spans="1:13" x14ac:dyDescent="0.25">
      <c r="A573" s="1">
        <v>5730</v>
      </c>
      <c r="B573" s="1" t="s">
        <v>362</v>
      </c>
      <c r="C573" s="1">
        <v>0</v>
      </c>
      <c r="D573" s="1" t="s">
        <v>104</v>
      </c>
      <c r="E573" s="1" t="s">
        <v>363</v>
      </c>
      <c r="F573" s="1" t="s">
        <v>8</v>
      </c>
      <c r="G573" s="1" t="s">
        <v>8</v>
      </c>
      <c r="H573" s="1">
        <v>1</v>
      </c>
      <c r="I573" s="1">
        <v>1</v>
      </c>
      <c r="J573" s="1">
        <v>1</v>
      </c>
      <c r="K573" s="1">
        <v>1</v>
      </c>
      <c r="L573" s="1">
        <v>1</v>
      </c>
      <c r="M573" s="1">
        <v>1</v>
      </c>
    </row>
    <row r="574" spans="1:13" x14ac:dyDescent="0.25">
      <c r="A574" s="1">
        <v>5740</v>
      </c>
      <c r="B574" s="1" t="s">
        <v>362</v>
      </c>
      <c r="C574" s="1">
        <v>0</v>
      </c>
      <c r="D574" s="1" t="s">
        <v>104</v>
      </c>
      <c r="E574" s="1" t="s">
        <v>363</v>
      </c>
      <c r="F574" s="1">
        <v>1</v>
      </c>
      <c r="G574" s="1">
        <v>1</v>
      </c>
      <c r="H574" s="1" t="s">
        <v>8</v>
      </c>
      <c r="I574" s="1" t="s">
        <v>8</v>
      </c>
      <c r="J574" s="1" t="s">
        <v>8</v>
      </c>
      <c r="K574" s="1" t="s">
        <v>8</v>
      </c>
      <c r="L574" s="1" t="s">
        <v>8</v>
      </c>
      <c r="M574" s="1" t="s">
        <v>8</v>
      </c>
    </row>
    <row r="575" spans="1:13" x14ac:dyDescent="0.25">
      <c r="A575" s="1">
        <v>5750</v>
      </c>
      <c r="B575" s="1" t="s">
        <v>362</v>
      </c>
      <c r="C575" s="1">
        <v>0</v>
      </c>
      <c r="D575" s="1" t="s">
        <v>104</v>
      </c>
      <c r="E575" s="1" t="s">
        <v>363</v>
      </c>
      <c r="F575" s="1" t="s">
        <v>8</v>
      </c>
      <c r="G575" s="1" t="s">
        <v>8</v>
      </c>
      <c r="H575" s="1">
        <v>1</v>
      </c>
      <c r="I575" s="1">
        <v>1</v>
      </c>
      <c r="J575" s="1">
        <v>1</v>
      </c>
      <c r="K575" s="1">
        <v>1</v>
      </c>
      <c r="L575" s="1">
        <v>1</v>
      </c>
      <c r="M575" s="1">
        <v>1</v>
      </c>
    </row>
    <row r="576" spans="1:13" x14ac:dyDescent="0.25">
      <c r="A576" s="1">
        <v>5760</v>
      </c>
      <c r="B576" s="1" t="s">
        <v>362</v>
      </c>
      <c r="C576" s="1">
        <v>0</v>
      </c>
      <c r="D576" s="1" t="s">
        <v>104</v>
      </c>
      <c r="E576" s="1" t="s">
        <v>363</v>
      </c>
      <c r="F576" s="1">
        <v>1</v>
      </c>
      <c r="G576" s="1">
        <v>1</v>
      </c>
      <c r="H576" s="1" t="s">
        <v>8</v>
      </c>
      <c r="I576" s="1" t="s">
        <v>8</v>
      </c>
      <c r="J576" s="1" t="s">
        <v>8</v>
      </c>
      <c r="K576" s="1" t="s">
        <v>8</v>
      </c>
      <c r="L576" s="1" t="s">
        <v>8</v>
      </c>
      <c r="M576" s="1" t="s">
        <v>8</v>
      </c>
    </row>
    <row r="577" spans="1:13" x14ac:dyDescent="0.25">
      <c r="A577" s="1">
        <v>5770</v>
      </c>
      <c r="B577" s="1" t="s">
        <v>362</v>
      </c>
      <c r="C577" s="1">
        <v>0</v>
      </c>
      <c r="D577" s="1" t="s">
        <v>104</v>
      </c>
      <c r="E577" s="1" t="s">
        <v>363</v>
      </c>
      <c r="F577" s="1" t="s">
        <v>8</v>
      </c>
      <c r="G577" s="1" t="s">
        <v>8</v>
      </c>
      <c r="H577" s="1">
        <v>1</v>
      </c>
      <c r="I577" s="1">
        <v>1</v>
      </c>
      <c r="J577" s="1">
        <v>1</v>
      </c>
      <c r="K577" s="1">
        <v>1</v>
      </c>
      <c r="L577" s="1">
        <v>1</v>
      </c>
      <c r="M577" s="1">
        <v>1</v>
      </c>
    </row>
    <row r="578" spans="1:13" x14ac:dyDescent="0.25">
      <c r="A578" s="1">
        <v>5780</v>
      </c>
      <c r="B578" s="1" t="s">
        <v>362</v>
      </c>
      <c r="C578" s="1">
        <v>0</v>
      </c>
      <c r="D578" s="1" t="s">
        <v>104</v>
      </c>
      <c r="E578" s="1" t="s">
        <v>363</v>
      </c>
      <c r="F578" s="1">
        <v>1</v>
      </c>
      <c r="G578" s="1">
        <v>1</v>
      </c>
      <c r="H578" s="1" t="s">
        <v>8</v>
      </c>
      <c r="I578" s="1" t="s">
        <v>8</v>
      </c>
      <c r="J578" s="1" t="s">
        <v>8</v>
      </c>
      <c r="K578" s="1" t="s">
        <v>8</v>
      </c>
      <c r="L578" s="1" t="s">
        <v>8</v>
      </c>
      <c r="M578" s="1" t="s">
        <v>8</v>
      </c>
    </row>
    <row r="579" spans="1:13" x14ac:dyDescent="0.25">
      <c r="A579" s="1">
        <v>5790</v>
      </c>
      <c r="B579" s="1" t="s">
        <v>362</v>
      </c>
      <c r="C579" s="1">
        <v>0</v>
      </c>
      <c r="D579" s="1" t="s">
        <v>104</v>
      </c>
      <c r="E579" s="1" t="s">
        <v>363</v>
      </c>
      <c r="F579" s="1" t="s">
        <v>8</v>
      </c>
      <c r="G579" s="1" t="s">
        <v>8</v>
      </c>
      <c r="H579" s="1">
        <v>1</v>
      </c>
      <c r="I579" s="1">
        <v>1</v>
      </c>
      <c r="J579" s="1">
        <v>1</v>
      </c>
      <c r="K579" s="1">
        <v>1</v>
      </c>
      <c r="L579" s="1">
        <v>1</v>
      </c>
      <c r="M579" s="1">
        <v>1</v>
      </c>
    </row>
    <row r="580" spans="1:13" x14ac:dyDescent="0.25">
      <c r="A580" s="1">
        <v>5800</v>
      </c>
      <c r="B580" s="1" t="s">
        <v>412</v>
      </c>
      <c r="C580" s="1">
        <v>0</v>
      </c>
      <c r="D580" s="1" t="s">
        <v>104</v>
      </c>
      <c r="E580" s="1" t="s">
        <v>413</v>
      </c>
      <c r="F580" s="1">
        <v>1</v>
      </c>
      <c r="G580" s="1">
        <v>1</v>
      </c>
      <c r="H580" s="1">
        <v>1</v>
      </c>
      <c r="I580" s="1">
        <v>1</v>
      </c>
      <c r="J580" s="1">
        <v>1</v>
      </c>
      <c r="K580" s="1">
        <v>1</v>
      </c>
      <c r="L580" s="1">
        <v>1</v>
      </c>
      <c r="M580" s="1">
        <v>1</v>
      </c>
    </row>
    <row r="581" spans="1:13" x14ac:dyDescent="0.25">
      <c r="A581" s="1">
        <v>5810</v>
      </c>
      <c r="B581" s="1" t="s">
        <v>412</v>
      </c>
      <c r="C581" s="1">
        <v>0</v>
      </c>
      <c r="D581" s="1" t="s">
        <v>104</v>
      </c>
      <c r="E581" s="1" t="s">
        <v>413</v>
      </c>
      <c r="F581" s="1">
        <v>1</v>
      </c>
      <c r="G581" s="1">
        <v>1</v>
      </c>
      <c r="H581" s="1">
        <v>1</v>
      </c>
      <c r="I581" s="1">
        <v>1</v>
      </c>
      <c r="J581" s="1">
        <v>1</v>
      </c>
      <c r="K581" s="1">
        <v>1</v>
      </c>
      <c r="L581" s="1">
        <v>1</v>
      </c>
      <c r="M581" s="1">
        <v>1</v>
      </c>
    </row>
    <row r="582" spans="1:13" x14ac:dyDescent="0.25">
      <c r="A582" s="1">
        <v>5820</v>
      </c>
      <c r="B582" s="1" t="s">
        <v>412</v>
      </c>
      <c r="C582" s="1">
        <v>0</v>
      </c>
      <c r="D582" s="1" t="s">
        <v>104</v>
      </c>
      <c r="E582" s="1" t="s">
        <v>413</v>
      </c>
      <c r="F582" s="1">
        <v>1</v>
      </c>
      <c r="G582" s="1">
        <v>1</v>
      </c>
      <c r="H582" s="1">
        <v>1</v>
      </c>
      <c r="I582" s="1">
        <v>1</v>
      </c>
      <c r="J582" s="1">
        <v>1</v>
      </c>
      <c r="K582" s="1">
        <v>1</v>
      </c>
      <c r="L582" s="1">
        <v>1</v>
      </c>
      <c r="M582" s="1">
        <v>1</v>
      </c>
    </row>
    <row r="583" spans="1:13" x14ac:dyDescent="0.25">
      <c r="A583" s="1">
        <v>5830</v>
      </c>
      <c r="B583" s="1" t="s">
        <v>412</v>
      </c>
      <c r="C583" s="1">
        <v>0</v>
      </c>
      <c r="D583" s="1" t="s">
        <v>104</v>
      </c>
      <c r="E583" s="1" t="s">
        <v>413</v>
      </c>
      <c r="F583" s="1">
        <v>1</v>
      </c>
      <c r="G583" s="1">
        <v>1</v>
      </c>
      <c r="H583" s="1">
        <v>1</v>
      </c>
      <c r="I583" s="1">
        <v>1</v>
      </c>
      <c r="J583" s="1">
        <v>1</v>
      </c>
      <c r="K583" s="1">
        <v>1</v>
      </c>
      <c r="L583" s="1">
        <v>1</v>
      </c>
      <c r="M583" s="1">
        <v>1</v>
      </c>
    </row>
    <row r="584" spans="1:13" x14ac:dyDescent="0.25">
      <c r="A584" s="1">
        <v>5840</v>
      </c>
      <c r="B584" s="1" t="s">
        <v>414</v>
      </c>
      <c r="C584" s="1">
        <v>0</v>
      </c>
      <c r="D584" s="1" t="s">
        <v>113</v>
      </c>
      <c r="E584" s="1" t="s">
        <v>415</v>
      </c>
      <c r="F584" s="1">
        <v>1</v>
      </c>
      <c r="G584" s="1">
        <v>1</v>
      </c>
      <c r="H584" s="1">
        <v>1</v>
      </c>
      <c r="I584" s="1">
        <v>1</v>
      </c>
      <c r="J584" s="1">
        <v>1</v>
      </c>
      <c r="K584" s="1">
        <v>1</v>
      </c>
      <c r="L584" s="1">
        <v>1</v>
      </c>
      <c r="M584" s="1">
        <v>1</v>
      </c>
    </row>
    <row r="585" spans="1:13" x14ac:dyDescent="0.25">
      <c r="A585" s="1">
        <v>5850</v>
      </c>
      <c r="B585" s="1" t="s">
        <v>414</v>
      </c>
      <c r="C585" s="1">
        <v>0</v>
      </c>
      <c r="D585" s="1" t="s">
        <v>113</v>
      </c>
      <c r="E585" s="1" t="s">
        <v>415</v>
      </c>
      <c r="F585" s="1">
        <v>1</v>
      </c>
      <c r="G585" s="1">
        <v>1</v>
      </c>
      <c r="H585" s="1">
        <v>1</v>
      </c>
      <c r="I585" s="1">
        <v>1</v>
      </c>
      <c r="J585" s="1">
        <v>1</v>
      </c>
      <c r="K585" s="1">
        <v>1</v>
      </c>
      <c r="L585" s="1">
        <v>1</v>
      </c>
      <c r="M585" s="1">
        <v>1</v>
      </c>
    </row>
    <row r="586" spans="1:13" x14ac:dyDescent="0.25">
      <c r="A586" s="1">
        <v>5860</v>
      </c>
      <c r="B586" s="1" t="s">
        <v>390</v>
      </c>
      <c r="C586" s="1">
        <v>0</v>
      </c>
      <c r="D586" s="1" t="s">
        <v>104</v>
      </c>
      <c r="E586" s="1" t="s">
        <v>391</v>
      </c>
      <c r="F586" s="1">
        <v>1</v>
      </c>
      <c r="G586" s="1">
        <v>1</v>
      </c>
      <c r="H586" s="1">
        <v>1</v>
      </c>
      <c r="I586" s="1">
        <v>1</v>
      </c>
      <c r="J586" s="1">
        <v>1</v>
      </c>
      <c r="K586" s="1">
        <v>1</v>
      </c>
      <c r="L586" s="1">
        <v>1</v>
      </c>
      <c r="M586" s="1">
        <v>1</v>
      </c>
    </row>
    <row r="587" spans="1:13" x14ac:dyDescent="0.25">
      <c r="A587" s="1">
        <v>5870</v>
      </c>
      <c r="B587" s="1" t="s">
        <v>390</v>
      </c>
      <c r="C587" s="1">
        <v>0</v>
      </c>
      <c r="D587" s="1" t="s">
        <v>104</v>
      </c>
      <c r="E587" s="1" t="s">
        <v>391</v>
      </c>
      <c r="F587" s="1">
        <v>1</v>
      </c>
      <c r="G587" s="1">
        <v>1</v>
      </c>
      <c r="H587" s="1">
        <v>1</v>
      </c>
      <c r="I587" s="1">
        <v>1</v>
      </c>
      <c r="J587" s="1">
        <v>1</v>
      </c>
      <c r="K587" s="1">
        <v>1</v>
      </c>
      <c r="L587" s="1">
        <v>1</v>
      </c>
      <c r="M587" s="1">
        <v>1</v>
      </c>
    </row>
    <row r="588" spans="1:13" x14ac:dyDescent="0.25">
      <c r="A588" s="1">
        <v>5880</v>
      </c>
      <c r="B588" s="1" t="s">
        <v>390</v>
      </c>
      <c r="C588" s="1">
        <v>0</v>
      </c>
      <c r="D588" s="1" t="s">
        <v>104</v>
      </c>
      <c r="E588" s="1" t="s">
        <v>391</v>
      </c>
      <c r="F588" s="1">
        <v>1</v>
      </c>
      <c r="G588" s="1">
        <v>1</v>
      </c>
      <c r="H588" s="1">
        <v>1</v>
      </c>
      <c r="I588" s="1">
        <v>1</v>
      </c>
      <c r="J588" s="1">
        <v>1</v>
      </c>
      <c r="K588" s="1">
        <v>1</v>
      </c>
      <c r="L588" s="1">
        <v>1</v>
      </c>
      <c r="M588" s="1">
        <v>1</v>
      </c>
    </row>
    <row r="589" spans="1:13" x14ac:dyDescent="0.25">
      <c r="A589" s="1">
        <v>5890</v>
      </c>
      <c r="B589" s="1" t="s">
        <v>390</v>
      </c>
      <c r="C589" s="1">
        <v>0</v>
      </c>
      <c r="D589" s="1" t="s">
        <v>104</v>
      </c>
      <c r="E589" s="1" t="s">
        <v>391</v>
      </c>
      <c r="F589" s="1">
        <v>1</v>
      </c>
      <c r="G589" s="1">
        <v>1</v>
      </c>
      <c r="H589" s="1">
        <v>1</v>
      </c>
      <c r="I589" s="1">
        <v>1</v>
      </c>
      <c r="J589" s="1">
        <v>1</v>
      </c>
      <c r="K589" s="1">
        <v>1</v>
      </c>
      <c r="L589" s="1">
        <v>1</v>
      </c>
      <c r="M589" s="1">
        <v>1</v>
      </c>
    </row>
    <row r="590" spans="1:13" x14ac:dyDescent="0.25">
      <c r="A590" s="1">
        <v>5900</v>
      </c>
      <c r="B590" s="1" t="s">
        <v>390</v>
      </c>
      <c r="C590" s="1">
        <v>0</v>
      </c>
      <c r="D590" s="1" t="s">
        <v>104</v>
      </c>
      <c r="E590" s="1" t="s">
        <v>391</v>
      </c>
      <c r="F590" s="1">
        <v>1</v>
      </c>
      <c r="G590" s="1">
        <v>1</v>
      </c>
      <c r="H590" s="1">
        <v>1</v>
      </c>
      <c r="I590" s="1">
        <v>1</v>
      </c>
      <c r="J590" s="1">
        <v>1</v>
      </c>
      <c r="K590" s="1">
        <v>1</v>
      </c>
      <c r="L590" s="1">
        <v>1</v>
      </c>
      <c r="M590" s="1">
        <v>1</v>
      </c>
    </row>
    <row r="591" spans="1:13" x14ac:dyDescent="0.25">
      <c r="A591" s="1">
        <v>5910</v>
      </c>
      <c r="B591" s="1" t="s">
        <v>390</v>
      </c>
      <c r="C591" s="1">
        <v>0</v>
      </c>
      <c r="D591" s="1" t="s">
        <v>104</v>
      </c>
      <c r="E591" s="1" t="s">
        <v>391</v>
      </c>
      <c r="F591" s="1">
        <v>1</v>
      </c>
      <c r="G591" s="1">
        <v>1</v>
      </c>
      <c r="H591" s="1">
        <v>1</v>
      </c>
      <c r="I591" s="1">
        <v>1</v>
      </c>
      <c r="J591" s="1">
        <v>1</v>
      </c>
      <c r="K591" s="1">
        <v>1</v>
      </c>
      <c r="L591" s="1">
        <v>1</v>
      </c>
      <c r="M591" s="1">
        <v>1</v>
      </c>
    </row>
    <row r="592" spans="1:13" x14ac:dyDescent="0.25">
      <c r="A592" s="1">
        <v>5920</v>
      </c>
      <c r="B592" s="1" t="s">
        <v>390</v>
      </c>
      <c r="C592" s="1">
        <v>0</v>
      </c>
      <c r="D592" s="1" t="s">
        <v>104</v>
      </c>
      <c r="E592" s="1" t="s">
        <v>391</v>
      </c>
      <c r="F592" s="1">
        <v>1</v>
      </c>
      <c r="G592" s="1">
        <v>1</v>
      </c>
      <c r="H592" s="1">
        <v>1</v>
      </c>
      <c r="I592" s="1">
        <v>1</v>
      </c>
      <c r="J592" s="1">
        <v>1</v>
      </c>
      <c r="K592" s="1">
        <v>1</v>
      </c>
      <c r="L592" s="1">
        <v>1</v>
      </c>
      <c r="M592" s="1">
        <v>1</v>
      </c>
    </row>
    <row r="593" spans="1:13" x14ac:dyDescent="0.25">
      <c r="A593" s="1">
        <v>5930</v>
      </c>
      <c r="B593" s="1" t="s">
        <v>390</v>
      </c>
      <c r="C593" s="1">
        <v>0</v>
      </c>
      <c r="D593" s="1" t="s">
        <v>104</v>
      </c>
      <c r="E593" s="1" t="s">
        <v>391</v>
      </c>
      <c r="F593" s="1">
        <v>1</v>
      </c>
      <c r="G593" s="1">
        <v>1</v>
      </c>
      <c r="H593" s="1">
        <v>1</v>
      </c>
      <c r="I593" s="1">
        <v>1</v>
      </c>
      <c r="J593" s="1">
        <v>1</v>
      </c>
      <c r="K593" s="1">
        <v>1</v>
      </c>
      <c r="L593" s="1">
        <v>1</v>
      </c>
      <c r="M593" s="1">
        <v>1</v>
      </c>
    </row>
    <row r="594" spans="1:13" x14ac:dyDescent="0.25">
      <c r="A594" s="1">
        <v>5940</v>
      </c>
      <c r="B594" s="1" t="s">
        <v>390</v>
      </c>
      <c r="C594" s="1">
        <v>0</v>
      </c>
      <c r="D594" s="1" t="s">
        <v>104</v>
      </c>
      <c r="E594" s="1" t="s">
        <v>391</v>
      </c>
      <c r="F594" s="1">
        <v>1</v>
      </c>
      <c r="G594" s="1">
        <v>1</v>
      </c>
      <c r="H594" s="1">
        <v>1</v>
      </c>
      <c r="I594" s="1">
        <v>1</v>
      </c>
      <c r="J594" s="1">
        <v>1</v>
      </c>
      <c r="K594" s="1">
        <v>1</v>
      </c>
      <c r="L594" s="1">
        <v>1</v>
      </c>
      <c r="M594" s="1">
        <v>1</v>
      </c>
    </row>
    <row r="595" spans="1:13" x14ac:dyDescent="0.25">
      <c r="A595" s="1">
        <v>5950</v>
      </c>
      <c r="B595" s="1" t="s">
        <v>390</v>
      </c>
      <c r="C595" s="1">
        <v>0</v>
      </c>
      <c r="D595" s="1" t="s">
        <v>104</v>
      </c>
      <c r="E595" s="1" t="s">
        <v>391</v>
      </c>
      <c r="F595" s="1">
        <v>1</v>
      </c>
      <c r="G595" s="1">
        <v>1</v>
      </c>
      <c r="H595" s="1">
        <v>1</v>
      </c>
      <c r="I595" s="1">
        <v>1</v>
      </c>
      <c r="J595" s="1">
        <v>1</v>
      </c>
      <c r="K595" s="1">
        <v>1</v>
      </c>
      <c r="L595" s="1">
        <v>1</v>
      </c>
      <c r="M595" s="1">
        <v>1</v>
      </c>
    </row>
    <row r="596" spans="1:13" x14ac:dyDescent="0.25">
      <c r="A596" s="1">
        <v>5960</v>
      </c>
      <c r="B596" s="1" t="s">
        <v>390</v>
      </c>
      <c r="C596" s="1">
        <v>0</v>
      </c>
      <c r="D596" s="1" t="s">
        <v>104</v>
      </c>
      <c r="E596" s="1" t="s">
        <v>391</v>
      </c>
      <c r="F596" s="1">
        <v>1</v>
      </c>
      <c r="G596" s="1">
        <v>1</v>
      </c>
      <c r="H596" s="1">
        <v>1</v>
      </c>
      <c r="I596" s="1">
        <v>1</v>
      </c>
      <c r="J596" s="1">
        <v>1</v>
      </c>
      <c r="K596" s="1">
        <v>1</v>
      </c>
      <c r="L596" s="1">
        <v>1</v>
      </c>
      <c r="M596" s="1">
        <v>1</v>
      </c>
    </row>
    <row r="597" spans="1:13" x14ac:dyDescent="0.25">
      <c r="A597" s="1">
        <v>5970</v>
      </c>
      <c r="B597" s="1" t="s">
        <v>390</v>
      </c>
      <c r="C597" s="1">
        <v>0</v>
      </c>
      <c r="D597" s="1" t="s">
        <v>104</v>
      </c>
      <c r="E597" s="1" t="s">
        <v>391</v>
      </c>
      <c r="F597" s="1">
        <v>1</v>
      </c>
      <c r="G597" s="1">
        <v>1</v>
      </c>
      <c r="H597" s="1">
        <v>1</v>
      </c>
      <c r="I597" s="1">
        <v>1</v>
      </c>
      <c r="J597" s="1">
        <v>1</v>
      </c>
      <c r="K597" s="1">
        <v>1</v>
      </c>
      <c r="L597" s="1">
        <v>1</v>
      </c>
      <c r="M597" s="1">
        <v>1</v>
      </c>
    </row>
    <row r="598" spans="1:13" x14ac:dyDescent="0.25">
      <c r="A598" s="1">
        <v>5980</v>
      </c>
      <c r="B598" s="1" t="s">
        <v>390</v>
      </c>
      <c r="C598" s="1">
        <v>0</v>
      </c>
      <c r="D598" s="1" t="s">
        <v>104</v>
      </c>
      <c r="E598" s="1" t="s">
        <v>391</v>
      </c>
      <c r="F598" s="1">
        <v>1</v>
      </c>
      <c r="G598" s="1">
        <v>1</v>
      </c>
      <c r="H598" s="1">
        <v>1</v>
      </c>
      <c r="I598" s="1">
        <v>1</v>
      </c>
      <c r="J598" s="1">
        <v>1</v>
      </c>
      <c r="K598" s="1">
        <v>1</v>
      </c>
      <c r="L598" s="1">
        <v>1</v>
      </c>
      <c r="M598" s="1">
        <v>1</v>
      </c>
    </row>
    <row r="599" spans="1:13" x14ac:dyDescent="0.25">
      <c r="A599" s="1">
        <v>5990</v>
      </c>
      <c r="B599" s="1" t="s">
        <v>390</v>
      </c>
      <c r="C599" s="1">
        <v>0</v>
      </c>
      <c r="D599" s="1" t="s">
        <v>104</v>
      </c>
      <c r="E599" s="1" t="s">
        <v>391</v>
      </c>
      <c r="F599" s="1">
        <v>1</v>
      </c>
      <c r="G599" s="1">
        <v>1</v>
      </c>
      <c r="H599" s="1">
        <v>1</v>
      </c>
      <c r="I599" s="1">
        <v>1</v>
      </c>
      <c r="J599" s="1">
        <v>1</v>
      </c>
      <c r="K599" s="1">
        <v>1</v>
      </c>
      <c r="L599" s="1">
        <v>1</v>
      </c>
      <c r="M599" s="1">
        <v>1</v>
      </c>
    </row>
    <row r="600" spans="1:13" x14ac:dyDescent="0.25">
      <c r="A600" s="1">
        <v>6000</v>
      </c>
      <c r="B600" s="1" t="s">
        <v>390</v>
      </c>
      <c r="C600" s="1">
        <v>0</v>
      </c>
      <c r="D600" s="1" t="s">
        <v>104</v>
      </c>
      <c r="E600" s="1" t="s">
        <v>391</v>
      </c>
      <c r="F600" s="1">
        <v>1</v>
      </c>
      <c r="G600" s="1">
        <v>1</v>
      </c>
      <c r="H600" s="1">
        <v>1</v>
      </c>
      <c r="I600" s="1">
        <v>1</v>
      </c>
      <c r="J600" s="1">
        <v>1</v>
      </c>
      <c r="K600" s="1">
        <v>1</v>
      </c>
      <c r="L600" s="1">
        <v>1</v>
      </c>
      <c r="M600" s="1">
        <v>1</v>
      </c>
    </row>
    <row r="601" spans="1:13" x14ac:dyDescent="0.25">
      <c r="A601" s="1">
        <v>6010</v>
      </c>
      <c r="B601" s="1" t="s">
        <v>390</v>
      </c>
      <c r="C601" s="1">
        <v>0</v>
      </c>
      <c r="D601" s="1" t="s">
        <v>104</v>
      </c>
      <c r="E601" s="1" t="s">
        <v>391</v>
      </c>
      <c r="F601" s="1">
        <v>1</v>
      </c>
      <c r="G601" s="1">
        <v>1</v>
      </c>
      <c r="H601" s="1">
        <v>1</v>
      </c>
      <c r="I601" s="1">
        <v>1</v>
      </c>
      <c r="J601" s="1">
        <v>1</v>
      </c>
      <c r="K601" s="1">
        <v>1</v>
      </c>
      <c r="L601" s="1">
        <v>1</v>
      </c>
      <c r="M601" s="1">
        <v>1</v>
      </c>
    </row>
    <row r="602" spans="1:13" x14ac:dyDescent="0.25">
      <c r="A602" s="1">
        <v>6020</v>
      </c>
      <c r="B602" s="1" t="s">
        <v>390</v>
      </c>
      <c r="C602" s="1">
        <v>0</v>
      </c>
      <c r="D602" s="1" t="s">
        <v>104</v>
      </c>
      <c r="E602" s="1" t="s">
        <v>391</v>
      </c>
      <c r="F602" s="1">
        <v>1</v>
      </c>
      <c r="G602" s="1">
        <v>1</v>
      </c>
      <c r="H602" s="1">
        <v>1</v>
      </c>
      <c r="I602" s="1">
        <v>1</v>
      </c>
      <c r="J602" s="1">
        <v>1</v>
      </c>
      <c r="K602" s="1">
        <v>1</v>
      </c>
      <c r="L602" s="1">
        <v>1</v>
      </c>
      <c r="M602" s="1">
        <v>1</v>
      </c>
    </row>
    <row r="603" spans="1:13" x14ac:dyDescent="0.25">
      <c r="A603" s="1">
        <v>6030</v>
      </c>
      <c r="B603" s="1" t="s">
        <v>390</v>
      </c>
      <c r="C603" s="1">
        <v>0</v>
      </c>
      <c r="D603" s="1" t="s">
        <v>104</v>
      </c>
      <c r="E603" s="1" t="s">
        <v>391</v>
      </c>
      <c r="F603" s="1">
        <v>1</v>
      </c>
      <c r="G603" s="1">
        <v>1</v>
      </c>
      <c r="H603" s="1">
        <v>1</v>
      </c>
      <c r="I603" s="1">
        <v>1</v>
      </c>
      <c r="J603" s="1">
        <v>1</v>
      </c>
      <c r="K603" s="1">
        <v>1</v>
      </c>
      <c r="L603" s="1">
        <v>1</v>
      </c>
      <c r="M603" s="1">
        <v>1</v>
      </c>
    </row>
    <row r="604" spans="1:13" x14ac:dyDescent="0.25">
      <c r="A604" s="1">
        <v>6040</v>
      </c>
      <c r="B604" s="1" t="s">
        <v>390</v>
      </c>
      <c r="C604" s="1">
        <v>0</v>
      </c>
      <c r="D604" s="1" t="s">
        <v>104</v>
      </c>
      <c r="E604" s="1" t="s">
        <v>391</v>
      </c>
      <c r="F604" s="1">
        <v>1</v>
      </c>
      <c r="G604" s="1">
        <v>1</v>
      </c>
      <c r="H604" s="1">
        <v>1</v>
      </c>
      <c r="I604" s="1">
        <v>1</v>
      </c>
      <c r="J604" s="1">
        <v>1</v>
      </c>
      <c r="K604" s="1">
        <v>1</v>
      </c>
      <c r="L604" s="1">
        <v>1</v>
      </c>
      <c r="M604" s="1">
        <v>1</v>
      </c>
    </row>
    <row r="605" spans="1:13" x14ac:dyDescent="0.25">
      <c r="A605" s="1">
        <v>6050</v>
      </c>
      <c r="B605" s="1" t="s">
        <v>390</v>
      </c>
      <c r="C605" s="1">
        <v>0</v>
      </c>
      <c r="D605" s="1" t="s">
        <v>104</v>
      </c>
      <c r="E605" s="1" t="s">
        <v>391</v>
      </c>
      <c r="F605" s="1">
        <v>1</v>
      </c>
      <c r="G605" s="1">
        <v>1</v>
      </c>
      <c r="H605" s="1">
        <v>1</v>
      </c>
      <c r="I605" s="1">
        <v>1</v>
      </c>
      <c r="J605" s="1">
        <v>1</v>
      </c>
      <c r="K605" s="1">
        <v>1</v>
      </c>
      <c r="L605" s="1">
        <v>1</v>
      </c>
      <c r="M605" s="1">
        <v>1</v>
      </c>
    </row>
    <row r="606" spans="1:13" x14ac:dyDescent="0.25">
      <c r="A606" s="1">
        <v>6060</v>
      </c>
      <c r="B606" s="1" t="s">
        <v>390</v>
      </c>
      <c r="C606" s="1">
        <v>0</v>
      </c>
      <c r="D606" s="1" t="s">
        <v>104</v>
      </c>
      <c r="E606" s="1" t="s">
        <v>391</v>
      </c>
      <c r="F606" s="1">
        <v>1</v>
      </c>
      <c r="G606" s="1">
        <v>1</v>
      </c>
      <c r="H606" s="1">
        <v>1</v>
      </c>
      <c r="I606" s="1">
        <v>1</v>
      </c>
      <c r="J606" s="1">
        <v>1</v>
      </c>
      <c r="K606" s="1">
        <v>1</v>
      </c>
      <c r="L606" s="1">
        <v>1</v>
      </c>
      <c r="M606" s="1">
        <v>1</v>
      </c>
    </row>
    <row r="607" spans="1:13" x14ac:dyDescent="0.25">
      <c r="A607" s="1">
        <v>6070</v>
      </c>
      <c r="B607" s="1" t="s">
        <v>390</v>
      </c>
      <c r="C607" s="1">
        <v>0</v>
      </c>
      <c r="D607" s="1" t="s">
        <v>104</v>
      </c>
      <c r="E607" s="1" t="s">
        <v>391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1</v>
      </c>
      <c r="L607" s="1">
        <v>1</v>
      </c>
      <c r="M607" s="1">
        <v>1</v>
      </c>
    </row>
    <row r="608" spans="1:13" x14ac:dyDescent="0.25">
      <c r="A608" s="1">
        <v>6080</v>
      </c>
      <c r="B608" s="1" t="s">
        <v>416</v>
      </c>
      <c r="C608" s="1">
        <v>0</v>
      </c>
      <c r="D608" s="1" t="s">
        <v>104</v>
      </c>
      <c r="E608" s="1" t="s">
        <v>395</v>
      </c>
      <c r="F608" s="1">
        <v>1</v>
      </c>
      <c r="G608" s="1">
        <v>1</v>
      </c>
      <c r="H608" s="1">
        <v>1</v>
      </c>
      <c r="I608" s="1">
        <v>1</v>
      </c>
      <c r="J608" s="1">
        <v>1</v>
      </c>
      <c r="K608" s="1">
        <v>1</v>
      </c>
      <c r="L608" s="1">
        <v>1</v>
      </c>
      <c r="M608" s="1">
        <v>1</v>
      </c>
    </row>
    <row r="609" spans="1:13" x14ac:dyDescent="0.25">
      <c r="A609" s="1">
        <v>6090</v>
      </c>
      <c r="B609" s="1" t="s">
        <v>416</v>
      </c>
      <c r="C609" s="1">
        <v>0</v>
      </c>
      <c r="D609" s="1" t="s">
        <v>104</v>
      </c>
      <c r="E609" s="1" t="s">
        <v>395</v>
      </c>
      <c r="F609" s="1">
        <v>1</v>
      </c>
      <c r="G609" s="1">
        <v>1</v>
      </c>
      <c r="H609" s="1">
        <v>1</v>
      </c>
      <c r="I609" s="1">
        <v>1</v>
      </c>
      <c r="J609" s="1">
        <v>1</v>
      </c>
      <c r="K609" s="1">
        <v>1</v>
      </c>
      <c r="L609" s="1">
        <v>1</v>
      </c>
      <c r="M609" s="1">
        <v>1</v>
      </c>
    </row>
    <row r="610" spans="1:13" x14ac:dyDescent="0.25">
      <c r="A610" s="1">
        <v>6100</v>
      </c>
      <c r="B610" s="1" t="s">
        <v>416</v>
      </c>
      <c r="C610" s="1">
        <v>0</v>
      </c>
      <c r="D610" s="1" t="s">
        <v>104</v>
      </c>
      <c r="E610" s="1" t="s">
        <v>395</v>
      </c>
      <c r="F610" s="1">
        <v>1</v>
      </c>
      <c r="G610" s="1">
        <v>1</v>
      </c>
      <c r="H610" s="1">
        <v>1</v>
      </c>
      <c r="I610" s="1">
        <v>1</v>
      </c>
      <c r="J610" s="1">
        <v>1</v>
      </c>
      <c r="K610" s="1">
        <v>1</v>
      </c>
      <c r="L610" s="1">
        <v>1</v>
      </c>
      <c r="M610" s="1">
        <v>1</v>
      </c>
    </row>
    <row r="611" spans="1:13" x14ac:dyDescent="0.25">
      <c r="A611" s="1">
        <v>6110</v>
      </c>
      <c r="B611" s="1" t="s">
        <v>416</v>
      </c>
      <c r="C611" s="1">
        <v>0</v>
      </c>
      <c r="D611" s="1" t="s">
        <v>104</v>
      </c>
      <c r="E611" s="1" t="s">
        <v>395</v>
      </c>
      <c r="F611" s="1">
        <v>1</v>
      </c>
      <c r="G611" s="1">
        <v>1</v>
      </c>
      <c r="H611" s="1">
        <v>1</v>
      </c>
      <c r="I611" s="1">
        <v>1</v>
      </c>
      <c r="J611" s="1">
        <v>1</v>
      </c>
      <c r="K611" s="1">
        <v>1</v>
      </c>
      <c r="L611" s="1">
        <v>1</v>
      </c>
      <c r="M611" s="1">
        <v>1</v>
      </c>
    </row>
    <row r="612" spans="1:13" x14ac:dyDescent="0.25">
      <c r="A612" s="1">
        <v>6120</v>
      </c>
      <c r="B612" s="1" t="s">
        <v>416</v>
      </c>
      <c r="C612" s="1">
        <v>0</v>
      </c>
      <c r="D612" s="1" t="s">
        <v>104</v>
      </c>
      <c r="E612" s="1" t="s">
        <v>395</v>
      </c>
      <c r="F612" s="1">
        <v>1</v>
      </c>
      <c r="G612" s="1">
        <v>1</v>
      </c>
      <c r="H612" s="1">
        <v>1</v>
      </c>
      <c r="I612" s="1">
        <v>1</v>
      </c>
      <c r="J612" s="1">
        <v>1</v>
      </c>
      <c r="K612" s="1">
        <v>1</v>
      </c>
      <c r="L612" s="1">
        <v>1</v>
      </c>
      <c r="M612" s="1">
        <v>1</v>
      </c>
    </row>
    <row r="613" spans="1:13" x14ac:dyDescent="0.25">
      <c r="A613" s="1">
        <v>6130</v>
      </c>
      <c r="B613" s="1" t="s">
        <v>416</v>
      </c>
      <c r="C613" s="1">
        <v>0</v>
      </c>
      <c r="D613" s="1" t="s">
        <v>104</v>
      </c>
      <c r="E613" s="1" t="s">
        <v>395</v>
      </c>
      <c r="F613" s="1">
        <v>1</v>
      </c>
      <c r="G613" s="1">
        <v>1</v>
      </c>
      <c r="H613" s="1">
        <v>1</v>
      </c>
      <c r="I613" s="1">
        <v>1</v>
      </c>
      <c r="J613" s="1">
        <v>1</v>
      </c>
      <c r="K613" s="1">
        <v>1</v>
      </c>
      <c r="L613" s="1">
        <v>1</v>
      </c>
      <c r="M613" s="1">
        <v>1</v>
      </c>
    </row>
    <row r="614" spans="1:13" x14ac:dyDescent="0.25">
      <c r="A614" s="1">
        <v>6140</v>
      </c>
      <c r="B614" s="1" t="s">
        <v>417</v>
      </c>
      <c r="C614" s="1">
        <v>0</v>
      </c>
      <c r="D614" s="1" t="s">
        <v>104</v>
      </c>
      <c r="E614" s="1" t="s">
        <v>418</v>
      </c>
      <c r="F614" s="1">
        <v>1</v>
      </c>
      <c r="G614" s="1">
        <v>1</v>
      </c>
      <c r="H614" s="1">
        <v>1</v>
      </c>
      <c r="I614" s="1">
        <v>1</v>
      </c>
      <c r="J614" s="1">
        <v>1</v>
      </c>
      <c r="K614" s="1">
        <v>1</v>
      </c>
      <c r="L614" s="1">
        <v>1</v>
      </c>
      <c r="M614" s="1">
        <v>1</v>
      </c>
    </row>
    <row r="615" spans="1:13" x14ac:dyDescent="0.25">
      <c r="A615" s="1">
        <v>6150</v>
      </c>
      <c r="B615" s="1" t="s">
        <v>419</v>
      </c>
      <c r="C615" s="1">
        <v>0</v>
      </c>
      <c r="D615" s="1" t="s">
        <v>104</v>
      </c>
      <c r="E615" s="1" t="s">
        <v>420</v>
      </c>
      <c r="F615" s="1">
        <v>1</v>
      </c>
      <c r="G615" s="1">
        <v>1</v>
      </c>
      <c r="H615" s="1" t="s">
        <v>8</v>
      </c>
      <c r="I615" s="1" t="s">
        <v>8</v>
      </c>
      <c r="J615" s="1" t="s">
        <v>8</v>
      </c>
      <c r="K615" s="1" t="s">
        <v>8</v>
      </c>
      <c r="L615" s="1" t="s">
        <v>8</v>
      </c>
      <c r="M615" s="1" t="s">
        <v>8</v>
      </c>
    </row>
    <row r="616" spans="1:13" x14ac:dyDescent="0.25">
      <c r="A616" s="1">
        <v>6160</v>
      </c>
      <c r="B616" s="1" t="s">
        <v>421</v>
      </c>
      <c r="C616" s="1">
        <v>0</v>
      </c>
      <c r="D616" s="1" t="s">
        <v>104</v>
      </c>
      <c r="E616" s="1" t="s">
        <v>422</v>
      </c>
      <c r="F616" s="1">
        <v>1</v>
      </c>
      <c r="G616" s="1">
        <v>1</v>
      </c>
      <c r="H616" s="1" t="s">
        <v>8</v>
      </c>
      <c r="I616" s="1" t="s">
        <v>8</v>
      </c>
      <c r="J616" s="1" t="s">
        <v>8</v>
      </c>
      <c r="K616" s="1" t="s">
        <v>8</v>
      </c>
      <c r="L616" s="1" t="s">
        <v>8</v>
      </c>
      <c r="M616" s="1" t="s">
        <v>8</v>
      </c>
    </row>
    <row r="617" spans="1:13" x14ac:dyDescent="0.25">
      <c r="A617" s="1">
        <v>6170</v>
      </c>
      <c r="B617" s="1" t="s">
        <v>421</v>
      </c>
      <c r="C617" s="1">
        <v>0</v>
      </c>
      <c r="D617" s="1" t="s">
        <v>104</v>
      </c>
      <c r="E617" s="1" t="s">
        <v>422</v>
      </c>
      <c r="F617" s="1">
        <v>1</v>
      </c>
      <c r="G617" s="1">
        <v>1</v>
      </c>
      <c r="H617" s="1" t="s">
        <v>8</v>
      </c>
      <c r="I617" s="1" t="s">
        <v>8</v>
      </c>
      <c r="J617" s="1" t="s">
        <v>8</v>
      </c>
      <c r="K617" s="1" t="s">
        <v>8</v>
      </c>
      <c r="L617" s="1" t="s">
        <v>8</v>
      </c>
      <c r="M617" s="1" t="s">
        <v>8</v>
      </c>
    </row>
    <row r="618" spans="1:13" x14ac:dyDescent="0.25">
      <c r="A618" s="1">
        <v>6180</v>
      </c>
      <c r="B618" s="1" t="s">
        <v>421</v>
      </c>
      <c r="C618" s="1">
        <v>0</v>
      </c>
      <c r="D618" s="1" t="s">
        <v>104</v>
      </c>
      <c r="E618" s="1" t="s">
        <v>422</v>
      </c>
      <c r="F618" s="1">
        <v>1</v>
      </c>
      <c r="G618" s="1">
        <v>1</v>
      </c>
      <c r="H618" s="1" t="s">
        <v>8</v>
      </c>
      <c r="I618" s="1" t="s">
        <v>8</v>
      </c>
      <c r="J618" s="1" t="s">
        <v>8</v>
      </c>
      <c r="K618" s="1" t="s">
        <v>8</v>
      </c>
      <c r="L618" s="1" t="s">
        <v>8</v>
      </c>
      <c r="M618" s="1" t="s">
        <v>8</v>
      </c>
    </row>
    <row r="619" spans="1:13" x14ac:dyDescent="0.25">
      <c r="A619" s="1">
        <v>6190</v>
      </c>
      <c r="B619" s="1" t="s">
        <v>423</v>
      </c>
      <c r="C619" s="1">
        <v>0</v>
      </c>
      <c r="D619" s="1" t="s">
        <v>104</v>
      </c>
      <c r="E619" s="1" t="s">
        <v>424</v>
      </c>
      <c r="F619" s="1">
        <v>1</v>
      </c>
      <c r="G619" s="1">
        <v>1</v>
      </c>
      <c r="H619" s="1" t="s">
        <v>8</v>
      </c>
      <c r="I619" s="1" t="s">
        <v>8</v>
      </c>
      <c r="J619" s="1" t="s">
        <v>8</v>
      </c>
      <c r="K619" s="1" t="s">
        <v>8</v>
      </c>
      <c r="L619" s="1" t="s">
        <v>8</v>
      </c>
      <c r="M619" s="1" t="s">
        <v>8</v>
      </c>
    </row>
    <row r="620" spans="1:13" x14ac:dyDescent="0.25">
      <c r="A620" s="1">
        <v>6200</v>
      </c>
      <c r="B620" s="1" t="s">
        <v>423</v>
      </c>
      <c r="C620" s="1">
        <v>0</v>
      </c>
      <c r="D620" s="1" t="s">
        <v>104</v>
      </c>
      <c r="E620" s="1" t="s">
        <v>424</v>
      </c>
      <c r="F620" s="1">
        <v>1</v>
      </c>
      <c r="G620" s="1">
        <v>1</v>
      </c>
      <c r="H620" s="1" t="s">
        <v>8</v>
      </c>
      <c r="I620" s="1" t="s">
        <v>8</v>
      </c>
      <c r="J620" s="1" t="s">
        <v>8</v>
      </c>
      <c r="K620" s="1" t="s">
        <v>8</v>
      </c>
      <c r="L620" s="1" t="s">
        <v>8</v>
      </c>
      <c r="M620" s="1" t="s">
        <v>8</v>
      </c>
    </row>
    <row r="621" spans="1:13" x14ac:dyDescent="0.25">
      <c r="A621" s="1">
        <v>6210</v>
      </c>
      <c r="B621" s="1" t="s">
        <v>425</v>
      </c>
      <c r="C621" s="1">
        <v>0</v>
      </c>
      <c r="D621" s="1" t="s">
        <v>104</v>
      </c>
      <c r="E621" s="1" t="s">
        <v>426</v>
      </c>
      <c r="F621" s="1">
        <v>1</v>
      </c>
      <c r="G621" s="1">
        <v>1</v>
      </c>
      <c r="H621" s="1">
        <v>1</v>
      </c>
      <c r="I621" s="1">
        <v>1</v>
      </c>
      <c r="J621" s="1">
        <v>1</v>
      </c>
      <c r="K621" s="1">
        <v>1</v>
      </c>
      <c r="L621" s="1">
        <v>1</v>
      </c>
      <c r="M621" s="1">
        <v>1</v>
      </c>
    </row>
    <row r="622" spans="1:13" x14ac:dyDescent="0.25">
      <c r="A622" s="1">
        <v>6220</v>
      </c>
      <c r="B622" s="1" t="s">
        <v>427</v>
      </c>
      <c r="C622" s="1">
        <v>0</v>
      </c>
      <c r="D622" s="1" t="s">
        <v>104</v>
      </c>
      <c r="E622" s="1" t="s">
        <v>428</v>
      </c>
      <c r="F622" s="1">
        <v>1</v>
      </c>
      <c r="G622" s="1">
        <v>1</v>
      </c>
      <c r="H622" s="1">
        <v>1</v>
      </c>
      <c r="I622" s="1">
        <v>1</v>
      </c>
      <c r="J622" s="1">
        <v>1</v>
      </c>
      <c r="K622" s="1">
        <v>1</v>
      </c>
      <c r="L622" s="1">
        <v>1</v>
      </c>
      <c r="M622" s="1">
        <v>1</v>
      </c>
    </row>
    <row r="623" spans="1:13" x14ac:dyDescent="0.25">
      <c r="A623" s="1">
        <v>6230</v>
      </c>
      <c r="B623" s="1" t="s">
        <v>429</v>
      </c>
      <c r="C623" s="1">
        <v>0</v>
      </c>
      <c r="D623" s="1" t="s">
        <v>104</v>
      </c>
      <c r="E623" s="1" t="s">
        <v>430</v>
      </c>
      <c r="F623" s="1">
        <v>1</v>
      </c>
      <c r="G623" s="1">
        <v>1</v>
      </c>
      <c r="H623" s="1">
        <v>1</v>
      </c>
      <c r="I623" s="1">
        <v>1</v>
      </c>
      <c r="J623" s="1">
        <v>1</v>
      </c>
      <c r="K623" s="1">
        <v>1</v>
      </c>
      <c r="L623" s="1">
        <v>1</v>
      </c>
      <c r="M623" s="1">
        <v>1</v>
      </c>
    </row>
    <row r="624" spans="1:13" x14ac:dyDescent="0.25">
      <c r="A624" s="1">
        <v>6240</v>
      </c>
      <c r="B624" s="1" t="s">
        <v>431</v>
      </c>
      <c r="C624" s="1">
        <v>0</v>
      </c>
      <c r="D624" s="1" t="s">
        <v>104</v>
      </c>
      <c r="E624" s="1" t="s">
        <v>432</v>
      </c>
      <c r="F624" s="1">
        <v>1</v>
      </c>
      <c r="G624" s="1">
        <v>1</v>
      </c>
      <c r="H624" s="1" t="s">
        <v>8</v>
      </c>
      <c r="I624" s="1" t="s">
        <v>8</v>
      </c>
      <c r="J624" s="1" t="s">
        <v>8</v>
      </c>
      <c r="K624" s="1" t="s">
        <v>8</v>
      </c>
      <c r="L624" s="1" t="s">
        <v>8</v>
      </c>
      <c r="M624" s="1" t="s">
        <v>8</v>
      </c>
    </row>
    <row r="625" spans="1:13" x14ac:dyDescent="0.25">
      <c r="A625" s="1">
        <v>6250</v>
      </c>
      <c r="B625" s="1" t="s">
        <v>433</v>
      </c>
      <c r="C625" s="1">
        <v>0</v>
      </c>
      <c r="D625" s="1" t="s">
        <v>104</v>
      </c>
      <c r="E625" s="1" t="s">
        <v>434</v>
      </c>
      <c r="F625" s="1">
        <v>1</v>
      </c>
      <c r="G625" s="1">
        <v>1</v>
      </c>
      <c r="H625" s="1" t="s">
        <v>8</v>
      </c>
      <c r="I625" s="1" t="s">
        <v>8</v>
      </c>
      <c r="J625" s="1" t="s">
        <v>8</v>
      </c>
      <c r="K625" s="1" t="s">
        <v>8</v>
      </c>
      <c r="L625" s="1" t="s">
        <v>8</v>
      </c>
      <c r="M625" s="1" t="s">
        <v>8</v>
      </c>
    </row>
    <row r="626" spans="1:13" x14ac:dyDescent="0.25">
      <c r="A626" s="1">
        <v>6260</v>
      </c>
      <c r="B626" s="1" t="s">
        <v>435</v>
      </c>
      <c r="C626" s="1">
        <v>0</v>
      </c>
      <c r="D626" s="1" t="s">
        <v>104</v>
      </c>
      <c r="E626" s="1" t="s">
        <v>436</v>
      </c>
      <c r="F626" s="1">
        <v>1</v>
      </c>
      <c r="G626" s="1">
        <v>1</v>
      </c>
      <c r="H626" s="1" t="s">
        <v>8</v>
      </c>
      <c r="I626" s="1" t="s">
        <v>8</v>
      </c>
      <c r="J626" s="1" t="s">
        <v>8</v>
      </c>
      <c r="K626" s="1" t="s">
        <v>8</v>
      </c>
      <c r="L626" s="1" t="s">
        <v>8</v>
      </c>
      <c r="M626" s="1" t="s">
        <v>8</v>
      </c>
    </row>
    <row r="627" spans="1:13" x14ac:dyDescent="0.25">
      <c r="A627" s="1">
        <v>6270</v>
      </c>
      <c r="B627" s="1" t="s">
        <v>437</v>
      </c>
      <c r="C627" s="1">
        <v>0</v>
      </c>
      <c r="D627" s="1" t="s">
        <v>24</v>
      </c>
      <c r="E627" s="1" t="s">
        <v>438</v>
      </c>
      <c r="F627" s="1">
        <v>1</v>
      </c>
      <c r="G627" s="1">
        <v>1</v>
      </c>
      <c r="H627" s="1" t="s">
        <v>8</v>
      </c>
      <c r="I627" s="1" t="s">
        <v>8</v>
      </c>
      <c r="J627" s="1" t="s">
        <v>8</v>
      </c>
      <c r="K627" s="1" t="s">
        <v>8</v>
      </c>
      <c r="L627" s="1" t="s">
        <v>8</v>
      </c>
      <c r="M627" s="1" t="s">
        <v>8</v>
      </c>
    </row>
    <row r="628" spans="1:13" x14ac:dyDescent="0.25">
      <c r="A628" s="1">
        <v>6280</v>
      </c>
      <c r="B628" s="1" t="s">
        <v>797</v>
      </c>
      <c r="C628" s="1">
        <v>1</v>
      </c>
      <c r="D628" s="1" t="s">
        <v>6</v>
      </c>
      <c r="E628" s="1" t="s">
        <v>440</v>
      </c>
      <c r="F628" s="1" t="s">
        <v>8</v>
      </c>
      <c r="G628" s="1" t="s">
        <v>8</v>
      </c>
      <c r="H628" s="1">
        <v>1</v>
      </c>
      <c r="I628" s="1">
        <v>1</v>
      </c>
      <c r="J628" s="1">
        <v>1</v>
      </c>
      <c r="K628" s="1">
        <v>1</v>
      </c>
      <c r="L628" s="1" t="s">
        <v>8</v>
      </c>
      <c r="M628" s="1" t="s">
        <v>8</v>
      </c>
    </row>
    <row r="629" spans="1:13" x14ac:dyDescent="0.25">
      <c r="A629" s="1">
        <v>6290</v>
      </c>
      <c r="B629" s="1" t="s">
        <v>796</v>
      </c>
      <c r="C629" s="1">
        <v>1</v>
      </c>
      <c r="D629" s="1" t="s">
        <v>6</v>
      </c>
      <c r="E629" s="1" t="s">
        <v>440</v>
      </c>
      <c r="F629" s="1" t="s">
        <v>8</v>
      </c>
      <c r="G629" s="1" t="s">
        <v>8</v>
      </c>
      <c r="H629" s="1" t="s">
        <v>8</v>
      </c>
      <c r="I629" s="1" t="s">
        <v>8</v>
      </c>
      <c r="J629" s="1" t="s">
        <v>8</v>
      </c>
      <c r="K629" s="1" t="s">
        <v>8</v>
      </c>
      <c r="L629" s="1">
        <v>1</v>
      </c>
      <c r="M629" s="1">
        <v>1</v>
      </c>
    </row>
    <row r="630" spans="1:13" x14ac:dyDescent="0.25">
      <c r="A630" s="1">
        <v>6300</v>
      </c>
      <c r="B630" s="1" t="s">
        <v>795</v>
      </c>
      <c r="C630" s="1">
        <v>1</v>
      </c>
      <c r="D630" s="1" t="s">
        <v>6</v>
      </c>
      <c r="E630" s="1" t="s">
        <v>440</v>
      </c>
      <c r="F630" s="1">
        <v>1</v>
      </c>
      <c r="G630" s="1">
        <v>1</v>
      </c>
      <c r="H630" s="1" t="s">
        <v>8</v>
      </c>
      <c r="I630" s="1" t="s">
        <v>8</v>
      </c>
      <c r="J630" s="1" t="s">
        <v>8</v>
      </c>
      <c r="K630" s="1" t="s">
        <v>8</v>
      </c>
      <c r="L630" s="1" t="s">
        <v>8</v>
      </c>
      <c r="M630" s="1" t="s">
        <v>8</v>
      </c>
    </row>
    <row r="631" spans="1:13" x14ac:dyDescent="0.25">
      <c r="A631" s="1">
        <v>6310</v>
      </c>
      <c r="B631" s="1" t="s">
        <v>443</v>
      </c>
      <c r="C631" s="1">
        <v>0</v>
      </c>
      <c r="D631" s="1" t="s">
        <v>113</v>
      </c>
      <c r="E631" s="1" t="s">
        <v>444</v>
      </c>
      <c r="F631" s="1">
        <v>1</v>
      </c>
      <c r="G631" s="1">
        <v>1</v>
      </c>
      <c r="H631" s="1" t="s">
        <v>8</v>
      </c>
      <c r="I631" s="1" t="s">
        <v>8</v>
      </c>
      <c r="J631" s="1" t="s">
        <v>8</v>
      </c>
      <c r="K631" s="1" t="s">
        <v>8</v>
      </c>
      <c r="L631" s="1" t="s">
        <v>8</v>
      </c>
      <c r="M631" s="1" t="s">
        <v>8</v>
      </c>
    </row>
    <row r="632" spans="1:13" x14ac:dyDescent="0.25">
      <c r="A632" s="1">
        <v>6320</v>
      </c>
      <c r="B632" s="1" t="s">
        <v>443</v>
      </c>
      <c r="C632" s="1">
        <v>0</v>
      </c>
      <c r="D632" s="1" t="s">
        <v>113</v>
      </c>
      <c r="E632" s="1" t="s">
        <v>444</v>
      </c>
      <c r="F632" s="1">
        <v>1</v>
      </c>
      <c r="G632" s="1">
        <v>1</v>
      </c>
      <c r="H632" s="1" t="s">
        <v>8</v>
      </c>
      <c r="I632" s="1" t="s">
        <v>8</v>
      </c>
      <c r="J632" s="1" t="s">
        <v>8</v>
      </c>
      <c r="K632" s="1" t="s">
        <v>8</v>
      </c>
      <c r="L632" s="1" t="s">
        <v>8</v>
      </c>
      <c r="M632" s="1" t="s">
        <v>8</v>
      </c>
    </row>
    <row r="633" spans="1:13" x14ac:dyDescent="0.25">
      <c r="A633" s="1">
        <v>6330</v>
      </c>
      <c r="B633" s="1" t="s">
        <v>445</v>
      </c>
      <c r="C633" s="1">
        <v>0</v>
      </c>
      <c r="D633" s="1" t="s">
        <v>104</v>
      </c>
      <c r="E633" s="1" t="s">
        <v>446</v>
      </c>
      <c r="F633" s="1">
        <v>1</v>
      </c>
      <c r="G633" s="1">
        <v>1</v>
      </c>
      <c r="H633" s="1" t="s">
        <v>8</v>
      </c>
      <c r="I633" s="1" t="s">
        <v>8</v>
      </c>
      <c r="J633" s="1" t="s">
        <v>8</v>
      </c>
      <c r="K633" s="1" t="s">
        <v>8</v>
      </c>
      <c r="L633" s="1" t="s">
        <v>8</v>
      </c>
      <c r="M633" s="1" t="s">
        <v>8</v>
      </c>
    </row>
    <row r="634" spans="1:13" x14ac:dyDescent="0.25">
      <c r="A634" s="1">
        <v>6340</v>
      </c>
      <c r="B634" s="1" t="s">
        <v>447</v>
      </c>
      <c r="C634" s="1">
        <v>0</v>
      </c>
      <c r="D634" s="1" t="s">
        <v>104</v>
      </c>
      <c r="E634" s="1" t="s">
        <v>448</v>
      </c>
      <c r="F634" s="1">
        <v>1</v>
      </c>
      <c r="G634" s="1">
        <v>1</v>
      </c>
      <c r="H634" s="1">
        <v>1</v>
      </c>
      <c r="I634" s="1">
        <v>1</v>
      </c>
      <c r="J634" s="1">
        <v>1</v>
      </c>
      <c r="K634" s="1">
        <v>1</v>
      </c>
      <c r="L634" s="1">
        <v>1</v>
      </c>
      <c r="M634" s="1">
        <v>1</v>
      </c>
    </row>
    <row r="635" spans="1:13" x14ac:dyDescent="0.25">
      <c r="A635" s="1">
        <v>6350</v>
      </c>
      <c r="B635" s="1" t="s">
        <v>449</v>
      </c>
      <c r="C635" s="1">
        <v>0</v>
      </c>
      <c r="D635" s="1" t="s">
        <v>104</v>
      </c>
      <c r="E635" s="1" t="s">
        <v>450</v>
      </c>
      <c r="F635" s="1">
        <v>1</v>
      </c>
      <c r="G635" s="1">
        <v>1</v>
      </c>
      <c r="H635" s="1" t="s">
        <v>8</v>
      </c>
      <c r="I635" s="1" t="s">
        <v>8</v>
      </c>
      <c r="J635" s="1" t="s">
        <v>8</v>
      </c>
      <c r="K635" s="1" t="s">
        <v>8</v>
      </c>
      <c r="L635" s="1" t="s">
        <v>8</v>
      </c>
      <c r="M635" s="1" t="s">
        <v>8</v>
      </c>
    </row>
    <row r="636" spans="1:13" x14ac:dyDescent="0.25">
      <c r="A636" s="1">
        <v>6360</v>
      </c>
      <c r="B636" s="1" t="s">
        <v>451</v>
      </c>
      <c r="C636" s="1">
        <v>0</v>
      </c>
      <c r="D636" s="1" t="s">
        <v>104</v>
      </c>
      <c r="E636" s="1" t="s">
        <v>452</v>
      </c>
      <c r="F636" s="1">
        <v>1</v>
      </c>
      <c r="G636" s="1">
        <v>1</v>
      </c>
      <c r="H636" s="1" t="s">
        <v>8</v>
      </c>
      <c r="I636" s="1" t="s">
        <v>8</v>
      </c>
      <c r="J636" s="1" t="s">
        <v>8</v>
      </c>
      <c r="K636" s="1" t="s">
        <v>8</v>
      </c>
      <c r="L636" s="1" t="s">
        <v>8</v>
      </c>
      <c r="M636" s="1" t="s">
        <v>8</v>
      </c>
    </row>
    <row r="637" spans="1:13" x14ac:dyDescent="0.25">
      <c r="A637" s="1">
        <v>6370</v>
      </c>
      <c r="B637" s="1" t="s">
        <v>453</v>
      </c>
      <c r="C637" s="1">
        <v>0</v>
      </c>
      <c r="D637" s="1" t="s">
        <v>104</v>
      </c>
      <c r="E637" s="1" t="s">
        <v>454</v>
      </c>
      <c r="F637" s="1">
        <v>1</v>
      </c>
      <c r="G637" s="1">
        <v>1</v>
      </c>
      <c r="H637" s="1" t="s">
        <v>8</v>
      </c>
      <c r="I637" s="1" t="s">
        <v>8</v>
      </c>
      <c r="J637" s="1" t="s">
        <v>8</v>
      </c>
      <c r="K637" s="1" t="s">
        <v>8</v>
      </c>
      <c r="L637" s="1" t="s">
        <v>8</v>
      </c>
      <c r="M637" s="1" t="s">
        <v>8</v>
      </c>
    </row>
    <row r="638" spans="1:13" x14ac:dyDescent="0.25">
      <c r="A638" s="1">
        <v>6380</v>
      </c>
      <c r="B638" s="1" t="s">
        <v>455</v>
      </c>
      <c r="C638" s="1">
        <v>0</v>
      </c>
      <c r="D638" s="1" t="s">
        <v>104</v>
      </c>
      <c r="E638" s="1" t="s">
        <v>456</v>
      </c>
      <c r="F638" s="1">
        <v>1</v>
      </c>
      <c r="G638" s="1">
        <v>1</v>
      </c>
      <c r="H638" s="1" t="s">
        <v>8</v>
      </c>
      <c r="I638" s="1" t="s">
        <v>8</v>
      </c>
      <c r="J638" s="1" t="s">
        <v>8</v>
      </c>
      <c r="K638" s="1" t="s">
        <v>8</v>
      </c>
      <c r="L638" s="1" t="s">
        <v>8</v>
      </c>
      <c r="M638" s="1" t="s">
        <v>8</v>
      </c>
    </row>
    <row r="639" spans="1:13" x14ac:dyDescent="0.25">
      <c r="A639" s="1">
        <v>6390</v>
      </c>
      <c r="B639" s="1" t="s">
        <v>457</v>
      </c>
      <c r="C639" s="1">
        <v>0</v>
      </c>
      <c r="D639" s="1" t="s">
        <v>113</v>
      </c>
      <c r="E639" s="1" t="s">
        <v>458</v>
      </c>
      <c r="F639" s="1" t="s">
        <v>8</v>
      </c>
      <c r="G639" s="1" t="s">
        <v>8</v>
      </c>
      <c r="H639" s="1" t="s">
        <v>8</v>
      </c>
      <c r="I639" s="1" t="s">
        <v>8</v>
      </c>
      <c r="J639" s="1" t="s">
        <v>8</v>
      </c>
      <c r="K639" s="1" t="s">
        <v>8</v>
      </c>
      <c r="L639" s="1">
        <v>1</v>
      </c>
      <c r="M639" s="1">
        <v>1</v>
      </c>
    </row>
    <row r="640" spans="1:13" x14ac:dyDescent="0.25">
      <c r="A640" s="1">
        <v>6400</v>
      </c>
      <c r="B640" s="1" t="s">
        <v>459</v>
      </c>
      <c r="C640" s="1">
        <v>0</v>
      </c>
      <c r="D640" s="1" t="s">
        <v>104</v>
      </c>
      <c r="E640" s="1" t="s">
        <v>460</v>
      </c>
      <c r="F640" s="1">
        <v>1</v>
      </c>
      <c r="G640" s="1">
        <v>1</v>
      </c>
      <c r="H640" s="1" t="s">
        <v>8</v>
      </c>
      <c r="I640" s="1" t="s">
        <v>8</v>
      </c>
      <c r="J640" s="1" t="s">
        <v>8</v>
      </c>
      <c r="K640" s="1" t="s">
        <v>8</v>
      </c>
      <c r="L640" s="1" t="s">
        <v>8</v>
      </c>
      <c r="M640" s="1" t="s">
        <v>8</v>
      </c>
    </row>
    <row r="641" spans="1:13" x14ac:dyDescent="0.25">
      <c r="A641" s="1">
        <v>6410</v>
      </c>
      <c r="B641" s="1" t="s">
        <v>461</v>
      </c>
      <c r="C641" s="1">
        <v>0</v>
      </c>
      <c r="D641" s="1" t="s">
        <v>104</v>
      </c>
      <c r="E641" s="1" t="s">
        <v>462</v>
      </c>
      <c r="F641" s="1" t="s">
        <v>8</v>
      </c>
      <c r="G641" s="1" t="s">
        <v>8</v>
      </c>
      <c r="H641" s="1" t="s">
        <v>8</v>
      </c>
      <c r="I641" s="1" t="s">
        <v>8</v>
      </c>
      <c r="J641" s="1" t="s">
        <v>8</v>
      </c>
      <c r="K641" s="1" t="s">
        <v>8</v>
      </c>
      <c r="L641" s="1">
        <v>1</v>
      </c>
      <c r="M641" s="1">
        <v>1</v>
      </c>
    </row>
    <row r="642" spans="1:13" x14ac:dyDescent="0.25">
      <c r="A642" s="1">
        <v>6420</v>
      </c>
      <c r="B642" s="1" t="s">
        <v>463</v>
      </c>
      <c r="C642" s="1">
        <v>0</v>
      </c>
      <c r="D642" s="1" t="s">
        <v>104</v>
      </c>
      <c r="E642" s="1" t="s">
        <v>464</v>
      </c>
      <c r="F642" s="1">
        <v>1</v>
      </c>
      <c r="G642" s="1">
        <v>1</v>
      </c>
      <c r="H642" s="1" t="s">
        <v>8</v>
      </c>
      <c r="I642" s="1" t="s">
        <v>8</v>
      </c>
      <c r="J642" s="1" t="s">
        <v>8</v>
      </c>
      <c r="K642" s="1" t="s">
        <v>8</v>
      </c>
      <c r="L642" s="1" t="s">
        <v>8</v>
      </c>
      <c r="M642" s="1" t="s">
        <v>8</v>
      </c>
    </row>
    <row r="643" spans="1:13" x14ac:dyDescent="0.25">
      <c r="A643" s="1">
        <v>6430</v>
      </c>
      <c r="B643" s="1" t="s">
        <v>465</v>
      </c>
      <c r="C643" s="1">
        <v>0</v>
      </c>
      <c r="D643" s="1" t="s">
        <v>113</v>
      </c>
      <c r="E643" s="1" t="s">
        <v>466</v>
      </c>
      <c r="F643" s="1">
        <v>1</v>
      </c>
      <c r="G643" s="1">
        <v>1</v>
      </c>
      <c r="H643" s="1" t="s">
        <v>8</v>
      </c>
      <c r="I643" s="1" t="s">
        <v>8</v>
      </c>
      <c r="J643" s="1" t="s">
        <v>8</v>
      </c>
      <c r="K643" s="1" t="s">
        <v>8</v>
      </c>
      <c r="L643" s="1" t="s">
        <v>8</v>
      </c>
      <c r="M643" s="1" t="s">
        <v>8</v>
      </c>
    </row>
    <row r="644" spans="1:13" x14ac:dyDescent="0.25">
      <c r="A644" s="1">
        <v>6440</v>
      </c>
      <c r="B644" s="1" t="s">
        <v>467</v>
      </c>
      <c r="C644" s="1">
        <v>0</v>
      </c>
      <c r="D644" s="1" t="s">
        <v>104</v>
      </c>
      <c r="E644" s="1" t="s">
        <v>468</v>
      </c>
      <c r="F644" s="1">
        <v>1</v>
      </c>
      <c r="G644" s="1">
        <v>1</v>
      </c>
      <c r="H644" s="1" t="s">
        <v>8</v>
      </c>
      <c r="I644" s="1" t="s">
        <v>8</v>
      </c>
      <c r="J644" s="1" t="s">
        <v>8</v>
      </c>
      <c r="K644" s="1" t="s">
        <v>8</v>
      </c>
      <c r="L644" s="1" t="s">
        <v>8</v>
      </c>
      <c r="M644" s="1" t="s">
        <v>8</v>
      </c>
    </row>
    <row r="645" spans="1:13" x14ac:dyDescent="0.25">
      <c r="A645" s="1">
        <v>6450</v>
      </c>
      <c r="B645" s="1" t="s">
        <v>469</v>
      </c>
      <c r="C645" s="1">
        <v>0</v>
      </c>
      <c r="D645" s="1" t="s">
        <v>104</v>
      </c>
      <c r="E645" s="1" t="s">
        <v>470</v>
      </c>
      <c r="F645" s="1">
        <v>1</v>
      </c>
      <c r="G645" s="1">
        <v>1</v>
      </c>
      <c r="H645" s="1" t="s">
        <v>8</v>
      </c>
      <c r="I645" s="1" t="s">
        <v>8</v>
      </c>
      <c r="J645" s="1" t="s">
        <v>8</v>
      </c>
      <c r="K645" s="1" t="s">
        <v>8</v>
      </c>
      <c r="L645" s="1" t="s">
        <v>8</v>
      </c>
      <c r="M645" s="1" t="s">
        <v>8</v>
      </c>
    </row>
    <row r="646" spans="1:13" x14ac:dyDescent="0.25">
      <c r="A646" s="1">
        <v>6460</v>
      </c>
      <c r="B646" s="1" t="s">
        <v>469</v>
      </c>
      <c r="C646" s="1">
        <v>0</v>
      </c>
      <c r="D646" s="1" t="s">
        <v>104</v>
      </c>
      <c r="E646" s="1" t="s">
        <v>470</v>
      </c>
      <c r="F646" s="1">
        <v>1</v>
      </c>
      <c r="G646" s="1">
        <v>1</v>
      </c>
      <c r="H646" s="1" t="s">
        <v>8</v>
      </c>
      <c r="I646" s="1" t="s">
        <v>8</v>
      </c>
      <c r="J646" s="1" t="s">
        <v>8</v>
      </c>
      <c r="K646" s="1" t="s">
        <v>8</v>
      </c>
      <c r="L646" s="1" t="s">
        <v>8</v>
      </c>
      <c r="M646" s="1" t="s">
        <v>8</v>
      </c>
    </row>
    <row r="647" spans="1:13" x14ac:dyDescent="0.25">
      <c r="A647" s="1">
        <v>6470</v>
      </c>
      <c r="B647" s="1" t="s">
        <v>471</v>
      </c>
      <c r="C647" s="1">
        <v>0</v>
      </c>
      <c r="D647" s="1" t="s">
        <v>104</v>
      </c>
      <c r="E647" s="1" t="s">
        <v>472</v>
      </c>
      <c r="F647" s="1">
        <v>1</v>
      </c>
      <c r="G647" s="1">
        <v>1</v>
      </c>
      <c r="H647" s="1">
        <v>1</v>
      </c>
      <c r="I647" s="1">
        <v>1</v>
      </c>
      <c r="J647" s="1">
        <v>1</v>
      </c>
      <c r="K647" s="1">
        <v>1</v>
      </c>
      <c r="L647" s="1">
        <v>1</v>
      </c>
      <c r="M647" s="1">
        <v>1</v>
      </c>
    </row>
    <row r="648" spans="1:13" x14ac:dyDescent="0.25">
      <c r="A648" s="1">
        <v>6480</v>
      </c>
      <c r="B648" s="1" t="s">
        <v>112</v>
      </c>
      <c r="C648" s="1">
        <v>0</v>
      </c>
      <c r="D648" s="1" t="s">
        <v>113</v>
      </c>
      <c r="E648" s="1" t="s">
        <v>114</v>
      </c>
      <c r="F648" s="1">
        <v>1</v>
      </c>
      <c r="G648" s="1">
        <v>1</v>
      </c>
      <c r="H648" s="1">
        <v>1</v>
      </c>
      <c r="I648" s="1">
        <v>1</v>
      </c>
      <c r="J648" s="1">
        <v>1</v>
      </c>
      <c r="K648" s="1">
        <v>1</v>
      </c>
      <c r="L648" s="1">
        <v>1</v>
      </c>
      <c r="M648" s="1">
        <v>1</v>
      </c>
    </row>
    <row r="649" spans="1:13" x14ac:dyDescent="0.25">
      <c r="A649" s="1">
        <v>6490</v>
      </c>
      <c r="B649" s="1" t="s">
        <v>473</v>
      </c>
      <c r="C649" s="1">
        <v>0</v>
      </c>
      <c r="D649" s="1" t="s">
        <v>104</v>
      </c>
      <c r="E649" s="1" t="s">
        <v>474</v>
      </c>
      <c r="F649" s="1">
        <v>1</v>
      </c>
      <c r="G649" s="1">
        <v>1</v>
      </c>
      <c r="H649" s="1">
        <v>1</v>
      </c>
      <c r="I649" s="1">
        <v>1</v>
      </c>
      <c r="J649" s="1">
        <v>1</v>
      </c>
      <c r="K649" s="1">
        <v>1</v>
      </c>
      <c r="L649" s="1">
        <v>1</v>
      </c>
      <c r="M649" s="1">
        <v>1</v>
      </c>
    </row>
    <row r="650" spans="1:13" x14ac:dyDescent="0.25">
      <c r="A650" s="1">
        <v>6500</v>
      </c>
      <c r="B650" s="1" t="s">
        <v>473</v>
      </c>
      <c r="C650" s="1">
        <v>0</v>
      </c>
      <c r="D650" s="1" t="s">
        <v>104</v>
      </c>
      <c r="E650" s="1" t="s">
        <v>474</v>
      </c>
      <c r="F650" s="1">
        <v>1</v>
      </c>
      <c r="G650" s="1">
        <v>1</v>
      </c>
      <c r="H650" s="1">
        <v>1</v>
      </c>
      <c r="I650" s="1">
        <v>1</v>
      </c>
      <c r="J650" s="1">
        <v>1</v>
      </c>
      <c r="K650" s="1">
        <v>1</v>
      </c>
      <c r="L650" s="1">
        <v>1</v>
      </c>
      <c r="M650" s="1">
        <v>1</v>
      </c>
    </row>
    <row r="651" spans="1:13" x14ac:dyDescent="0.25">
      <c r="A651" s="1">
        <v>6510</v>
      </c>
      <c r="B651" s="1" t="s">
        <v>473</v>
      </c>
      <c r="C651" s="1">
        <v>0</v>
      </c>
      <c r="D651" s="1" t="s">
        <v>104</v>
      </c>
      <c r="E651" s="1" t="s">
        <v>474</v>
      </c>
      <c r="F651" s="1">
        <v>1</v>
      </c>
      <c r="G651" s="1">
        <v>1</v>
      </c>
      <c r="H651" s="1">
        <v>1</v>
      </c>
      <c r="I651" s="1">
        <v>1</v>
      </c>
      <c r="J651" s="1">
        <v>1</v>
      </c>
      <c r="K651" s="1">
        <v>1</v>
      </c>
      <c r="L651" s="1">
        <v>1</v>
      </c>
      <c r="M651" s="1">
        <v>1</v>
      </c>
    </row>
    <row r="652" spans="1:13" x14ac:dyDescent="0.25">
      <c r="A652" s="1">
        <v>6520</v>
      </c>
      <c r="B652" s="1" t="s">
        <v>475</v>
      </c>
      <c r="C652" s="1">
        <v>0</v>
      </c>
      <c r="D652" s="1" t="s">
        <v>104</v>
      </c>
      <c r="E652" s="1" t="s">
        <v>476</v>
      </c>
      <c r="F652" s="1">
        <v>1</v>
      </c>
      <c r="G652" s="1">
        <v>1</v>
      </c>
      <c r="H652" s="1">
        <v>1</v>
      </c>
      <c r="I652" s="1">
        <v>1</v>
      </c>
      <c r="J652" s="1">
        <v>1</v>
      </c>
      <c r="K652" s="1">
        <v>1</v>
      </c>
      <c r="L652" s="1">
        <v>1</v>
      </c>
      <c r="M652" s="1">
        <v>1</v>
      </c>
    </row>
    <row r="653" spans="1:13" x14ac:dyDescent="0.25">
      <c r="A653" s="1">
        <v>6530</v>
      </c>
      <c r="B653" s="1" t="s">
        <v>477</v>
      </c>
      <c r="C653" s="1">
        <v>0</v>
      </c>
      <c r="D653" s="1" t="s">
        <v>104</v>
      </c>
      <c r="E653" s="1" t="s">
        <v>478</v>
      </c>
      <c r="F653" s="1">
        <v>1</v>
      </c>
      <c r="G653" s="1">
        <v>1</v>
      </c>
      <c r="H653" s="1">
        <v>1</v>
      </c>
      <c r="I653" s="1">
        <v>1</v>
      </c>
      <c r="J653" s="1">
        <v>1</v>
      </c>
      <c r="K653" s="1">
        <v>1</v>
      </c>
      <c r="L653" s="1">
        <v>1</v>
      </c>
      <c r="M653" s="1">
        <v>1</v>
      </c>
    </row>
    <row r="654" spans="1:13" x14ac:dyDescent="0.25">
      <c r="A654" s="1">
        <v>6540</v>
      </c>
      <c r="B654" s="1" t="s">
        <v>479</v>
      </c>
      <c r="C654" s="1">
        <v>0</v>
      </c>
      <c r="D654" s="1" t="s">
        <v>104</v>
      </c>
      <c r="E654" s="1" t="s">
        <v>480</v>
      </c>
      <c r="F654" s="1">
        <v>1</v>
      </c>
      <c r="G654" s="1">
        <v>1</v>
      </c>
      <c r="H654" s="1">
        <v>1</v>
      </c>
      <c r="I654" s="1">
        <v>1</v>
      </c>
      <c r="J654" s="1">
        <v>1</v>
      </c>
      <c r="K654" s="1">
        <v>1</v>
      </c>
      <c r="L654" s="1">
        <v>1</v>
      </c>
      <c r="M654" s="1">
        <v>1</v>
      </c>
    </row>
    <row r="655" spans="1:13" x14ac:dyDescent="0.25">
      <c r="A655" s="1">
        <v>6550</v>
      </c>
      <c r="B655" s="1" t="s">
        <v>123</v>
      </c>
      <c r="C655" s="1">
        <v>0</v>
      </c>
      <c r="D655" s="1" t="s">
        <v>104</v>
      </c>
      <c r="E655" s="1" t="s">
        <v>124</v>
      </c>
      <c r="F655" s="1">
        <v>1</v>
      </c>
      <c r="G655" s="1">
        <v>1</v>
      </c>
      <c r="H655" s="1">
        <v>1</v>
      </c>
      <c r="I655" s="1">
        <v>1</v>
      </c>
      <c r="J655" s="1">
        <v>1</v>
      </c>
      <c r="K655" s="1">
        <v>1</v>
      </c>
      <c r="L655" s="1">
        <v>1</v>
      </c>
      <c r="M655" s="1">
        <v>1</v>
      </c>
    </row>
    <row r="656" spans="1:13" x14ac:dyDescent="0.25">
      <c r="A656" s="1">
        <v>6560</v>
      </c>
      <c r="B656" s="1" t="s">
        <v>125</v>
      </c>
      <c r="C656" s="1">
        <v>0</v>
      </c>
      <c r="D656" s="1" t="s">
        <v>104</v>
      </c>
      <c r="E656" s="1" t="s">
        <v>124</v>
      </c>
      <c r="F656" s="1">
        <v>1</v>
      </c>
      <c r="G656" s="1">
        <v>1</v>
      </c>
      <c r="H656" s="1">
        <v>1</v>
      </c>
      <c r="I656" s="1">
        <v>1</v>
      </c>
      <c r="J656" s="1">
        <v>1</v>
      </c>
      <c r="K656" s="1">
        <v>1</v>
      </c>
      <c r="L656" s="1">
        <v>1</v>
      </c>
      <c r="M656" s="1">
        <v>1</v>
      </c>
    </row>
    <row r="657" spans="1:13" x14ac:dyDescent="0.25">
      <c r="A657" s="1">
        <v>6570</v>
      </c>
      <c r="B657" s="1" t="s">
        <v>481</v>
      </c>
      <c r="C657" s="1">
        <v>0</v>
      </c>
      <c r="D657" s="1" t="s">
        <v>104</v>
      </c>
      <c r="E657" s="1" t="s">
        <v>482</v>
      </c>
      <c r="F657" s="1">
        <v>1</v>
      </c>
      <c r="G657" s="1">
        <v>1</v>
      </c>
      <c r="H657" s="1">
        <v>1</v>
      </c>
      <c r="I657" s="1">
        <v>1</v>
      </c>
      <c r="J657" s="1">
        <v>1</v>
      </c>
      <c r="K657" s="1">
        <v>1</v>
      </c>
      <c r="L657" s="1">
        <v>1</v>
      </c>
      <c r="M657" s="1">
        <v>1</v>
      </c>
    </row>
    <row r="658" spans="1:13" x14ac:dyDescent="0.25">
      <c r="A658" s="1">
        <v>6580</v>
      </c>
      <c r="B658" s="1" t="s">
        <v>483</v>
      </c>
      <c r="C658" s="1">
        <v>0</v>
      </c>
      <c r="D658" s="1" t="s">
        <v>104</v>
      </c>
      <c r="E658" s="1" t="s">
        <v>482</v>
      </c>
      <c r="F658" s="1">
        <v>1</v>
      </c>
      <c r="G658" s="1">
        <v>1</v>
      </c>
      <c r="H658" s="1">
        <v>1</v>
      </c>
      <c r="I658" s="1">
        <v>1</v>
      </c>
      <c r="J658" s="1">
        <v>1</v>
      </c>
      <c r="K658" s="1">
        <v>1</v>
      </c>
      <c r="L658" s="1">
        <v>1</v>
      </c>
      <c r="M658" s="1">
        <v>1</v>
      </c>
    </row>
    <row r="659" spans="1:13" x14ac:dyDescent="0.25">
      <c r="A659" s="1">
        <v>6590</v>
      </c>
      <c r="B659" s="1" t="s">
        <v>484</v>
      </c>
      <c r="C659" s="1">
        <v>0</v>
      </c>
      <c r="D659" s="1" t="s">
        <v>104</v>
      </c>
      <c r="E659" s="1" t="s">
        <v>482</v>
      </c>
      <c r="F659" s="1">
        <v>1</v>
      </c>
      <c r="G659" s="1">
        <v>1</v>
      </c>
      <c r="H659" s="1">
        <v>1</v>
      </c>
      <c r="I659" s="1">
        <v>1</v>
      </c>
      <c r="J659" s="1">
        <v>1</v>
      </c>
      <c r="K659" s="1">
        <v>1</v>
      </c>
      <c r="L659" s="1">
        <v>1</v>
      </c>
      <c r="M659" s="1">
        <v>1</v>
      </c>
    </row>
    <row r="660" spans="1:13" x14ac:dyDescent="0.25">
      <c r="A660" s="1">
        <v>6600</v>
      </c>
      <c r="B660" s="1" t="s">
        <v>485</v>
      </c>
      <c r="C660" s="1">
        <v>0</v>
      </c>
      <c r="D660" s="1" t="s">
        <v>104</v>
      </c>
      <c r="E660" s="1" t="s">
        <v>486</v>
      </c>
      <c r="F660" s="1">
        <v>1</v>
      </c>
      <c r="G660" s="1">
        <v>1</v>
      </c>
      <c r="H660" s="1">
        <v>1</v>
      </c>
      <c r="I660" s="1">
        <v>1</v>
      </c>
      <c r="J660" s="1">
        <v>1</v>
      </c>
      <c r="K660" s="1">
        <v>1</v>
      </c>
      <c r="L660" s="1">
        <v>1</v>
      </c>
      <c r="M660" s="1">
        <v>1</v>
      </c>
    </row>
    <row r="661" spans="1:13" x14ac:dyDescent="0.25">
      <c r="A661" s="1">
        <v>6610</v>
      </c>
      <c r="B661" s="1" t="s">
        <v>487</v>
      </c>
      <c r="C661" s="1">
        <v>0</v>
      </c>
      <c r="D661" s="1" t="s">
        <v>104</v>
      </c>
      <c r="E661" s="1" t="s">
        <v>488</v>
      </c>
      <c r="F661" s="1">
        <v>1</v>
      </c>
      <c r="G661" s="1">
        <v>1</v>
      </c>
      <c r="H661" s="1">
        <v>1</v>
      </c>
      <c r="I661" s="1">
        <v>1</v>
      </c>
      <c r="J661" s="1">
        <v>1</v>
      </c>
      <c r="K661" s="1">
        <v>1</v>
      </c>
      <c r="L661" s="1">
        <v>1</v>
      </c>
      <c r="M661" s="1">
        <v>1</v>
      </c>
    </row>
    <row r="662" spans="1:13" x14ac:dyDescent="0.25">
      <c r="A662" s="1">
        <v>6620</v>
      </c>
      <c r="B662" s="1" t="s">
        <v>489</v>
      </c>
      <c r="C662" s="1">
        <v>0</v>
      </c>
      <c r="D662" s="1" t="s">
        <v>104</v>
      </c>
      <c r="E662" s="1" t="s">
        <v>490</v>
      </c>
      <c r="F662" s="1">
        <v>1</v>
      </c>
      <c r="G662" s="1">
        <v>1</v>
      </c>
      <c r="H662" s="1">
        <v>1</v>
      </c>
      <c r="I662" s="1">
        <v>1</v>
      </c>
      <c r="J662" s="1">
        <v>1</v>
      </c>
      <c r="K662" s="1">
        <v>1</v>
      </c>
      <c r="L662" s="1">
        <v>1</v>
      </c>
      <c r="M662" s="1">
        <v>1</v>
      </c>
    </row>
    <row r="663" spans="1:13" x14ac:dyDescent="0.25">
      <c r="A663" s="1">
        <v>6630</v>
      </c>
      <c r="B663" s="1" t="s">
        <v>133</v>
      </c>
      <c r="C663" s="1">
        <v>0</v>
      </c>
      <c r="D663" s="1" t="s">
        <v>104</v>
      </c>
      <c r="E663" s="1" t="s">
        <v>134</v>
      </c>
      <c r="F663" s="1">
        <v>1</v>
      </c>
      <c r="G663" s="1">
        <v>1</v>
      </c>
      <c r="H663" s="1" t="s">
        <v>8</v>
      </c>
      <c r="I663" s="1" t="s">
        <v>8</v>
      </c>
      <c r="J663" s="1" t="s">
        <v>8</v>
      </c>
      <c r="K663" s="1" t="s">
        <v>8</v>
      </c>
      <c r="L663" s="1" t="s">
        <v>8</v>
      </c>
      <c r="M663" s="1" t="s">
        <v>8</v>
      </c>
    </row>
    <row r="664" spans="1:13" x14ac:dyDescent="0.25">
      <c r="A664" s="1">
        <v>6640</v>
      </c>
      <c r="B664" s="1" t="s">
        <v>491</v>
      </c>
      <c r="C664" s="1">
        <v>0</v>
      </c>
      <c r="D664" s="1" t="s">
        <v>104</v>
      </c>
      <c r="E664" s="1" t="s">
        <v>492</v>
      </c>
      <c r="F664" s="1">
        <v>1</v>
      </c>
      <c r="G664" s="1">
        <v>1</v>
      </c>
      <c r="H664" s="1" t="s">
        <v>8</v>
      </c>
      <c r="I664" s="1" t="s">
        <v>8</v>
      </c>
      <c r="J664" s="1" t="s">
        <v>8</v>
      </c>
      <c r="K664" s="1" t="s">
        <v>8</v>
      </c>
      <c r="L664" s="1" t="s">
        <v>8</v>
      </c>
      <c r="M664" s="1" t="s">
        <v>8</v>
      </c>
    </row>
    <row r="665" spans="1:13" x14ac:dyDescent="0.25">
      <c r="A665" s="1">
        <v>6650</v>
      </c>
      <c r="B665" s="1" t="s">
        <v>491</v>
      </c>
      <c r="C665" s="1">
        <v>0</v>
      </c>
      <c r="D665" s="1" t="s">
        <v>104</v>
      </c>
      <c r="E665" s="1" t="s">
        <v>492</v>
      </c>
      <c r="F665" s="1">
        <v>1</v>
      </c>
      <c r="G665" s="1">
        <v>1</v>
      </c>
      <c r="H665" s="1" t="s">
        <v>8</v>
      </c>
      <c r="I665" s="1" t="s">
        <v>8</v>
      </c>
      <c r="J665" s="1" t="s">
        <v>8</v>
      </c>
      <c r="K665" s="1" t="s">
        <v>8</v>
      </c>
      <c r="L665" s="1" t="s">
        <v>8</v>
      </c>
      <c r="M665" s="1" t="s">
        <v>8</v>
      </c>
    </row>
    <row r="666" spans="1:13" x14ac:dyDescent="0.25">
      <c r="A666" s="1">
        <v>6660</v>
      </c>
      <c r="B666" s="1" t="s">
        <v>232</v>
      </c>
      <c r="C666" s="1">
        <v>0</v>
      </c>
      <c r="D666" s="1" t="s">
        <v>104</v>
      </c>
      <c r="E666" s="1" t="s">
        <v>233</v>
      </c>
      <c r="F666" s="1">
        <v>1</v>
      </c>
      <c r="G666" s="1">
        <v>1</v>
      </c>
      <c r="H666" s="1" t="s">
        <v>8</v>
      </c>
      <c r="I666" s="1" t="s">
        <v>8</v>
      </c>
      <c r="J666" s="1" t="s">
        <v>8</v>
      </c>
      <c r="K666" s="1" t="s">
        <v>8</v>
      </c>
      <c r="L666" s="1" t="s">
        <v>8</v>
      </c>
      <c r="M666" s="1" t="s">
        <v>8</v>
      </c>
    </row>
    <row r="667" spans="1:13" x14ac:dyDescent="0.25">
      <c r="A667" s="1">
        <v>6670</v>
      </c>
      <c r="B667" s="1" t="s">
        <v>139</v>
      </c>
      <c r="C667" s="1">
        <v>0</v>
      </c>
      <c r="D667" s="1" t="s">
        <v>104</v>
      </c>
      <c r="E667" s="1" t="s">
        <v>140</v>
      </c>
      <c r="F667" s="1">
        <v>1</v>
      </c>
      <c r="G667" s="1">
        <v>1</v>
      </c>
      <c r="H667" s="1" t="s">
        <v>8</v>
      </c>
      <c r="I667" s="1" t="s">
        <v>8</v>
      </c>
      <c r="J667" s="1" t="s">
        <v>8</v>
      </c>
      <c r="K667" s="1" t="s">
        <v>8</v>
      </c>
      <c r="L667" s="1" t="s">
        <v>8</v>
      </c>
      <c r="M667" s="1" t="s">
        <v>8</v>
      </c>
    </row>
    <row r="668" spans="1:13" x14ac:dyDescent="0.25">
      <c r="A668" s="1">
        <v>6680</v>
      </c>
      <c r="B668" s="1" t="s">
        <v>232</v>
      </c>
      <c r="C668" s="1">
        <v>0</v>
      </c>
      <c r="D668" s="1" t="s">
        <v>104</v>
      </c>
      <c r="E668" s="1" t="s">
        <v>233</v>
      </c>
      <c r="F668" s="1">
        <v>1</v>
      </c>
      <c r="G668" s="1">
        <v>1</v>
      </c>
      <c r="H668" s="1" t="s">
        <v>8</v>
      </c>
      <c r="I668" s="1" t="s">
        <v>8</v>
      </c>
      <c r="J668" s="1" t="s">
        <v>8</v>
      </c>
      <c r="K668" s="1" t="s">
        <v>8</v>
      </c>
      <c r="L668" s="1" t="s">
        <v>8</v>
      </c>
      <c r="M668" s="1" t="s">
        <v>8</v>
      </c>
    </row>
    <row r="669" spans="1:13" x14ac:dyDescent="0.25">
      <c r="A669" s="1">
        <v>6690</v>
      </c>
      <c r="B669" s="1" t="s">
        <v>491</v>
      </c>
      <c r="C669" s="1">
        <v>0</v>
      </c>
      <c r="D669" s="1" t="s">
        <v>104</v>
      </c>
      <c r="E669" s="1" t="s">
        <v>492</v>
      </c>
      <c r="F669" s="1">
        <v>1</v>
      </c>
      <c r="G669" s="1">
        <v>1</v>
      </c>
      <c r="H669" s="1" t="s">
        <v>8</v>
      </c>
      <c r="I669" s="1" t="s">
        <v>8</v>
      </c>
      <c r="J669" s="1" t="s">
        <v>8</v>
      </c>
      <c r="K669" s="1" t="s">
        <v>8</v>
      </c>
      <c r="L669" s="1" t="s">
        <v>8</v>
      </c>
      <c r="M669" s="1" t="s">
        <v>8</v>
      </c>
    </row>
    <row r="670" spans="1:13" x14ac:dyDescent="0.25">
      <c r="A670" s="1">
        <v>6700</v>
      </c>
      <c r="B670" s="1" t="s">
        <v>491</v>
      </c>
      <c r="C670" s="1">
        <v>0</v>
      </c>
      <c r="D670" s="1" t="s">
        <v>104</v>
      </c>
      <c r="E670" s="1" t="s">
        <v>492</v>
      </c>
      <c r="F670" s="1">
        <v>1</v>
      </c>
      <c r="G670" s="1">
        <v>1</v>
      </c>
      <c r="H670" s="1" t="s">
        <v>8</v>
      </c>
      <c r="I670" s="1" t="s">
        <v>8</v>
      </c>
      <c r="J670" s="1" t="s">
        <v>8</v>
      </c>
      <c r="K670" s="1" t="s">
        <v>8</v>
      </c>
      <c r="L670" s="1" t="s">
        <v>8</v>
      </c>
      <c r="M670" s="1" t="s">
        <v>8</v>
      </c>
    </row>
    <row r="671" spans="1:13" x14ac:dyDescent="0.25">
      <c r="A671" s="1">
        <v>6710</v>
      </c>
      <c r="B671" s="1" t="s">
        <v>232</v>
      </c>
      <c r="C671" s="1">
        <v>0</v>
      </c>
      <c r="D671" s="1" t="s">
        <v>104</v>
      </c>
      <c r="E671" s="1" t="s">
        <v>233</v>
      </c>
      <c r="F671" s="1">
        <v>1</v>
      </c>
      <c r="G671" s="1">
        <v>1</v>
      </c>
      <c r="H671" s="1" t="s">
        <v>8</v>
      </c>
      <c r="I671" s="1" t="s">
        <v>8</v>
      </c>
      <c r="J671" s="1" t="s">
        <v>8</v>
      </c>
      <c r="K671" s="1" t="s">
        <v>8</v>
      </c>
      <c r="L671" s="1" t="s">
        <v>8</v>
      </c>
      <c r="M671" s="1" t="s">
        <v>8</v>
      </c>
    </row>
    <row r="672" spans="1:13" x14ac:dyDescent="0.25">
      <c r="A672" s="1">
        <v>6720</v>
      </c>
      <c r="B672" s="1" t="s">
        <v>493</v>
      </c>
      <c r="C672" s="1">
        <v>0</v>
      </c>
      <c r="D672" s="1" t="s">
        <v>104</v>
      </c>
      <c r="E672" s="1" t="s">
        <v>494</v>
      </c>
      <c r="F672" s="1">
        <v>1</v>
      </c>
      <c r="G672" s="1">
        <v>1</v>
      </c>
      <c r="H672" s="1" t="s">
        <v>8</v>
      </c>
      <c r="I672" s="1" t="s">
        <v>8</v>
      </c>
      <c r="J672" s="1" t="s">
        <v>8</v>
      </c>
      <c r="K672" s="1" t="s">
        <v>8</v>
      </c>
      <c r="L672" s="1" t="s">
        <v>8</v>
      </c>
      <c r="M672" s="1" t="s">
        <v>8</v>
      </c>
    </row>
    <row r="673" spans="1:13" x14ac:dyDescent="0.25">
      <c r="A673" s="1">
        <v>6730</v>
      </c>
      <c r="B673" s="1" t="s">
        <v>139</v>
      </c>
      <c r="C673" s="1">
        <v>0</v>
      </c>
      <c r="D673" s="1" t="s">
        <v>104</v>
      </c>
      <c r="E673" s="1" t="s">
        <v>140</v>
      </c>
      <c r="F673" s="1">
        <v>1</v>
      </c>
      <c r="G673" s="1">
        <v>1</v>
      </c>
      <c r="H673" s="1" t="s">
        <v>8</v>
      </c>
      <c r="I673" s="1" t="s">
        <v>8</v>
      </c>
      <c r="J673" s="1" t="s">
        <v>8</v>
      </c>
      <c r="K673" s="1" t="s">
        <v>8</v>
      </c>
      <c r="L673" s="1" t="s">
        <v>8</v>
      </c>
      <c r="M673" s="1" t="s">
        <v>8</v>
      </c>
    </row>
    <row r="674" spans="1:13" x14ac:dyDescent="0.25">
      <c r="A674" s="1">
        <v>6740</v>
      </c>
      <c r="B674" s="1" t="s">
        <v>198</v>
      </c>
      <c r="C674" s="1">
        <v>0</v>
      </c>
      <c r="D674" s="1" t="s">
        <v>104</v>
      </c>
      <c r="E674" s="1" t="s">
        <v>199</v>
      </c>
      <c r="F674" s="1">
        <v>1</v>
      </c>
      <c r="G674" s="1">
        <v>1</v>
      </c>
      <c r="H674" s="1" t="s">
        <v>8</v>
      </c>
      <c r="I674" s="1" t="s">
        <v>8</v>
      </c>
      <c r="J674" s="1" t="s">
        <v>8</v>
      </c>
      <c r="K674" s="1" t="s">
        <v>8</v>
      </c>
      <c r="L674" s="1" t="s">
        <v>8</v>
      </c>
      <c r="M674" s="1" t="s">
        <v>8</v>
      </c>
    </row>
    <row r="675" spans="1:13" x14ac:dyDescent="0.25">
      <c r="A675" s="1">
        <v>6750</v>
      </c>
      <c r="B675" s="1" t="s">
        <v>153</v>
      </c>
      <c r="C675" s="1">
        <v>0</v>
      </c>
      <c r="D675" s="1" t="s">
        <v>104</v>
      </c>
      <c r="E675" s="1" t="s">
        <v>154</v>
      </c>
      <c r="F675" s="1">
        <v>1</v>
      </c>
      <c r="G675" s="1">
        <v>1</v>
      </c>
      <c r="H675" s="1" t="s">
        <v>8</v>
      </c>
      <c r="I675" s="1" t="s">
        <v>8</v>
      </c>
      <c r="J675" s="1" t="s">
        <v>8</v>
      </c>
      <c r="K675" s="1" t="s">
        <v>8</v>
      </c>
      <c r="L675" s="1" t="s">
        <v>8</v>
      </c>
      <c r="M675" s="1" t="s">
        <v>8</v>
      </c>
    </row>
    <row r="676" spans="1:13" x14ac:dyDescent="0.25">
      <c r="A676" s="1">
        <v>6760</v>
      </c>
      <c r="B676" s="1" t="s">
        <v>139</v>
      </c>
      <c r="C676" s="1">
        <v>0</v>
      </c>
      <c r="D676" s="1" t="s">
        <v>104</v>
      </c>
      <c r="E676" s="1" t="s">
        <v>140</v>
      </c>
      <c r="F676" s="1">
        <v>1</v>
      </c>
      <c r="G676" s="1">
        <v>1</v>
      </c>
      <c r="H676" s="1" t="s">
        <v>8</v>
      </c>
      <c r="I676" s="1" t="s">
        <v>8</v>
      </c>
      <c r="J676" s="1" t="s">
        <v>8</v>
      </c>
      <c r="K676" s="1" t="s">
        <v>8</v>
      </c>
      <c r="L676" s="1" t="s">
        <v>8</v>
      </c>
      <c r="M676" s="1" t="s">
        <v>8</v>
      </c>
    </row>
    <row r="677" spans="1:13" x14ac:dyDescent="0.25">
      <c r="A677" s="1">
        <v>6770</v>
      </c>
      <c r="B677" s="1" t="s">
        <v>139</v>
      </c>
      <c r="C677" s="1">
        <v>0</v>
      </c>
      <c r="D677" s="1" t="s">
        <v>104</v>
      </c>
      <c r="E677" s="1" t="s">
        <v>140</v>
      </c>
      <c r="F677" s="1">
        <v>1</v>
      </c>
      <c r="G677" s="1">
        <v>1</v>
      </c>
      <c r="H677" s="1" t="s">
        <v>8</v>
      </c>
      <c r="I677" s="1" t="s">
        <v>8</v>
      </c>
      <c r="J677" s="1" t="s">
        <v>8</v>
      </c>
      <c r="K677" s="1" t="s">
        <v>8</v>
      </c>
      <c r="L677" s="1" t="s">
        <v>8</v>
      </c>
      <c r="M677" s="1" t="s">
        <v>8</v>
      </c>
    </row>
    <row r="678" spans="1:13" x14ac:dyDescent="0.25">
      <c r="A678" s="1">
        <v>6780</v>
      </c>
      <c r="B678" s="1" t="s">
        <v>143</v>
      </c>
      <c r="C678" s="1">
        <v>0</v>
      </c>
      <c r="D678" s="1" t="s">
        <v>104</v>
      </c>
      <c r="E678" s="1" t="s">
        <v>144</v>
      </c>
      <c r="F678" s="1">
        <v>1</v>
      </c>
      <c r="G678" s="1">
        <v>1</v>
      </c>
      <c r="H678" s="1" t="s">
        <v>8</v>
      </c>
      <c r="I678" s="1" t="s">
        <v>8</v>
      </c>
      <c r="J678" s="1" t="s">
        <v>8</v>
      </c>
      <c r="K678" s="1" t="s">
        <v>8</v>
      </c>
      <c r="L678" s="1" t="s">
        <v>8</v>
      </c>
      <c r="M678" s="1" t="s">
        <v>8</v>
      </c>
    </row>
    <row r="679" spans="1:13" x14ac:dyDescent="0.25">
      <c r="A679" s="1">
        <v>6790</v>
      </c>
      <c r="B679" s="1" t="s">
        <v>153</v>
      </c>
      <c r="C679" s="1">
        <v>0</v>
      </c>
      <c r="D679" s="1" t="s">
        <v>104</v>
      </c>
      <c r="E679" s="1" t="s">
        <v>154</v>
      </c>
      <c r="F679" s="1">
        <v>1</v>
      </c>
      <c r="G679" s="1">
        <v>1</v>
      </c>
      <c r="H679" s="1" t="s">
        <v>8</v>
      </c>
      <c r="I679" s="1" t="s">
        <v>8</v>
      </c>
      <c r="J679" s="1" t="s">
        <v>8</v>
      </c>
      <c r="K679" s="1" t="s">
        <v>8</v>
      </c>
      <c r="L679" s="1" t="s">
        <v>8</v>
      </c>
      <c r="M679" s="1" t="s">
        <v>8</v>
      </c>
    </row>
    <row r="680" spans="1:13" x14ac:dyDescent="0.25">
      <c r="A680" s="1">
        <v>6800</v>
      </c>
      <c r="B680" s="1" t="s">
        <v>202</v>
      </c>
      <c r="C680" s="1">
        <v>0</v>
      </c>
      <c r="D680" s="1" t="s">
        <v>104</v>
      </c>
      <c r="E680" s="1" t="s">
        <v>203</v>
      </c>
      <c r="F680" s="1">
        <v>1</v>
      </c>
      <c r="G680" s="1">
        <v>1</v>
      </c>
      <c r="H680" s="1" t="s">
        <v>8</v>
      </c>
      <c r="I680" s="1" t="s">
        <v>8</v>
      </c>
      <c r="J680" s="1" t="s">
        <v>8</v>
      </c>
      <c r="K680" s="1" t="s">
        <v>8</v>
      </c>
      <c r="L680" s="1" t="s">
        <v>8</v>
      </c>
      <c r="M680" s="1" t="s">
        <v>8</v>
      </c>
    </row>
    <row r="681" spans="1:13" x14ac:dyDescent="0.25">
      <c r="A681" s="1">
        <v>6810</v>
      </c>
      <c r="B681" s="1" t="s">
        <v>139</v>
      </c>
      <c r="C681" s="1">
        <v>0</v>
      </c>
      <c r="D681" s="1" t="s">
        <v>104</v>
      </c>
      <c r="E681" s="1" t="s">
        <v>140</v>
      </c>
      <c r="F681" s="1">
        <v>1</v>
      </c>
      <c r="G681" s="1">
        <v>1</v>
      </c>
      <c r="H681" s="1" t="s">
        <v>8</v>
      </c>
      <c r="I681" s="1" t="s">
        <v>8</v>
      </c>
      <c r="J681" s="1" t="s">
        <v>8</v>
      </c>
      <c r="K681" s="1" t="s">
        <v>8</v>
      </c>
      <c r="L681" s="1" t="s">
        <v>8</v>
      </c>
      <c r="M681" s="1" t="s">
        <v>8</v>
      </c>
    </row>
    <row r="682" spans="1:13" x14ac:dyDescent="0.25">
      <c r="A682" s="1">
        <v>6820</v>
      </c>
      <c r="B682" s="1" t="s">
        <v>202</v>
      </c>
      <c r="C682" s="1">
        <v>0</v>
      </c>
      <c r="D682" s="1" t="s">
        <v>104</v>
      </c>
      <c r="E682" s="1" t="s">
        <v>203</v>
      </c>
      <c r="F682" s="1">
        <v>1</v>
      </c>
      <c r="G682" s="1">
        <v>1</v>
      </c>
      <c r="H682" s="1" t="s">
        <v>8</v>
      </c>
      <c r="I682" s="1" t="s">
        <v>8</v>
      </c>
      <c r="J682" s="1" t="s">
        <v>8</v>
      </c>
      <c r="K682" s="1" t="s">
        <v>8</v>
      </c>
      <c r="L682" s="1" t="s">
        <v>8</v>
      </c>
      <c r="M682" s="1" t="s">
        <v>8</v>
      </c>
    </row>
    <row r="683" spans="1:13" x14ac:dyDescent="0.25">
      <c r="A683" s="1">
        <v>6830</v>
      </c>
      <c r="B683" s="1" t="s">
        <v>495</v>
      </c>
      <c r="C683" s="1">
        <v>0</v>
      </c>
      <c r="D683" s="1" t="s">
        <v>104</v>
      </c>
      <c r="E683" s="1" t="s">
        <v>496</v>
      </c>
      <c r="F683" s="1">
        <v>1</v>
      </c>
      <c r="G683" s="1">
        <v>1</v>
      </c>
      <c r="H683" s="1" t="s">
        <v>8</v>
      </c>
      <c r="I683" s="1" t="s">
        <v>8</v>
      </c>
      <c r="J683" s="1" t="s">
        <v>8</v>
      </c>
      <c r="K683" s="1" t="s">
        <v>8</v>
      </c>
      <c r="L683" s="1" t="s">
        <v>8</v>
      </c>
      <c r="M683" s="1" t="s">
        <v>8</v>
      </c>
    </row>
    <row r="684" spans="1:13" x14ac:dyDescent="0.25">
      <c r="A684" s="1">
        <v>6840</v>
      </c>
      <c r="B684" s="1" t="s">
        <v>139</v>
      </c>
      <c r="C684" s="1">
        <v>0</v>
      </c>
      <c r="D684" s="1" t="s">
        <v>104</v>
      </c>
      <c r="E684" s="1" t="s">
        <v>140</v>
      </c>
      <c r="F684" s="1">
        <v>1</v>
      </c>
      <c r="G684" s="1">
        <v>1</v>
      </c>
      <c r="H684" s="1" t="s">
        <v>8</v>
      </c>
      <c r="I684" s="1" t="s">
        <v>8</v>
      </c>
      <c r="J684" s="1" t="s">
        <v>8</v>
      </c>
      <c r="K684" s="1" t="s">
        <v>8</v>
      </c>
      <c r="L684" s="1" t="s">
        <v>8</v>
      </c>
      <c r="M684" s="1" t="s">
        <v>8</v>
      </c>
    </row>
    <row r="685" spans="1:13" x14ac:dyDescent="0.25">
      <c r="A685" s="1">
        <v>6850</v>
      </c>
      <c r="B685" s="1" t="s">
        <v>497</v>
      </c>
      <c r="C685" s="1">
        <v>0</v>
      </c>
      <c r="D685" s="1" t="s">
        <v>104</v>
      </c>
      <c r="E685" s="1" t="s">
        <v>498</v>
      </c>
      <c r="F685" s="1">
        <v>1</v>
      </c>
      <c r="G685" s="1">
        <v>1</v>
      </c>
      <c r="H685" s="1" t="s">
        <v>8</v>
      </c>
      <c r="I685" s="1" t="s">
        <v>8</v>
      </c>
      <c r="J685" s="1" t="s">
        <v>8</v>
      </c>
      <c r="K685" s="1" t="s">
        <v>8</v>
      </c>
      <c r="L685" s="1" t="s">
        <v>8</v>
      </c>
      <c r="M685" s="1" t="s">
        <v>8</v>
      </c>
    </row>
    <row r="686" spans="1:13" x14ac:dyDescent="0.25">
      <c r="A686" s="1">
        <v>6860</v>
      </c>
      <c r="B686" s="1" t="s">
        <v>499</v>
      </c>
      <c r="C686" s="1">
        <v>0</v>
      </c>
      <c r="D686" s="1" t="s">
        <v>104</v>
      </c>
      <c r="E686" s="1" t="s">
        <v>500</v>
      </c>
      <c r="F686" s="1">
        <v>1</v>
      </c>
      <c r="G686" s="1">
        <v>1</v>
      </c>
      <c r="H686" s="1" t="s">
        <v>8</v>
      </c>
      <c r="I686" s="1" t="s">
        <v>8</v>
      </c>
      <c r="J686" s="1" t="s">
        <v>8</v>
      </c>
      <c r="K686" s="1" t="s">
        <v>8</v>
      </c>
      <c r="L686" s="1" t="s">
        <v>8</v>
      </c>
      <c r="M686" s="1" t="s">
        <v>8</v>
      </c>
    </row>
    <row r="687" spans="1:13" x14ac:dyDescent="0.25">
      <c r="A687" s="1">
        <v>6870</v>
      </c>
      <c r="B687" s="1" t="s">
        <v>501</v>
      </c>
      <c r="C687" s="1">
        <v>0</v>
      </c>
      <c r="D687" s="1" t="s">
        <v>104</v>
      </c>
      <c r="E687" s="1" t="s">
        <v>502</v>
      </c>
      <c r="F687" s="1">
        <v>1</v>
      </c>
      <c r="G687" s="1">
        <v>1</v>
      </c>
      <c r="H687" s="1" t="s">
        <v>8</v>
      </c>
      <c r="I687" s="1" t="s">
        <v>8</v>
      </c>
      <c r="J687" s="1" t="s">
        <v>8</v>
      </c>
      <c r="K687" s="1" t="s">
        <v>8</v>
      </c>
      <c r="L687" s="1" t="s">
        <v>8</v>
      </c>
      <c r="M687" s="1" t="s">
        <v>8</v>
      </c>
    </row>
    <row r="688" spans="1:13" x14ac:dyDescent="0.25">
      <c r="A688" s="1">
        <v>6880</v>
      </c>
      <c r="B688" s="1" t="s">
        <v>224</v>
      </c>
      <c r="C688" s="1">
        <v>0</v>
      </c>
      <c r="D688" s="1" t="s">
        <v>104</v>
      </c>
      <c r="E688" s="1" t="s">
        <v>225</v>
      </c>
      <c r="F688" s="1">
        <v>1</v>
      </c>
      <c r="G688" s="1">
        <v>1</v>
      </c>
      <c r="H688" s="1" t="s">
        <v>8</v>
      </c>
      <c r="I688" s="1" t="s">
        <v>8</v>
      </c>
      <c r="J688" s="1" t="s">
        <v>8</v>
      </c>
      <c r="K688" s="1" t="s">
        <v>8</v>
      </c>
      <c r="L688" s="1" t="s">
        <v>8</v>
      </c>
      <c r="M688" s="1" t="s">
        <v>8</v>
      </c>
    </row>
    <row r="689" spans="1:13" x14ac:dyDescent="0.25">
      <c r="A689" s="1">
        <v>6890</v>
      </c>
      <c r="B689" s="1" t="s">
        <v>224</v>
      </c>
      <c r="C689" s="1">
        <v>0</v>
      </c>
      <c r="D689" s="1" t="s">
        <v>104</v>
      </c>
      <c r="E689" s="1" t="s">
        <v>225</v>
      </c>
      <c r="F689" s="1">
        <v>1</v>
      </c>
      <c r="G689" s="1">
        <v>1</v>
      </c>
      <c r="H689" s="1" t="s">
        <v>8</v>
      </c>
      <c r="I689" s="1" t="s">
        <v>8</v>
      </c>
      <c r="J689" s="1" t="s">
        <v>8</v>
      </c>
      <c r="K689" s="1" t="s">
        <v>8</v>
      </c>
      <c r="L689" s="1" t="s">
        <v>8</v>
      </c>
      <c r="M689" s="1" t="s">
        <v>8</v>
      </c>
    </row>
    <row r="690" spans="1:13" x14ac:dyDescent="0.25">
      <c r="A690" s="1">
        <v>6900</v>
      </c>
      <c r="B690" s="1" t="s">
        <v>224</v>
      </c>
      <c r="C690" s="1">
        <v>0</v>
      </c>
      <c r="D690" s="1" t="s">
        <v>104</v>
      </c>
      <c r="E690" s="1" t="s">
        <v>225</v>
      </c>
      <c r="F690" s="1">
        <v>1</v>
      </c>
      <c r="G690" s="1">
        <v>1</v>
      </c>
      <c r="H690" s="1" t="s">
        <v>8</v>
      </c>
      <c r="I690" s="1" t="s">
        <v>8</v>
      </c>
      <c r="J690" s="1" t="s">
        <v>8</v>
      </c>
      <c r="K690" s="1" t="s">
        <v>8</v>
      </c>
      <c r="L690" s="1" t="s">
        <v>8</v>
      </c>
      <c r="M690" s="1" t="s">
        <v>8</v>
      </c>
    </row>
    <row r="691" spans="1:13" x14ac:dyDescent="0.25">
      <c r="A691" s="1">
        <v>6910</v>
      </c>
      <c r="B691" s="1" t="s">
        <v>139</v>
      </c>
      <c r="C691" s="1">
        <v>0</v>
      </c>
      <c r="D691" s="1" t="s">
        <v>104</v>
      </c>
      <c r="E691" s="1" t="s">
        <v>140</v>
      </c>
      <c r="F691" s="1">
        <v>1</v>
      </c>
      <c r="G691" s="1">
        <v>1</v>
      </c>
      <c r="H691" s="1" t="s">
        <v>8</v>
      </c>
      <c r="I691" s="1" t="s">
        <v>8</v>
      </c>
      <c r="J691" s="1" t="s">
        <v>8</v>
      </c>
      <c r="K691" s="1" t="s">
        <v>8</v>
      </c>
      <c r="L691" s="1" t="s">
        <v>8</v>
      </c>
      <c r="M691" s="1" t="s">
        <v>8</v>
      </c>
    </row>
    <row r="692" spans="1:13" x14ac:dyDescent="0.25">
      <c r="A692" s="1">
        <v>6920</v>
      </c>
      <c r="B692" s="1" t="s">
        <v>139</v>
      </c>
      <c r="C692" s="1">
        <v>0</v>
      </c>
      <c r="D692" s="1" t="s">
        <v>104</v>
      </c>
      <c r="E692" s="1" t="s">
        <v>140</v>
      </c>
      <c r="F692" s="1">
        <v>1</v>
      </c>
      <c r="G692" s="1">
        <v>1</v>
      </c>
      <c r="H692" s="1" t="s">
        <v>8</v>
      </c>
      <c r="I692" s="1" t="s">
        <v>8</v>
      </c>
      <c r="J692" s="1" t="s">
        <v>8</v>
      </c>
      <c r="K692" s="1" t="s">
        <v>8</v>
      </c>
      <c r="L692" s="1" t="s">
        <v>8</v>
      </c>
      <c r="M692" s="1" t="s">
        <v>8</v>
      </c>
    </row>
    <row r="693" spans="1:13" x14ac:dyDescent="0.25">
      <c r="A693" s="1">
        <v>6930</v>
      </c>
      <c r="B693" s="1" t="s">
        <v>503</v>
      </c>
      <c r="C693" s="1">
        <v>0</v>
      </c>
      <c r="D693" s="1" t="s">
        <v>104</v>
      </c>
      <c r="E693" s="1" t="s">
        <v>504</v>
      </c>
      <c r="F693" s="1">
        <v>1</v>
      </c>
      <c r="G693" s="1">
        <v>1</v>
      </c>
      <c r="H693" s="1">
        <v>1</v>
      </c>
      <c r="I693" s="1">
        <v>1</v>
      </c>
      <c r="J693" s="1">
        <v>1</v>
      </c>
      <c r="K693" s="1">
        <v>1</v>
      </c>
      <c r="L693" s="1">
        <v>1</v>
      </c>
      <c r="M693" s="1">
        <v>1</v>
      </c>
    </row>
    <row r="694" spans="1:13" x14ac:dyDescent="0.25">
      <c r="A694" s="1">
        <v>6940</v>
      </c>
      <c r="B694" s="1" t="s">
        <v>503</v>
      </c>
      <c r="C694" s="1">
        <v>0</v>
      </c>
      <c r="D694" s="1" t="s">
        <v>104</v>
      </c>
      <c r="E694" s="1" t="s">
        <v>504</v>
      </c>
      <c r="F694" s="1">
        <v>1</v>
      </c>
      <c r="G694" s="1">
        <v>1</v>
      </c>
      <c r="H694" s="1">
        <v>1</v>
      </c>
      <c r="I694" s="1">
        <v>1</v>
      </c>
      <c r="J694" s="1">
        <v>1</v>
      </c>
      <c r="K694" s="1">
        <v>1</v>
      </c>
      <c r="L694" s="1">
        <v>1</v>
      </c>
      <c r="M694" s="1">
        <v>1</v>
      </c>
    </row>
    <row r="695" spans="1:13" x14ac:dyDescent="0.25">
      <c r="A695" s="1">
        <v>6950</v>
      </c>
      <c r="B695" s="1" t="s">
        <v>503</v>
      </c>
      <c r="C695" s="1">
        <v>0</v>
      </c>
      <c r="D695" s="1" t="s">
        <v>104</v>
      </c>
      <c r="E695" s="1" t="s">
        <v>504</v>
      </c>
      <c r="F695" s="1">
        <v>1</v>
      </c>
      <c r="G695" s="1">
        <v>1</v>
      </c>
      <c r="H695" s="1">
        <v>1</v>
      </c>
      <c r="I695" s="1">
        <v>1</v>
      </c>
      <c r="J695" s="1">
        <v>1</v>
      </c>
      <c r="K695" s="1">
        <v>1</v>
      </c>
      <c r="L695" s="1">
        <v>1</v>
      </c>
      <c r="M695" s="1">
        <v>1</v>
      </c>
    </row>
    <row r="696" spans="1:13" x14ac:dyDescent="0.25">
      <c r="A696" s="1">
        <v>6960</v>
      </c>
      <c r="B696" s="1" t="s">
        <v>139</v>
      </c>
      <c r="C696" s="1">
        <v>0</v>
      </c>
      <c r="D696" s="1" t="s">
        <v>104</v>
      </c>
      <c r="E696" s="1" t="s">
        <v>140</v>
      </c>
      <c r="F696" s="1">
        <v>1</v>
      </c>
      <c r="G696" s="1">
        <v>1</v>
      </c>
      <c r="H696" s="1">
        <v>1</v>
      </c>
      <c r="I696" s="1">
        <v>1</v>
      </c>
      <c r="J696" s="1">
        <v>1</v>
      </c>
      <c r="K696" s="1">
        <v>1</v>
      </c>
      <c r="L696" s="1">
        <v>1</v>
      </c>
      <c r="M696" s="1">
        <v>1</v>
      </c>
    </row>
    <row r="697" spans="1:13" x14ac:dyDescent="0.25">
      <c r="A697" s="1">
        <v>6970</v>
      </c>
      <c r="B697" s="1" t="s">
        <v>139</v>
      </c>
      <c r="C697" s="1">
        <v>0</v>
      </c>
      <c r="D697" s="1" t="s">
        <v>104</v>
      </c>
      <c r="E697" s="1" t="s">
        <v>140</v>
      </c>
      <c r="F697" s="1">
        <v>1</v>
      </c>
      <c r="G697" s="1">
        <v>1</v>
      </c>
      <c r="H697" s="1">
        <v>1</v>
      </c>
      <c r="I697" s="1">
        <v>1</v>
      </c>
      <c r="J697" s="1">
        <v>1</v>
      </c>
      <c r="K697" s="1">
        <v>1</v>
      </c>
      <c r="L697" s="1">
        <v>1</v>
      </c>
      <c r="M697" s="1">
        <v>1</v>
      </c>
    </row>
    <row r="698" spans="1:13" x14ac:dyDescent="0.25">
      <c r="A698" s="1">
        <v>6980</v>
      </c>
      <c r="B698" s="1" t="s">
        <v>139</v>
      </c>
      <c r="C698" s="1">
        <v>0</v>
      </c>
      <c r="D698" s="1" t="s">
        <v>104</v>
      </c>
      <c r="E698" s="1" t="s">
        <v>140</v>
      </c>
      <c r="F698" s="1">
        <v>1</v>
      </c>
      <c r="G698" s="1">
        <v>1</v>
      </c>
      <c r="H698" s="1">
        <v>1</v>
      </c>
      <c r="I698" s="1">
        <v>1</v>
      </c>
      <c r="J698" s="1">
        <v>1</v>
      </c>
      <c r="K698" s="1">
        <v>1</v>
      </c>
      <c r="L698" s="1">
        <v>1</v>
      </c>
      <c r="M698" s="1">
        <v>1</v>
      </c>
    </row>
    <row r="699" spans="1:13" x14ac:dyDescent="0.25">
      <c r="A699" s="1">
        <v>6990</v>
      </c>
      <c r="B699" s="1" t="s">
        <v>139</v>
      </c>
      <c r="C699" s="1">
        <v>0</v>
      </c>
      <c r="D699" s="1" t="s">
        <v>104</v>
      </c>
      <c r="E699" s="1" t="s">
        <v>140</v>
      </c>
      <c r="F699" s="1">
        <v>1</v>
      </c>
      <c r="G699" s="1">
        <v>1</v>
      </c>
      <c r="H699" s="1">
        <v>1</v>
      </c>
      <c r="I699" s="1">
        <v>1</v>
      </c>
      <c r="J699" s="1">
        <v>1</v>
      </c>
      <c r="K699" s="1">
        <v>1</v>
      </c>
      <c r="L699" s="1">
        <v>1</v>
      </c>
      <c r="M699" s="1">
        <v>1</v>
      </c>
    </row>
    <row r="700" spans="1:13" x14ac:dyDescent="0.25">
      <c r="A700" s="1">
        <v>7000</v>
      </c>
      <c r="B700" s="1" t="s">
        <v>139</v>
      </c>
      <c r="C700" s="1">
        <v>0</v>
      </c>
      <c r="D700" s="1" t="s">
        <v>104</v>
      </c>
      <c r="E700" s="1" t="s">
        <v>140</v>
      </c>
      <c r="F700" s="1">
        <v>1</v>
      </c>
      <c r="G700" s="1">
        <v>1</v>
      </c>
      <c r="H700" s="1">
        <v>1</v>
      </c>
      <c r="I700" s="1">
        <v>1</v>
      </c>
      <c r="J700" s="1">
        <v>1</v>
      </c>
      <c r="K700" s="1">
        <v>1</v>
      </c>
      <c r="L700" s="1">
        <v>1</v>
      </c>
      <c r="M700" s="1">
        <v>1</v>
      </c>
    </row>
    <row r="701" spans="1:13" x14ac:dyDescent="0.25">
      <c r="A701" s="1">
        <v>7010</v>
      </c>
      <c r="B701" s="1" t="s">
        <v>139</v>
      </c>
      <c r="C701" s="1">
        <v>0</v>
      </c>
      <c r="D701" s="1" t="s">
        <v>104</v>
      </c>
      <c r="E701" s="1" t="s">
        <v>140</v>
      </c>
      <c r="F701" s="1">
        <v>1</v>
      </c>
      <c r="G701" s="1">
        <v>1</v>
      </c>
      <c r="H701" s="1">
        <v>1</v>
      </c>
      <c r="I701" s="1">
        <v>1</v>
      </c>
      <c r="J701" s="1">
        <v>1</v>
      </c>
      <c r="K701" s="1">
        <v>1</v>
      </c>
      <c r="L701" s="1">
        <v>1</v>
      </c>
      <c r="M701" s="1">
        <v>1</v>
      </c>
    </row>
    <row r="702" spans="1:13" x14ac:dyDescent="0.25">
      <c r="A702" s="1">
        <v>7020</v>
      </c>
      <c r="B702" s="1" t="s">
        <v>139</v>
      </c>
      <c r="C702" s="1">
        <v>0</v>
      </c>
      <c r="D702" s="1" t="s">
        <v>104</v>
      </c>
      <c r="E702" s="1" t="s">
        <v>140</v>
      </c>
      <c r="F702" s="1">
        <v>1</v>
      </c>
      <c r="G702" s="1">
        <v>1</v>
      </c>
      <c r="H702" s="1">
        <v>1</v>
      </c>
      <c r="I702" s="1">
        <v>1</v>
      </c>
      <c r="J702" s="1">
        <v>1</v>
      </c>
      <c r="K702" s="1">
        <v>1</v>
      </c>
      <c r="L702" s="1">
        <v>1</v>
      </c>
      <c r="M702" s="1">
        <v>1</v>
      </c>
    </row>
    <row r="703" spans="1:13" x14ac:dyDescent="0.25">
      <c r="A703" s="1">
        <v>7030</v>
      </c>
      <c r="B703" s="1" t="s">
        <v>139</v>
      </c>
      <c r="C703" s="1">
        <v>0</v>
      </c>
      <c r="D703" s="1" t="s">
        <v>104</v>
      </c>
      <c r="E703" s="1" t="s">
        <v>140</v>
      </c>
      <c r="F703" s="1">
        <v>1</v>
      </c>
      <c r="G703" s="1">
        <v>1</v>
      </c>
      <c r="H703" s="1">
        <v>1</v>
      </c>
      <c r="I703" s="1">
        <v>1</v>
      </c>
      <c r="J703" s="1">
        <v>1</v>
      </c>
      <c r="K703" s="1">
        <v>1</v>
      </c>
      <c r="L703" s="1">
        <v>1</v>
      </c>
      <c r="M703" s="1">
        <v>1</v>
      </c>
    </row>
    <row r="704" spans="1:13" x14ac:dyDescent="0.25">
      <c r="A704" s="1">
        <v>7040</v>
      </c>
      <c r="B704" s="1" t="s">
        <v>139</v>
      </c>
      <c r="C704" s="1">
        <v>0</v>
      </c>
      <c r="D704" s="1" t="s">
        <v>104</v>
      </c>
      <c r="E704" s="1" t="s">
        <v>140</v>
      </c>
      <c r="F704" s="1">
        <v>1</v>
      </c>
      <c r="G704" s="1">
        <v>1</v>
      </c>
      <c r="H704" s="1">
        <v>1</v>
      </c>
      <c r="I704" s="1">
        <v>1</v>
      </c>
      <c r="J704" s="1">
        <v>1</v>
      </c>
      <c r="K704" s="1">
        <v>1</v>
      </c>
      <c r="L704" s="1">
        <v>1</v>
      </c>
      <c r="M704" s="1">
        <v>1</v>
      </c>
    </row>
    <row r="705" spans="1:13" x14ac:dyDescent="0.25">
      <c r="A705" s="1">
        <v>7050</v>
      </c>
      <c r="B705" s="1" t="s">
        <v>139</v>
      </c>
      <c r="C705" s="1">
        <v>0</v>
      </c>
      <c r="D705" s="1" t="s">
        <v>104</v>
      </c>
      <c r="E705" s="1" t="s">
        <v>140</v>
      </c>
      <c r="F705" s="1">
        <v>1</v>
      </c>
      <c r="G705" s="1">
        <v>1</v>
      </c>
      <c r="H705" s="1">
        <v>1</v>
      </c>
      <c r="I705" s="1">
        <v>1</v>
      </c>
      <c r="J705" s="1">
        <v>1</v>
      </c>
      <c r="K705" s="1">
        <v>1</v>
      </c>
      <c r="L705" s="1">
        <v>1</v>
      </c>
      <c r="M705" s="1">
        <v>1</v>
      </c>
    </row>
    <row r="706" spans="1:13" x14ac:dyDescent="0.25">
      <c r="A706" s="1">
        <v>7060</v>
      </c>
      <c r="B706" s="1" t="s">
        <v>139</v>
      </c>
      <c r="C706" s="1">
        <v>0</v>
      </c>
      <c r="D706" s="1" t="s">
        <v>104</v>
      </c>
      <c r="E706" s="1" t="s">
        <v>140</v>
      </c>
      <c r="F706" s="1">
        <v>1</v>
      </c>
      <c r="G706" s="1">
        <v>1</v>
      </c>
      <c r="H706" s="1">
        <v>1</v>
      </c>
      <c r="I706" s="1">
        <v>1</v>
      </c>
      <c r="J706" s="1">
        <v>1</v>
      </c>
      <c r="K706" s="1">
        <v>1</v>
      </c>
      <c r="L706" s="1">
        <v>1</v>
      </c>
      <c r="M706" s="1">
        <v>1</v>
      </c>
    </row>
    <row r="707" spans="1:13" x14ac:dyDescent="0.25">
      <c r="A707" s="1">
        <v>7070</v>
      </c>
      <c r="B707" s="1" t="s">
        <v>139</v>
      </c>
      <c r="C707" s="1">
        <v>0</v>
      </c>
      <c r="D707" s="1" t="s">
        <v>104</v>
      </c>
      <c r="E707" s="1" t="s">
        <v>140</v>
      </c>
      <c r="F707" s="1">
        <v>1</v>
      </c>
      <c r="G707" s="1">
        <v>1</v>
      </c>
      <c r="H707" s="1">
        <v>1</v>
      </c>
      <c r="I707" s="1">
        <v>1</v>
      </c>
      <c r="J707" s="1">
        <v>1</v>
      </c>
      <c r="K707" s="1">
        <v>1</v>
      </c>
      <c r="L707" s="1">
        <v>1</v>
      </c>
      <c r="M707" s="1">
        <v>1</v>
      </c>
    </row>
    <row r="708" spans="1:13" x14ac:dyDescent="0.25">
      <c r="A708" s="1">
        <v>7080</v>
      </c>
      <c r="B708" s="1" t="s">
        <v>139</v>
      </c>
      <c r="C708" s="1">
        <v>0</v>
      </c>
      <c r="D708" s="1" t="s">
        <v>104</v>
      </c>
      <c r="E708" s="1" t="s">
        <v>140</v>
      </c>
      <c r="F708" s="1">
        <v>1</v>
      </c>
      <c r="G708" s="1">
        <v>1</v>
      </c>
      <c r="H708" s="1">
        <v>1</v>
      </c>
      <c r="I708" s="1">
        <v>1</v>
      </c>
      <c r="J708" s="1">
        <v>1</v>
      </c>
      <c r="K708" s="1">
        <v>1</v>
      </c>
      <c r="L708" s="1">
        <v>1</v>
      </c>
      <c r="M708" s="1">
        <v>1</v>
      </c>
    </row>
    <row r="709" spans="1:13" x14ac:dyDescent="0.25">
      <c r="A709" s="1">
        <v>7090</v>
      </c>
      <c r="B709" s="1" t="s">
        <v>139</v>
      </c>
      <c r="C709" s="1">
        <v>0</v>
      </c>
      <c r="D709" s="1" t="s">
        <v>104</v>
      </c>
      <c r="E709" s="1" t="s">
        <v>140</v>
      </c>
      <c r="F709" s="1">
        <v>1</v>
      </c>
      <c r="G709" s="1">
        <v>1</v>
      </c>
      <c r="H709" s="1">
        <v>1</v>
      </c>
      <c r="I709" s="1">
        <v>1</v>
      </c>
      <c r="J709" s="1">
        <v>1</v>
      </c>
      <c r="K709" s="1">
        <v>1</v>
      </c>
      <c r="L709" s="1">
        <v>1</v>
      </c>
      <c r="M709" s="1">
        <v>1</v>
      </c>
    </row>
    <row r="710" spans="1:13" x14ac:dyDescent="0.25">
      <c r="A710" s="1">
        <v>7100</v>
      </c>
      <c r="B710" s="1" t="s">
        <v>139</v>
      </c>
      <c r="C710" s="1">
        <v>0</v>
      </c>
      <c r="D710" s="1" t="s">
        <v>104</v>
      </c>
      <c r="E710" s="1" t="s">
        <v>140</v>
      </c>
      <c r="F710" s="1">
        <v>1</v>
      </c>
      <c r="G710" s="1">
        <v>1</v>
      </c>
      <c r="H710" s="1">
        <v>1</v>
      </c>
      <c r="I710" s="1">
        <v>1</v>
      </c>
      <c r="J710" s="1">
        <v>1</v>
      </c>
      <c r="K710" s="1">
        <v>1</v>
      </c>
      <c r="L710" s="1">
        <v>1</v>
      </c>
      <c r="M710" s="1">
        <v>1</v>
      </c>
    </row>
    <row r="711" spans="1:13" x14ac:dyDescent="0.25">
      <c r="A711" s="1">
        <v>7110</v>
      </c>
      <c r="B711" s="1" t="s">
        <v>139</v>
      </c>
      <c r="C711" s="1">
        <v>0</v>
      </c>
      <c r="D711" s="1" t="s">
        <v>104</v>
      </c>
      <c r="E711" s="1" t="s">
        <v>140</v>
      </c>
      <c r="F711" s="1">
        <v>1</v>
      </c>
      <c r="G711" s="1">
        <v>1</v>
      </c>
      <c r="H711" s="1">
        <v>1</v>
      </c>
      <c r="I711" s="1">
        <v>1</v>
      </c>
      <c r="J711" s="1">
        <v>1</v>
      </c>
      <c r="K711" s="1">
        <v>1</v>
      </c>
      <c r="L711" s="1">
        <v>1</v>
      </c>
      <c r="M711" s="1">
        <v>1</v>
      </c>
    </row>
    <row r="712" spans="1:13" x14ac:dyDescent="0.25">
      <c r="A712" s="1">
        <v>7120</v>
      </c>
      <c r="B712" s="1" t="s">
        <v>139</v>
      </c>
      <c r="C712" s="1">
        <v>0</v>
      </c>
      <c r="D712" s="1" t="s">
        <v>104</v>
      </c>
      <c r="E712" s="1" t="s">
        <v>140</v>
      </c>
      <c r="F712" s="1">
        <v>1</v>
      </c>
      <c r="G712" s="1">
        <v>1</v>
      </c>
      <c r="H712" s="1">
        <v>1</v>
      </c>
      <c r="I712" s="1">
        <v>1</v>
      </c>
      <c r="J712" s="1">
        <v>1</v>
      </c>
      <c r="K712" s="1">
        <v>1</v>
      </c>
      <c r="L712" s="1">
        <v>1</v>
      </c>
      <c r="M712" s="1">
        <v>1</v>
      </c>
    </row>
    <row r="713" spans="1:13" x14ac:dyDescent="0.25">
      <c r="A713" s="1">
        <v>7130</v>
      </c>
      <c r="B713" s="1" t="s">
        <v>139</v>
      </c>
      <c r="C713" s="1">
        <v>0</v>
      </c>
      <c r="D713" s="1" t="s">
        <v>104</v>
      </c>
      <c r="E713" s="1" t="s">
        <v>140</v>
      </c>
      <c r="F713" s="1">
        <v>1</v>
      </c>
      <c r="G713" s="1">
        <v>1</v>
      </c>
      <c r="H713" s="1">
        <v>1</v>
      </c>
      <c r="I713" s="1">
        <v>1</v>
      </c>
      <c r="J713" s="1">
        <v>1</v>
      </c>
      <c r="K713" s="1">
        <v>1</v>
      </c>
      <c r="L713" s="1">
        <v>1</v>
      </c>
      <c r="M713" s="1">
        <v>1</v>
      </c>
    </row>
    <row r="714" spans="1:13" x14ac:dyDescent="0.25">
      <c r="A714" s="1">
        <v>7140</v>
      </c>
      <c r="B714" s="1" t="s">
        <v>139</v>
      </c>
      <c r="C714" s="1">
        <v>0</v>
      </c>
      <c r="D714" s="1" t="s">
        <v>104</v>
      </c>
      <c r="E714" s="1" t="s">
        <v>140</v>
      </c>
      <c r="F714" s="1">
        <v>1</v>
      </c>
      <c r="G714" s="1">
        <v>1</v>
      </c>
      <c r="H714" s="1">
        <v>1</v>
      </c>
      <c r="I714" s="1">
        <v>1</v>
      </c>
      <c r="J714" s="1">
        <v>1</v>
      </c>
      <c r="K714" s="1">
        <v>1</v>
      </c>
      <c r="L714" s="1">
        <v>1</v>
      </c>
      <c r="M714" s="1">
        <v>1</v>
      </c>
    </row>
    <row r="715" spans="1:13" x14ac:dyDescent="0.25">
      <c r="A715" s="1">
        <v>7150</v>
      </c>
      <c r="B715" s="1" t="s">
        <v>139</v>
      </c>
      <c r="C715" s="1">
        <v>0</v>
      </c>
      <c r="D715" s="1" t="s">
        <v>104</v>
      </c>
      <c r="E715" s="1" t="s">
        <v>140</v>
      </c>
      <c r="F715" s="1">
        <v>1</v>
      </c>
      <c r="G715" s="1">
        <v>1</v>
      </c>
      <c r="H715" s="1">
        <v>1</v>
      </c>
      <c r="I715" s="1">
        <v>1</v>
      </c>
      <c r="J715" s="1">
        <v>1</v>
      </c>
      <c r="K715" s="1">
        <v>1</v>
      </c>
      <c r="L715" s="1">
        <v>1</v>
      </c>
      <c r="M715" s="1">
        <v>1</v>
      </c>
    </row>
    <row r="716" spans="1:13" x14ac:dyDescent="0.25">
      <c r="A716" s="1">
        <v>7160</v>
      </c>
      <c r="B716" s="1" t="s">
        <v>139</v>
      </c>
      <c r="C716" s="1">
        <v>0</v>
      </c>
      <c r="D716" s="1" t="s">
        <v>104</v>
      </c>
      <c r="E716" s="1" t="s">
        <v>140</v>
      </c>
      <c r="F716" s="1">
        <v>1</v>
      </c>
      <c r="G716" s="1">
        <v>1</v>
      </c>
      <c r="H716" s="1">
        <v>1</v>
      </c>
      <c r="I716" s="1">
        <v>1</v>
      </c>
      <c r="J716" s="1">
        <v>1</v>
      </c>
      <c r="K716" s="1">
        <v>1</v>
      </c>
      <c r="L716" s="1">
        <v>1</v>
      </c>
      <c r="M716" s="1">
        <v>1</v>
      </c>
    </row>
    <row r="717" spans="1:13" x14ac:dyDescent="0.25">
      <c r="A717" s="1">
        <v>7170</v>
      </c>
      <c r="B717" s="1" t="s">
        <v>139</v>
      </c>
      <c r="C717" s="1">
        <v>0</v>
      </c>
      <c r="D717" s="1" t="s">
        <v>104</v>
      </c>
      <c r="E717" s="1" t="s">
        <v>140</v>
      </c>
      <c r="F717" s="1">
        <v>1</v>
      </c>
      <c r="G717" s="1">
        <v>1</v>
      </c>
      <c r="H717" s="1">
        <v>1</v>
      </c>
      <c r="I717" s="1">
        <v>1</v>
      </c>
      <c r="J717" s="1">
        <v>1</v>
      </c>
      <c r="K717" s="1">
        <v>1</v>
      </c>
      <c r="L717" s="1">
        <v>1</v>
      </c>
      <c r="M717" s="1">
        <v>1</v>
      </c>
    </row>
    <row r="718" spans="1:13" x14ac:dyDescent="0.25">
      <c r="A718" s="1">
        <v>7180</v>
      </c>
      <c r="B718" s="1" t="s">
        <v>139</v>
      </c>
      <c r="C718" s="1">
        <v>0</v>
      </c>
      <c r="D718" s="1" t="s">
        <v>104</v>
      </c>
      <c r="E718" s="1" t="s">
        <v>140</v>
      </c>
      <c r="F718" s="1">
        <v>1</v>
      </c>
      <c r="G718" s="1">
        <v>1</v>
      </c>
      <c r="H718" s="1">
        <v>1</v>
      </c>
      <c r="I718" s="1">
        <v>1</v>
      </c>
      <c r="J718" s="1">
        <v>1</v>
      </c>
      <c r="K718" s="1">
        <v>1</v>
      </c>
      <c r="L718" s="1">
        <v>1</v>
      </c>
      <c r="M718" s="1">
        <v>1</v>
      </c>
    </row>
    <row r="719" spans="1:13" x14ac:dyDescent="0.25">
      <c r="A719" s="1">
        <v>7190</v>
      </c>
      <c r="B719" s="1" t="s">
        <v>139</v>
      </c>
      <c r="C719" s="1">
        <v>0</v>
      </c>
      <c r="D719" s="1" t="s">
        <v>104</v>
      </c>
      <c r="E719" s="1" t="s">
        <v>140</v>
      </c>
      <c r="F719" s="1">
        <v>1</v>
      </c>
      <c r="G719" s="1">
        <v>1</v>
      </c>
      <c r="H719" s="1">
        <v>1</v>
      </c>
      <c r="I719" s="1">
        <v>1</v>
      </c>
      <c r="J719" s="1">
        <v>1</v>
      </c>
      <c r="K719" s="1">
        <v>1</v>
      </c>
      <c r="L719" s="1">
        <v>1</v>
      </c>
      <c r="M719" s="1">
        <v>1</v>
      </c>
    </row>
    <row r="720" spans="1:13" x14ac:dyDescent="0.25">
      <c r="A720" s="1">
        <v>7200</v>
      </c>
      <c r="B720" s="1" t="s">
        <v>139</v>
      </c>
      <c r="C720" s="1">
        <v>0</v>
      </c>
      <c r="D720" s="1" t="s">
        <v>104</v>
      </c>
      <c r="E720" s="1" t="s">
        <v>140</v>
      </c>
      <c r="F720" s="1">
        <v>1</v>
      </c>
      <c r="G720" s="1">
        <v>1</v>
      </c>
      <c r="H720" s="1">
        <v>1</v>
      </c>
      <c r="I720" s="1">
        <v>1</v>
      </c>
      <c r="J720" s="1">
        <v>1</v>
      </c>
      <c r="K720" s="1">
        <v>1</v>
      </c>
      <c r="L720" s="1">
        <v>1</v>
      </c>
      <c r="M720" s="1">
        <v>1</v>
      </c>
    </row>
    <row r="721" spans="1:13" x14ac:dyDescent="0.25">
      <c r="A721" s="1">
        <v>7210</v>
      </c>
      <c r="B721" s="1" t="s">
        <v>139</v>
      </c>
      <c r="C721" s="1">
        <v>0</v>
      </c>
      <c r="D721" s="1" t="s">
        <v>104</v>
      </c>
      <c r="E721" s="1" t="s">
        <v>140</v>
      </c>
      <c r="F721" s="1">
        <v>1</v>
      </c>
      <c r="G721" s="1">
        <v>1</v>
      </c>
      <c r="H721" s="1">
        <v>1</v>
      </c>
      <c r="I721" s="1">
        <v>1</v>
      </c>
      <c r="J721" s="1">
        <v>1</v>
      </c>
      <c r="K721" s="1">
        <v>1</v>
      </c>
      <c r="L721" s="1">
        <v>1</v>
      </c>
      <c r="M721" s="1">
        <v>1</v>
      </c>
    </row>
    <row r="722" spans="1:13" x14ac:dyDescent="0.25">
      <c r="A722" s="1">
        <v>7220</v>
      </c>
      <c r="B722" s="1" t="s">
        <v>139</v>
      </c>
      <c r="C722" s="1">
        <v>0</v>
      </c>
      <c r="D722" s="1" t="s">
        <v>104</v>
      </c>
      <c r="E722" s="1" t="s">
        <v>140</v>
      </c>
      <c r="F722" s="1">
        <v>1</v>
      </c>
      <c r="G722" s="1">
        <v>1</v>
      </c>
      <c r="H722" s="1">
        <v>1</v>
      </c>
      <c r="I722" s="1">
        <v>1</v>
      </c>
      <c r="J722" s="1">
        <v>1</v>
      </c>
      <c r="K722" s="1">
        <v>1</v>
      </c>
      <c r="L722" s="1">
        <v>1</v>
      </c>
      <c r="M722" s="1">
        <v>1</v>
      </c>
    </row>
    <row r="723" spans="1:13" x14ac:dyDescent="0.25">
      <c r="A723" s="1">
        <v>7230</v>
      </c>
      <c r="B723" s="1" t="s">
        <v>139</v>
      </c>
      <c r="C723" s="1">
        <v>0</v>
      </c>
      <c r="D723" s="1" t="s">
        <v>104</v>
      </c>
      <c r="E723" s="1" t="s">
        <v>140</v>
      </c>
      <c r="F723" s="1">
        <v>1</v>
      </c>
      <c r="G723" s="1">
        <v>1</v>
      </c>
      <c r="H723" s="1">
        <v>1</v>
      </c>
      <c r="I723" s="1">
        <v>1</v>
      </c>
      <c r="J723" s="1">
        <v>1</v>
      </c>
      <c r="K723" s="1">
        <v>1</v>
      </c>
      <c r="L723" s="1">
        <v>1</v>
      </c>
      <c r="M723" s="1">
        <v>1</v>
      </c>
    </row>
    <row r="724" spans="1:13" x14ac:dyDescent="0.25">
      <c r="A724" s="1">
        <v>7240</v>
      </c>
      <c r="B724" s="1" t="s">
        <v>139</v>
      </c>
      <c r="C724" s="1">
        <v>0</v>
      </c>
      <c r="D724" s="1" t="s">
        <v>104</v>
      </c>
      <c r="E724" s="1" t="s">
        <v>140</v>
      </c>
      <c r="F724" s="1">
        <v>1</v>
      </c>
      <c r="G724" s="1">
        <v>1</v>
      </c>
      <c r="H724" s="1">
        <v>1</v>
      </c>
      <c r="I724" s="1">
        <v>1</v>
      </c>
      <c r="J724" s="1">
        <v>1</v>
      </c>
      <c r="K724" s="1">
        <v>1</v>
      </c>
      <c r="L724" s="1">
        <v>1</v>
      </c>
      <c r="M724" s="1">
        <v>1</v>
      </c>
    </row>
    <row r="725" spans="1:13" x14ac:dyDescent="0.25">
      <c r="A725" s="1">
        <v>7250</v>
      </c>
      <c r="B725" s="1" t="s">
        <v>139</v>
      </c>
      <c r="C725" s="1">
        <v>0</v>
      </c>
      <c r="D725" s="1" t="s">
        <v>104</v>
      </c>
      <c r="E725" s="1" t="s">
        <v>140</v>
      </c>
      <c r="F725" s="1">
        <v>1</v>
      </c>
      <c r="G725" s="1">
        <v>1</v>
      </c>
      <c r="H725" s="1">
        <v>1</v>
      </c>
      <c r="I725" s="1">
        <v>1</v>
      </c>
      <c r="J725" s="1">
        <v>1</v>
      </c>
      <c r="K725" s="1">
        <v>1</v>
      </c>
      <c r="L725" s="1">
        <v>1</v>
      </c>
      <c r="M725" s="1">
        <v>1</v>
      </c>
    </row>
    <row r="726" spans="1:13" x14ac:dyDescent="0.25">
      <c r="A726" s="1">
        <v>7260</v>
      </c>
      <c r="B726" s="1" t="s">
        <v>139</v>
      </c>
      <c r="C726" s="1">
        <v>0</v>
      </c>
      <c r="D726" s="1" t="s">
        <v>104</v>
      </c>
      <c r="E726" s="1" t="s">
        <v>140</v>
      </c>
      <c r="F726" s="1">
        <v>1</v>
      </c>
      <c r="G726" s="1">
        <v>1</v>
      </c>
      <c r="H726" s="1">
        <v>1</v>
      </c>
      <c r="I726" s="1">
        <v>1</v>
      </c>
      <c r="J726" s="1">
        <v>1</v>
      </c>
      <c r="K726" s="1">
        <v>1</v>
      </c>
      <c r="L726" s="1">
        <v>1</v>
      </c>
      <c r="M726" s="1">
        <v>1</v>
      </c>
    </row>
    <row r="727" spans="1:13" x14ac:dyDescent="0.25">
      <c r="A727" s="1">
        <v>7270</v>
      </c>
      <c r="B727" s="1" t="s">
        <v>139</v>
      </c>
      <c r="C727" s="1">
        <v>0</v>
      </c>
      <c r="D727" s="1" t="s">
        <v>104</v>
      </c>
      <c r="E727" s="1" t="s">
        <v>140</v>
      </c>
      <c r="F727" s="1">
        <v>1</v>
      </c>
      <c r="G727" s="1">
        <v>1</v>
      </c>
      <c r="H727" s="1">
        <v>1</v>
      </c>
      <c r="I727" s="1">
        <v>1</v>
      </c>
      <c r="J727" s="1">
        <v>1</v>
      </c>
      <c r="K727" s="1">
        <v>1</v>
      </c>
      <c r="L727" s="1">
        <v>1</v>
      </c>
      <c r="M727" s="1">
        <v>1</v>
      </c>
    </row>
    <row r="728" spans="1:13" x14ac:dyDescent="0.25">
      <c r="A728" s="1">
        <v>7280</v>
      </c>
      <c r="B728" s="1" t="s">
        <v>139</v>
      </c>
      <c r="C728" s="1">
        <v>0</v>
      </c>
      <c r="D728" s="1" t="s">
        <v>104</v>
      </c>
      <c r="E728" s="1" t="s">
        <v>140</v>
      </c>
      <c r="F728" s="1">
        <v>1</v>
      </c>
      <c r="G728" s="1">
        <v>1</v>
      </c>
      <c r="H728" s="1">
        <v>1</v>
      </c>
      <c r="I728" s="1">
        <v>1</v>
      </c>
      <c r="J728" s="1">
        <v>1</v>
      </c>
      <c r="K728" s="1">
        <v>1</v>
      </c>
      <c r="L728" s="1">
        <v>1</v>
      </c>
      <c r="M728" s="1">
        <v>1</v>
      </c>
    </row>
    <row r="729" spans="1:13" x14ac:dyDescent="0.25">
      <c r="A729" s="1">
        <v>7290</v>
      </c>
      <c r="B729" s="1" t="s">
        <v>139</v>
      </c>
      <c r="C729" s="1">
        <v>0</v>
      </c>
      <c r="D729" s="1" t="s">
        <v>104</v>
      </c>
      <c r="E729" s="1" t="s">
        <v>140</v>
      </c>
      <c r="F729" s="1">
        <v>1</v>
      </c>
      <c r="G729" s="1">
        <v>1</v>
      </c>
      <c r="H729" s="1">
        <v>1</v>
      </c>
      <c r="I729" s="1">
        <v>1</v>
      </c>
      <c r="J729" s="1">
        <v>1</v>
      </c>
      <c r="K729" s="1">
        <v>1</v>
      </c>
      <c r="L729" s="1">
        <v>1</v>
      </c>
      <c r="M729" s="1">
        <v>1</v>
      </c>
    </row>
    <row r="730" spans="1:13" x14ac:dyDescent="0.25">
      <c r="A730" s="1">
        <v>7300</v>
      </c>
      <c r="B730" s="1" t="s">
        <v>139</v>
      </c>
      <c r="C730" s="1">
        <v>0</v>
      </c>
      <c r="D730" s="1" t="s">
        <v>104</v>
      </c>
      <c r="E730" s="1" t="s">
        <v>140</v>
      </c>
      <c r="F730" s="1">
        <v>1</v>
      </c>
      <c r="G730" s="1">
        <v>1</v>
      </c>
      <c r="H730" s="1">
        <v>1</v>
      </c>
      <c r="I730" s="1">
        <v>1</v>
      </c>
      <c r="J730" s="1">
        <v>1</v>
      </c>
      <c r="K730" s="1">
        <v>1</v>
      </c>
      <c r="L730" s="1">
        <v>1</v>
      </c>
      <c r="M730" s="1">
        <v>1</v>
      </c>
    </row>
    <row r="731" spans="1:13" x14ac:dyDescent="0.25">
      <c r="A731" s="1">
        <v>7310</v>
      </c>
      <c r="B731" s="1" t="s">
        <v>139</v>
      </c>
      <c r="C731" s="1">
        <v>0</v>
      </c>
      <c r="D731" s="1" t="s">
        <v>104</v>
      </c>
      <c r="E731" s="1" t="s">
        <v>140</v>
      </c>
      <c r="F731" s="1">
        <v>1</v>
      </c>
      <c r="G731" s="1">
        <v>1</v>
      </c>
      <c r="H731" s="1">
        <v>1</v>
      </c>
      <c r="I731" s="1">
        <v>1</v>
      </c>
      <c r="J731" s="1">
        <v>1</v>
      </c>
      <c r="K731" s="1">
        <v>1</v>
      </c>
      <c r="L731" s="1">
        <v>1</v>
      </c>
      <c r="M731" s="1">
        <v>1</v>
      </c>
    </row>
    <row r="732" spans="1:13" x14ac:dyDescent="0.25">
      <c r="A732" s="1">
        <v>7320</v>
      </c>
      <c r="B732" s="1" t="s">
        <v>139</v>
      </c>
      <c r="C732" s="1">
        <v>0</v>
      </c>
      <c r="D732" s="1" t="s">
        <v>104</v>
      </c>
      <c r="E732" s="1" t="s">
        <v>140</v>
      </c>
      <c r="F732" s="1">
        <v>1</v>
      </c>
      <c r="G732" s="1">
        <v>1</v>
      </c>
      <c r="H732" s="1">
        <v>1</v>
      </c>
      <c r="I732" s="1">
        <v>1</v>
      </c>
      <c r="J732" s="1">
        <v>1</v>
      </c>
      <c r="K732" s="1">
        <v>1</v>
      </c>
      <c r="L732" s="1">
        <v>1</v>
      </c>
      <c r="M732" s="1">
        <v>1</v>
      </c>
    </row>
    <row r="733" spans="1:13" x14ac:dyDescent="0.25">
      <c r="A733" s="1">
        <v>7330</v>
      </c>
      <c r="B733" s="1" t="s">
        <v>505</v>
      </c>
      <c r="C733" s="1">
        <v>0</v>
      </c>
      <c r="D733" s="1" t="s">
        <v>104</v>
      </c>
      <c r="E733" s="1" t="s">
        <v>506</v>
      </c>
      <c r="F733" s="1" t="s">
        <v>8</v>
      </c>
      <c r="G733" s="1" t="s">
        <v>8</v>
      </c>
      <c r="H733" s="1" t="s">
        <v>8</v>
      </c>
      <c r="I733" s="1" t="s">
        <v>8</v>
      </c>
      <c r="J733" s="1" t="s">
        <v>8</v>
      </c>
      <c r="K733" s="1" t="s">
        <v>8</v>
      </c>
      <c r="L733" s="1">
        <v>1</v>
      </c>
      <c r="M733" s="1">
        <v>1</v>
      </c>
    </row>
    <row r="734" spans="1:13" x14ac:dyDescent="0.25">
      <c r="A734" s="1">
        <v>7340</v>
      </c>
      <c r="B734" s="1" t="s">
        <v>139</v>
      </c>
      <c r="C734" s="1">
        <v>0</v>
      </c>
      <c r="D734" s="1" t="s">
        <v>104</v>
      </c>
      <c r="E734" s="1" t="s">
        <v>140</v>
      </c>
      <c r="F734" s="1">
        <v>1</v>
      </c>
      <c r="G734" s="1">
        <v>1</v>
      </c>
      <c r="H734" s="1" t="s">
        <v>8</v>
      </c>
      <c r="I734" s="1" t="s">
        <v>8</v>
      </c>
      <c r="J734" s="1" t="s">
        <v>8</v>
      </c>
      <c r="K734" s="1" t="s">
        <v>8</v>
      </c>
      <c r="L734" s="1" t="s">
        <v>8</v>
      </c>
      <c r="M734" s="1" t="s">
        <v>8</v>
      </c>
    </row>
    <row r="735" spans="1:13" x14ac:dyDescent="0.25">
      <c r="A735" s="1">
        <v>7350</v>
      </c>
      <c r="B735" s="1" t="s">
        <v>139</v>
      </c>
      <c r="C735" s="1">
        <v>0</v>
      </c>
      <c r="D735" s="1" t="s">
        <v>104</v>
      </c>
      <c r="E735" s="1" t="s">
        <v>140</v>
      </c>
      <c r="F735" s="1" t="s">
        <v>8</v>
      </c>
      <c r="G735" s="1" t="s">
        <v>8</v>
      </c>
      <c r="H735" s="1" t="s">
        <v>8</v>
      </c>
      <c r="I735" s="1" t="s">
        <v>8</v>
      </c>
      <c r="J735" s="1" t="s">
        <v>8</v>
      </c>
      <c r="K735" s="1" t="s">
        <v>8</v>
      </c>
      <c r="L735" s="1">
        <v>1</v>
      </c>
      <c r="M735" s="1">
        <v>1</v>
      </c>
    </row>
    <row r="736" spans="1:13" x14ac:dyDescent="0.25">
      <c r="A736" s="1">
        <v>7360</v>
      </c>
      <c r="B736" s="1" t="s">
        <v>143</v>
      </c>
      <c r="C736" s="1">
        <v>0</v>
      </c>
      <c r="D736" s="1" t="s">
        <v>104</v>
      </c>
      <c r="E736" s="1" t="s">
        <v>144</v>
      </c>
      <c r="F736" s="1">
        <v>1</v>
      </c>
      <c r="G736" s="1">
        <v>1</v>
      </c>
      <c r="H736" s="1" t="s">
        <v>8</v>
      </c>
      <c r="I736" s="1" t="s">
        <v>8</v>
      </c>
      <c r="J736" s="1" t="s">
        <v>8</v>
      </c>
      <c r="K736" s="1" t="s">
        <v>8</v>
      </c>
      <c r="L736" s="1" t="s">
        <v>8</v>
      </c>
      <c r="M736" s="1" t="s">
        <v>8</v>
      </c>
    </row>
    <row r="737" spans="1:13" x14ac:dyDescent="0.25">
      <c r="A737" s="1">
        <v>7370</v>
      </c>
      <c r="B737" s="1" t="s">
        <v>507</v>
      </c>
      <c r="C737" s="1">
        <v>0</v>
      </c>
      <c r="D737" s="1" t="s">
        <v>104</v>
      </c>
      <c r="E737" s="1" t="s">
        <v>508</v>
      </c>
      <c r="F737" s="1" t="s">
        <v>8</v>
      </c>
      <c r="G737" s="1" t="s">
        <v>8</v>
      </c>
      <c r="H737" s="1" t="s">
        <v>8</v>
      </c>
      <c r="I737" s="1" t="s">
        <v>8</v>
      </c>
      <c r="J737" s="1" t="s">
        <v>8</v>
      </c>
      <c r="K737" s="1" t="s">
        <v>8</v>
      </c>
      <c r="L737" s="1">
        <v>1</v>
      </c>
      <c r="M737" s="1">
        <v>1</v>
      </c>
    </row>
    <row r="738" spans="1:13" x14ac:dyDescent="0.25">
      <c r="A738" s="1">
        <v>7380</v>
      </c>
      <c r="B738" s="1" t="s">
        <v>145</v>
      </c>
      <c r="C738" s="1">
        <v>0</v>
      </c>
      <c r="D738" s="1" t="s">
        <v>104</v>
      </c>
      <c r="E738" s="1" t="s">
        <v>146</v>
      </c>
      <c r="F738" s="1" t="s">
        <v>8</v>
      </c>
      <c r="G738" s="1" t="s">
        <v>8</v>
      </c>
      <c r="H738" s="1" t="s">
        <v>8</v>
      </c>
      <c r="I738" s="1" t="s">
        <v>8</v>
      </c>
      <c r="J738" s="1" t="s">
        <v>8</v>
      </c>
      <c r="K738" s="1" t="s">
        <v>8</v>
      </c>
      <c r="L738" s="1">
        <v>1</v>
      </c>
      <c r="M738" s="1">
        <v>1</v>
      </c>
    </row>
    <row r="739" spans="1:13" x14ac:dyDescent="0.25">
      <c r="A739" s="1">
        <v>7390</v>
      </c>
      <c r="B739" s="1" t="s">
        <v>143</v>
      </c>
      <c r="C739" s="1">
        <v>0</v>
      </c>
      <c r="D739" s="1" t="s">
        <v>104</v>
      </c>
      <c r="E739" s="1" t="s">
        <v>144</v>
      </c>
      <c r="F739" s="1" t="s">
        <v>8</v>
      </c>
      <c r="G739" s="1" t="s">
        <v>8</v>
      </c>
      <c r="H739" s="1" t="s">
        <v>8</v>
      </c>
      <c r="I739" s="1" t="s">
        <v>8</v>
      </c>
      <c r="J739" s="1" t="s">
        <v>8</v>
      </c>
      <c r="K739" s="1" t="s">
        <v>8</v>
      </c>
      <c r="L739" s="1">
        <v>1</v>
      </c>
      <c r="M739" s="1">
        <v>1</v>
      </c>
    </row>
    <row r="740" spans="1:13" x14ac:dyDescent="0.25">
      <c r="A740" s="1">
        <v>7400</v>
      </c>
      <c r="B740" s="1" t="s">
        <v>509</v>
      </c>
      <c r="C740" s="1">
        <v>0</v>
      </c>
      <c r="D740" s="1" t="s">
        <v>104</v>
      </c>
      <c r="E740" s="1" t="s">
        <v>510</v>
      </c>
      <c r="F740" s="1">
        <v>1</v>
      </c>
      <c r="G740" s="1">
        <v>1</v>
      </c>
      <c r="H740" s="1" t="s">
        <v>8</v>
      </c>
      <c r="I740" s="1" t="s">
        <v>8</v>
      </c>
      <c r="J740" s="1" t="s">
        <v>8</v>
      </c>
      <c r="K740" s="1" t="s">
        <v>8</v>
      </c>
      <c r="L740" s="1" t="s">
        <v>8</v>
      </c>
      <c r="M740" s="1" t="s">
        <v>8</v>
      </c>
    </row>
    <row r="741" spans="1:13" x14ac:dyDescent="0.25">
      <c r="A741" s="1">
        <v>7410</v>
      </c>
      <c r="B741" s="1" t="s">
        <v>143</v>
      </c>
      <c r="C741" s="1">
        <v>0</v>
      </c>
      <c r="D741" s="1" t="s">
        <v>104</v>
      </c>
      <c r="E741" s="1" t="s">
        <v>144</v>
      </c>
      <c r="F741" s="1">
        <v>1</v>
      </c>
      <c r="G741" s="1">
        <v>1</v>
      </c>
      <c r="H741" s="1" t="s">
        <v>8</v>
      </c>
      <c r="I741" s="1" t="s">
        <v>8</v>
      </c>
      <c r="J741" s="1" t="s">
        <v>8</v>
      </c>
      <c r="K741" s="1" t="s">
        <v>8</v>
      </c>
      <c r="L741" s="1" t="s">
        <v>8</v>
      </c>
      <c r="M741" s="1" t="s">
        <v>8</v>
      </c>
    </row>
    <row r="742" spans="1:13" x14ac:dyDescent="0.25">
      <c r="A742" s="1">
        <v>7420</v>
      </c>
      <c r="B742" s="1" t="s">
        <v>511</v>
      </c>
      <c r="C742" s="1">
        <v>0</v>
      </c>
      <c r="D742" s="1" t="s">
        <v>104</v>
      </c>
      <c r="E742" s="1" t="s">
        <v>164</v>
      </c>
      <c r="F742" s="1" t="s">
        <v>8</v>
      </c>
      <c r="G742" s="1" t="s">
        <v>8</v>
      </c>
      <c r="H742" s="1" t="s">
        <v>8</v>
      </c>
      <c r="I742" s="1" t="s">
        <v>8</v>
      </c>
      <c r="J742" s="1" t="s">
        <v>8</v>
      </c>
      <c r="K742" s="1" t="s">
        <v>8</v>
      </c>
      <c r="L742" s="1">
        <v>1</v>
      </c>
      <c r="M742" s="1">
        <v>1</v>
      </c>
    </row>
    <row r="743" spans="1:13" x14ac:dyDescent="0.25">
      <c r="A743" s="1">
        <v>7430</v>
      </c>
      <c r="B743" s="1" t="s">
        <v>145</v>
      </c>
      <c r="C743" s="1">
        <v>0</v>
      </c>
      <c r="D743" s="1" t="s">
        <v>104</v>
      </c>
      <c r="E743" s="1" t="s">
        <v>146</v>
      </c>
      <c r="F743" s="1" t="s">
        <v>8</v>
      </c>
      <c r="G743" s="1" t="s">
        <v>8</v>
      </c>
      <c r="H743" s="1" t="s">
        <v>8</v>
      </c>
      <c r="I743" s="1" t="s">
        <v>8</v>
      </c>
      <c r="J743" s="1" t="s">
        <v>8</v>
      </c>
      <c r="K743" s="1" t="s">
        <v>8</v>
      </c>
      <c r="L743" s="1">
        <v>1</v>
      </c>
      <c r="M743" s="1">
        <v>1</v>
      </c>
    </row>
    <row r="744" spans="1:13" x14ac:dyDescent="0.25">
      <c r="A744" s="1">
        <v>7440</v>
      </c>
      <c r="B744" s="1" t="s">
        <v>139</v>
      </c>
      <c r="C744" s="1">
        <v>0</v>
      </c>
      <c r="D744" s="1" t="s">
        <v>104</v>
      </c>
      <c r="E744" s="1" t="s">
        <v>140</v>
      </c>
      <c r="F744" s="1" t="s">
        <v>8</v>
      </c>
      <c r="G744" s="1" t="s">
        <v>8</v>
      </c>
      <c r="H744" s="1" t="s">
        <v>8</v>
      </c>
      <c r="I744" s="1" t="s">
        <v>8</v>
      </c>
      <c r="J744" s="1" t="s">
        <v>8</v>
      </c>
      <c r="K744" s="1" t="s">
        <v>8</v>
      </c>
      <c r="L744" s="1">
        <v>1</v>
      </c>
      <c r="M744" s="1">
        <v>1</v>
      </c>
    </row>
    <row r="745" spans="1:13" x14ac:dyDescent="0.25">
      <c r="A745" s="1">
        <v>7450</v>
      </c>
      <c r="B745" s="1" t="s">
        <v>512</v>
      </c>
      <c r="C745" s="1">
        <v>0</v>
      </c>
      <c r="D745" s="1" t="s">
        <v>104</v>
      </c>
      <c r="E745" s="1" t="s">
        <v>513</v>
      </c>
      <c r="F745" s="1" t="s">
        <v>8</v>
      </c>
      <c r="G745" s="1" t="s">
        <v>8</v>
      </c>
      <c r="H745" s="1" t="s">
        <v>8</v>
      </c>
      <c r="I745" s="1" t="s">
        <v>8</v>
      </c>
      <c r="J745" s="1" t="s">
        <v>8</v>
      </c>
      <c r="K745" s="1" t="s">
        <v>8</v>
      </c>
      <c r="L745" s="1">
        <v>1</v>
      </c>
      <c r="M745" s="1">
        <v>1</v>
      </c>
    </row>
    <row r="746" spans="1:13" x14ac:dyDescent="0.25">
      <c r="A746" s="1">
        <v>7460</v>
      </c>
      <c r="B746" s="1" t="s">
        <v>512</v>
      </c>
      <c r="C746" s="1">
        <v>0</v>
      </c>
      <c r="D746" s="1" t="s">
        <v>104</v>
      </c>
      <c r="E746" s="1" t="s">
        <v>513</v>
      </c>
      <c r="F746" s="1" t="s">
        <v>8</v>
      </c>
      <c r="G746" s="1" t="s">
        <v>8</v>
      </c>
      <c r="H746" s="1" t="s">
        <v>8</v>
      </c>
      <c r="I746" s="1" t="s">
        <v>8</v>
      </c>
      <c r="J746" s="1" t="s">
        <v>8</v>
      </c>
      <c r="K746" s="1" t="s">
        <v>8</v>
      </c>
      <c r="L746" s="1">
        <v>1</v>
      </c>
      <c r="M746" s="1">
        <v>1</v>
      </c>
    </row>
    <row r="747" spans="1:13" x14ac:dyDescent="0.25">
      <c r="A747" s="1">
        <v>7470</v>
      </c>
      <c r="B747" s="1" t="s">
        <v>512</v>
      </c>
      <c r="C747" s="1">
        <v>0</v>
      </c>
      <c r="D747" s="1" t="s">
        <v>104</v>
      </c>
      <c r="E747" s="1" t="s">
        <v>513</v>
      </c>
      <c r="F747" s="1" t="s">
        <v>8</v>
      </c>
      <c r="G747" s="1" t="s">
        <v>8</v>
      </c>
      <c r="H747" s="1" t="s">
        <v>8</v>
      </c>
      <c r="I747" s="1" t="s">
        <v>8</v>
      </c>
      <c r="J747" s="1" t="s">
        <v>8</v>
      </c>
      <c r="K747" s="1" t="s">
        <v>8</v>
      </c>
      <c r="L747" s="1">
        <v>1</v>
      </c>
      <c r="M747" s="1">
        <v>1</v>
      </c>
    </row>
    <row r="748" spans="1:13" x14ac:dyDescent="0.25">
      <c r="A748" s="1">
        <v>7480</v>
      </c>
      <c r="B748" s="1" t="s">
        <v>145</v>
      </c>
      <c r="C748" s="1">
        <v>0</v>
      </c>
      <c r="D748" s="1" t="s">
        <v>104</v>
      </c>
      <c r="E748" s="1" t="s">
        <v>146</v>
      </c>
      <c r="F748" s="1">
        <v>1</v>
      </c>
      <c r="G748" s="1">
        <v>1</v>
      </c>
      <c r="H748" s="1" t="s">
        <v>8</v>
      </c>
      <c r="I748" s="1" t="s">
        <v>8</v>
      </c>
      <c r="J748" s="1" t="s">
        <v>8</v>
      </c>
      <c r="K748" s="1" t="s">
        <v>8</v>
      </c>
      <c r="L748" s="1" t="s">
        <v>8</v>
      </c>
      <c r="M748" s="1" t="s">
        <v>8</v>
      </c>
    </row>
    <row r="749" spans="1:13" x14ac:dyDescent="0.25">
      <c r="A749" s="1">
        <v>7490</v>
      </c>
      <c r="B749" s="1" t="s">
        <v>145</v>
      </c>
      <c r="C749" s="1">
        <v>0</v>
      </c>
      <c r="D749" s="1" t="s">
        <v>104</v>
      </c>
      <c r="E749" s="1" t="s">
        <v>146</v>
      </c>
      <c r="F749" s="1">
        <v>1</v>
      </c>
      <c r="G749" s="1">
        <v>1</v>
      </c>
      <c r="H749" s="1" t="s">
        <v>8</v>
      </c>
      <c r="I749" s="1" t="s">
        <v>8</v>
      </c>
      <c r="J749" s="1" t="s">
        <v>8</v>
      </c>
      <c r="K749" s="1" t="s">
        <v>8</v>
      </c>
      <c r="L749" s="1" t="s">
        <v>8</v>
      </c>
      <c r="M749" s="1" t="s">
        <v>8</v>
      </c>
    </row>
    <row r="750" spans="1:13" x14ac:dyDescent="0.25">
      <c r="A750" s="1">
        <v>7500</v>
      </c>
      <c r="B750" s="1" t="s">
        <v>172</v>
      </c>
      <c r="C750" s="1">
        <v>0</v>
      </c>
      <c r="D750" s="1" t="s">
        <v>104</v>
      </c>
      <c r="E750" s="1" t="s">
        <v>173</v>
      </c>
      <c r="F750" s="1">
        <v>1</v>
      </c>
      <c r="G750" s="1">
        <v>1</v>
      </c>
      <c r="H750" s="1" t="s">
        <v>8</v>
      </c>
      <c r="I750" s="1" t="s">
        <v>8</v>
      </c>
      <c r="J750" s="1" t="s">
        <v>8</v>
      </c>
      <c r="K750" s="1" t="s">
        <v>8</v>
      </c>
      <c r="L750" s="1" t="s">
        <v>8</v>
      </c>
      <c r="M750" s="1" t="s">
        <v>8</v>
      </c>
    </row>
    <row r="751" spans="1:13" x14ac:dyDescent="0.25">
      <c r="A751" s="1">
        <v>7510</v>
      </c>
      <c r="B751" s="1" t="s">
        <v>514</v>
      </c>
      <c r="C751" s="1">
        <v>0</v>
      </c>
      <c r="D751" s="1" t="s">
        <v>104</v>
      </c>
      <c r="E751" s="1" t="s">
        <v>515</v>
      </c>
      <c r="F751" s="1">
        <v>1</v>
      </c>
      <c r="G751" s="1">
        <v>1</v>
      </c>
      <c r="H751" s="1" t="s">
        <v>8</v>
      </c>
      <c r="I751" s="1" t="s">
        <v>8</v>
      </c>
      <c r="J751" s="1" t="s">
        <v>8</v>
      </c>
      <c r="K751" s="1" t="s">
        <v>8</v>
      </c>
      <c r="L751" s="1" t="s">
        <v>8</v>
      </c>
      <c r="M751" s="1" t="s">
        <v>8</v>
      </c>
    </row>
    <row r="752" spans="1:13" x14ac:dyDescent="0.25">
      <c r="A752" s="1">
        <v>7520</v>
      </c>
      <c r="B752" s="1" t="s">
        <v>497</v>
      </c>
      <c r="C752" s="1">
        <v>0</v>
      </c>
      <c r="D752" s="1" t="s">
        <v>104</v>
      </c>
      <c r="E752" s="1" t="s">
        <v>498</v>
      </c>
      <c r="F752" s="1">
        <v>1</v>
      </c>
      <c r="G752" s="1">
        <v>1</v>
      </c>
      <c r="H752" s="1" t="s">
        <v>8</v>
      </c>
      <c r="I752" s="1" t="s">
        <v>8</v>
      </c>
      <c r="J752" s="1" t="s">
        <v>8</v>
      </c>
      <c r="K752" s="1" t="s">
        <v>8</v>
      </c>
      <c r="L752" s="1" t="s">
        <v>8</v>
      </c>
      <c r="M752" s="1" t="s">
        <v>8</v>
      </c>
    </row>
    <row r="753" spans="1:13" x14ac:dyDescent="0.25">
      <c r="A753" s="1">
        <v>7530</v>
      </c>
      <c r="B753" s="1" t="s">
        <v>516</v>
      </c>
      <c r="C753" s="1">
        <v>0</v>
      </c>
      <c r="D753" s="1" t="s">
        <v>104</v>
      </c>
      <c r="E753" s="1" t="s">
        <v>517</v>
      </c>
      <c r="F753" s="1">
        <v>1</v>
      </c>
      <c r="G753" s="1">
        <v>1</v>
      </c>
      <c r="H753" s="1" t="s">
        <v>8</v>
      </c>
      <c r="I753" s="1" t="s">
        <v>8</v>
      </c>
      <c r="J753" s="1" t="s">
        <v>8</v>
      </c>
      <c r="K753" s="1" t="s">
        <v>8</v>
      </c>
      <c r="L753" s="1" t="s">
        <v>8</v>
      </c>
      <c r="M753" s="1" t="s">
        <v>8</v>
      </c>
    </row>
    <row r="754" spans="1:13" x14ac:dyDescent="0.25">
      <c r="A754" s="1">
        <v>7540</v>
      </c>
      <c r="B754" s="1" t="s">
        <v>516</v>
      </c>
      <c r="C754" s="1">
        <v>0</v>
      </c>
      <c r="D754" s="1" t="s">
        <v>104</v>
      </c>
      <c r="E754" s="1" t="s">
        <v>517</v>
      </c>
      <c r="F754" s="1">
        <v>1</v>
      </c>
      <c r="G754" s="1">
        <v>1</v>
      </c>
      <c r="H754" s="1" t="s">
        <v>8</v>
      </c>
      <c r="I754" s="1" t="s">
        <v>8</v>
      </c>
      <c r="J754" s="1" t="s">
        <v>8</v>
      </c>
      <c r="K754" s="1" t="s">
        <v>8</v>
      </c>
      <c r="L754" s="1" t="s">
        <v>8</v>
      </c>
      <c r="M754" s="1" t="s">
        <v>8</v>
      </c>
    </row>
    <row r="755" spans="1:13" x14ac:dyDescent="0.25">
      <c r="A755" s="1">
        <v>7550</v>
      </c>
      <c r="B755" s="1" t="s">
        <v>139</v>
      </c>
      <c r="C755" s="1">
        <v>0</v>
      </c>
      <c r="D755" s="1" t="s">
        <v>104</v>
      </c>
      <c r="E755" s="1" t="s">
        <v>140</v>
      </c>
      <c r="F755" s="1">
        <v>1</v>
      </c>
      <c r="G755" s="1">
        <v>1</v>
      </c>
      <c r="H755" s="1" t="s">
        <v>8</v>
      </c>
      <c r="I755" s="1" t="s">
        <v>8</v>
      </c>
      <c r="J755" s="1" t="s">
        <v>8</v>
      </c>
      <c r="K755" s="1" t="s">
        <v>8</v>
      </c>
      <c r="L755" s="1" t="s">
        <v>8</v>
      </c>
      <c r="M755" s="1" t="s">
        <v>8</v>
      </c>
    </row>
    <row r="756" spans="1:13" x14ac:dyDescent="0.25">
      <c r="A756" s="1">
        <v>7560</v>
      </c>
      <c r="B756" s="1" t="s">
        <v>518</v>
      </c>
      <c r="C756" s="1">
        <v>0</v>
      </c>
      <c r="D756" s="1" t="s">
        <v>104</v>
      </c>
      <c r="E756" s="1" t="s">
        <v>519</v>
      </c>
      <c r="F756" s="1">
        <v>1</v>
      </c>
      <c r="G756" s="1">
        <v>1</v>
      </c>
      <c r="H756" s="1" t="s">
        <v>8</v>
      </c>
      <c r="I756" s="1" t="s">
        <v>8</v>
      </c>
      <c r="J756" s="1" t="s">
        <v>8</v>
      </c>
      <c r="K756" s="1" t="s">
        <v>8</v>
      </c>
      <c r="L756" s="1" t="s">
        <v>8</v>
      </c>
      <c r="M756" s="1" t="s">
        <v>8</v>
      </c>
    </row>
    <row r="757" spans="1:13" x14ac:dyDescent="0.25">
      <c r="A757" s="1">
        <v>7570</v>
      </c>
      <c r="B757" s="1" t="s">
        <v>520</v>
      </c>
      <c r="C757" s="1">
        <v>0</v>
      </c>
      <c r="D757" s="1" t="s">
        <v>104</v>
      </c>
      <c r="E757" s="1" t="s">
        <v>521</v>
      </c>
      <c r="F757" s="1">
        <v>1</v>
      </c>
      <c r="G757" s="1">
        <v>1</v>
      </c>
      <c r="H757" s="1" t="s">
        <v>8</v>
      </c>
      <c r="I757" s="1" t="s">
        <v>8</v>
      </c>
      <c r="J757" s="1" t="s">
        <v>8</v>
      </c>
      <c r="K757" s="1" t="s">
        <v>8</v>
      </c>
      <c r="L757" s="1" t="s">
        <v>8</v>
      </c>
      <c r="M757" s="1" t="s">
        <v>8</v>
      </c>
    </row>
    <row r="758" spans="1:13" x14ac:dyDescent="0.25">
      <c r="A758" s="1">
        <v>7580</v>
      </c>
      <c r="B758" s="1" t="s">
        <v>151</v>
      </c>
      <c r="C758" s="1">
        <v>0</v>
      </c>
      <c r="D758" s="1" t="s">
        <v>104</v>
      </c>
      <c r="E758" s="1" t="s">
        <v>152</v>
      </c>
      <c r="F758" s="1">
        <v>1</v>
      </c>
      <c r="G758" s="1">
        <v>1</v>
      </c>
      <c r="H758" s="1" t="s">
        <v>8</v>
      </c>
      <c r="I758" s="1" t="s">
        <v>8</v>
      </c>
      <c r="J758" s="1" t="s">
        <v>8</v>
      </c>
      <c r="K758" s="1" t="s">
        <v>8</v>
      </c>
      <c r="L758" s="1" t="s">
        <v>8</v>
      </c>
      <c r="M758" s="1" t="s">
        <v>8</v>
      </c>
    </row>
    <row r="759" spans="1:13" x14ac:dyDescent="0.25">
      <c r="A759" s="1">
        <v>7590</v>
      </c>
      <c r="B759" s="1" t="s">
        <v>139</v>
      </c>
      <c r="C759" s="1">
        <v>0</v>
      </c>
      <c r="D759" s="1" t="s">
        <v>104</v>
      </c>
      <c r="E759" s="1" t="s">
        <v>140</v>
      </c>
      <c r="F759" s="1">
        <v>1</v>
      </c>
      <c r="G759" s="1">
        <v>1</v>
      </c>
      <c r="H759" s="1" t="s">
        <v>8</v>
      </c>
      <c r="I759" s="1" t="s">
        <v>8</v>
      </c>
      <c r="J759" s="1" t="s">
        <v>8</v>
      </c>
      <c r="K759" s="1" t="s">
        <v>8</v>
      </c>
      <c r="L759" s="1" t="s">
        <v>8</v>
      </c>
      <c r="M759" s="1" t="s">
        <v>8</v>
      </c>
    </row>
    <row r="760" spans="1:13" x14ac:dyDescent="0.25">
      <c r="A760" s="1">
        <v>7600</v>
      </c>
      <c r="B760" s="1" t="s">
        <v>518</v>
      </c>
      <c r="C760" s="1">
        <v>0</v>
      </c>
      <c r="D760" s="1" t="s">
        <v>104</v>
      </c>
      <c r="E760" s="1" t="s">
        <v>519</v>
      </c>
      <c r="F760" s="1">
        <v>1</v>
      </c>
      <c r="G760" s="1">
        <v>1</v>
      </c>
      <c r="H760" s="1" t="s">
        <v>8</v>
      </c>
      <c r="I760" s="1" t="s">
        <v>8</v>
      </c>
      <c r="J760" s="1" t="s">
        <v>8</v>
      </c>
      <c r="K760" s="1" t="s">
        <v>8</v>
      </c>
      <c r="L760" s="1" t="s">
        <v>8</v>
      </c>
      <c r="M760" s="1" t="s">
        <v>8</v>
      </c>
    </row>
    <row r="761" spans="1:13" x14ac:dyDescent="0.25">
      <c r="A761" s="1">
        <v>7610</v>
      </c>
      <c r="B761" s="1" t="s">
        <v>518</v>
      </c>
      <c r="C761" s="1">
        <v>0</v>
      </c>
      <c r="D761" s="1" t="s">
        <v>104</v>
      </c>
      <c r="E761" s="1" t="s">
        <v>519</v>
      </c>
      <c r="F761" s="1">
        <v>1</v>
      </c>
      <c r="G761" s="1">
        <v>1</v>
      </c>
      <c r="H761" s="1" t="s">
        <v>8</v>
      </c>
      <c r="I761" s="1" t="s">
        <v>8</v>
      </c>
      <c r="J761" s="1" t="s">
        <v>8</v>
      </c>
      <c r="K761" s="1" t="s">
        <v>8</v>
      </c>
      <c r="L761" s="1" t="s">
        <v>8</v>
      </c>
      <c r="M761" s="1" t="s">
        <v>8</v>
      </c>
    </row>
    <row r="762" spans="1:13" x14ac:dyDescent="0.25">
      <c r="A762" s="1">
        <v>7620</v>
      </c>
      <c r="B762" s="1" t="s">
        <v>139</v>
      </c>
      <c r="C762" s="1">
        <v>0</v>
      </c>
      <c r="D762" s="1" t="s">
        <v>104</v>
      </c>
      <c r="E762" s="1" t="s">
        <v>140</v>
      </c>
      <c r="F762" s="1">
        <v>1</v>
      </c>
      <c r="G762" s="1">
        <v>1</v>
      </c>
      <c r="H762" s="1" t="s">
        <v>8</v>
      </c>
      <c r="I762" s="1" t="s">
        <v>8</v>
      </c>
      <c r="J762" s="1" t="s">
        <v>8</v>
      </c>
      <c r="K762" s="1" t="s">
        <v>8</v>
      </c>
      <c r="L762" s="1" t="s">
        <v>8</v>
      </c>
      <c r="M762" s="1" t="s">
        <v>8</v>
      </c>
    </row>
    <row r="763" spans="1:13" x14ac:dyDescent="0.25">
      <c r="A763" s="1">
        <v>7630</v>
      </c>
      <c r="B763" s="1" t="s">
        <v>520</v>
      </c>
      <c r="C763" s="1">
        <v>0</v>
      </c>
      <c r="D763" s="1" t="s">
        <v>104</v>
      </c>
      <c r="E763" s="1" t="s">
        <v>521</v>
      </c>
      <c r="F763" s="1">
        <v>1</v>
      </c>
      <c r="G763" s="1">
        <v>1</v>
      </c>
      <c r="H763" s="1" t="s">
        <v>8</v>
      </c>
      <c r="I763" s="1" t="s">
        <v>8</v>
      </c>
      <c r="J763" s="1" t="s">
        <v>8</v>
      </c>
      <c r="K763" s="1" t="s">
        <v>8</v>
      </c>
      <c r="L763" s="1" t="s">
        <v>8</v>
      </c>
      <c r="M763" s="1" t="s">
        <v>8</v>
      </c>
    </row>
    <row r="764" spans="1:13" x14ac:dyDescent="0.25">
      <c r="A764" s="1">
        <v>7640</v>
      </c>
      <c r="B764" s="1" t="s">
        <v>520</v>
      </c>
      <c r="C764" s="1">
        <v>0</v>
      </c>
      <c r="D764" s="1" t="s">
        <v>104</v>
      </c>
      <c r="E764" s="1" t="s">
        <v>521</v>
      </c>
      <c r="F764" s="1">
        <v>1</v>
      </c>
      <c r="G764" s="1">
        <v>1</v>
      </c>
      <c r="H764" s="1" t="s">
        <v>8</v>
      </c>
      <c r="I764" s="1" t="s">
        <v>8</v>
      </c>
      <c r="J764" s="1" t="s">
        <v>8</v>
      </c>
      <c r="K764" s="1" t="s">
        <v>8</v>
      </c>
      <c r="L764" s="1" t="s">
        <v>8</v>
      </c>
      <c r="M764" s="1" t="s">
        <v>8</v>
      </c>
    </row>
    <row r="765" spans="1:13" x14ac:dyDescent="0.25">
      <c r="A765" s="1">
        <v>7650</v>
      </c>
      <c r="B765" s="1" t="s">
        <v>172</v>
      </c>
      <c r="C765" s="1">
        <v>0</v>
      </c>
      <c r="D765" s="1" t="s">
        <v>104</v>
      </c>
      <c r="E765" s="1" t="s">
        <v>173</v>
      </c>
      <c r="F765" s="1">
        <v>1</v>
      </c>
      <c r="G765" s="1">
        <v>1</v>
      </c>
      <c r="H765" s="1" t="s">
        <v>8</v>
      </c>
      <c r="I765" s="1" t="s">
        <v>8</v>
      </c>
      <c r="J765" s="1" t="s">
        <v>8</v>
      </c>
      <c r="K765" s="1" t="s">
        <v>8</v>
      </c>
      <c r="L765" s="1" t="s">
        <v>8</v>
      </c>
      <c r="M765" s="1" t="s">
        <v>8</v>
      </c>
    </row>
    <row r="766" spans="1:13" x14ac:dyDescent="0.25">
      <c r="A766" s="1">
        <v>7660</v>
      </c>
      <c r="B766" s="1" t="s">
        <v>520</v>
      </c>
      <c r="C766" s="1">
        <v>0</v>
      </c>
      <c r="D766" s="1" t="s">
        <v>104</v>
      </c>
      <c r="E766" s="1" t="s">
        <v>521</v>
      </c>
      <c r="F766" s="1">
        <v>1</v>
      </c>
      <c r="G766" s="1">
        <v>1</v>
      </c>
      <c r="H766" s="1" t="s">
        <v>8</v>
      </c>
      <c r="I766" s="1" t="s">
        <v>8</v>
      </c>
      <c r="J766" s="1" t="s">
        <v>8</v>
      </c>
      <c r="K766" s="1" t="s">
        <v>8</v>
      </c>
      <c r="L766" s="1" t="s">
        <v>8</v>
      </c>
      <c r="M766" s="1" t="s">
        <v>8</v>
      </c>
    </row>
    <row r="767" spans="1:13" x14ac:dyDescent="0.25">
      <c r="A767" s="1">
        <v>7670</v>
      </c>
      <c r="B767" s="1" t="s">
        <v>155</v>
      </c>
      <c r="C767" s="1">
        <v>0</v>
      </c>
      <c r="D767" s="1" t="s">
        <v>104</v>
      </c>
      <c r="E767" s="1" t="s">
        <v>156</v>
      </c>
      <c r="F767" s="1">
        <v>1</v>
      </c>
      <c r="G767" s="1">
        <v>1</v>
      </c>
      <c r="H767" s="1" t="s">
        <v>8</v>
      </c>
      <c r="I767" s="1" t="s">
        <v>8</v>
      </c>
      <c r="J767" s="1" t="s">
        <v>8</v>
      </c>
      <c r="K767" s="1" t="s">
        <v>8</v>
      </c>
      <c r="L767" s="1" t="s">
        <v>8</v>
      </c>
      <c r="M767" s="1" t="s">
        <v>8</v>
      </c>
    </row>
    <row r="768" spans="1:13" x14ac:dyDescent="0.25">
      <c r="A768" s="1">
        <v>7680</v>
      </c>
      <c r="B768" s="1" t="s">
        <v>155</v>
      </c>
      <c r="C768" s="1">
        <v>0</v>
      </c>
      <c r="D768" s="1" t="s">
        <v>104</v>
      </c>
      <c r="E768" s="1" t="s">
        <v>156</v>
      </c>
      <c r="F768" s="1">
        <v>1</v>
      </c>
      <c r="G768" s="1">
        <v>1</v>
      </c>
      <c r="H768" s="1" t="s">
        <v>8</v>
      </c>
      <c r="I768" s="1" t="s">
        <v>8</v>
      </c>
      <c r="J768" s="1" t="s">
        <v>8</v>
      </c>
      <c r="K768" s="1" t="s">
        <v>8</v>
      </c>
      <c r="L768" s="1" t="s">
        <v>8</v>
      </c>
      <c r="M768" s="1" t="s">
        <v>8</v>
      </c>
    </row>
    <row r="769" spans="1:13" x14ac:dyDescent="0.25">
      <c r="A769" s="1">
        <v>7690</v>
      </c>
      <c r="B769" s="1" t="s">
        <v>151</v>
      </c>
      <c r="C769" s="1">
        <v>0</v>
      </c>
      <c r="D769" s="1" t="s">
        <v>104</v>
      </c>
      <c r="E769" s="1" t="s">
        <v>152</v>
      </c>
      <c r="F769" s="1">
        <v>1</v>
      </c>
      <c r="G769" s="1">
        <v>1</v>
      </c>
      <c r="H769" s="1" t="s">
        <v>8</v>
      </c>
      <c r="I769" s="1" t="s">
        <v>8</v>
      </c>
      <c r="J769" s="1" t="s">
        <v>8</v>
      </c>
      <c r="K769" s="1" t="s">
        <v>8</v>
      </c>
      <c r="L769" s="1" t="s">
        <v>8</v>
      </c>
      <c r="M769" s="1" t="s">
        <v>8</v>
      </c>
    </row>
    <row r="770" spans="1:13" x14ac:dyDescent="0.25">
      <c r="A770" s="1">
        <v>7700</v>
      </c>
      <c r="B770" s="1" t="s">
        <v>520</v>
      </c>
      <c r="C770" s="1">
        <v>0</v>
      </c>
      <c r="D770" s="1" t="s">
        <v>104</v>
      </c>
      <c r="E770" s="1" t="s">
        <v>521</v>
      </c>
      <c r="F770" s="1">
        <v>1</v>
      </c>
      <c r="G770" s="1">
        <v>1</v>
      </c>
      <c r="H770" s="1" t="s">
        <v>8</v>
      </c>
      <c r="I770" s="1" t="s">
        <v>8</v>
      </c>
      <c r="J770" s="1" t="s">
        <v>8</v>
      </c>
      <c r="K770" s="1" t="s">
        <v>8</v>
      </c>
      <c r="L770" s="1" t="s">
        <v>8</v>
      </c>
      <c r="M770" s="1" t="s">
        <v>8</v>
      </c>
    </row>
    <row r="771" spans="1:13" x14ac:dyDescent="0.25">
      <c r="A771" s="1">
        <v>7710</v>
      </c>
      <c r="B771" s="1" t="s">
        <v>511</v>
      </c>
      <c r="C771" s="1">
        <v>0</v>
      </c>
      <c r="D771" s="1" t="s">
        <v>104</v>
      </c>
      <c r="E771" s="1" t="s">
        <v>164</v>
      </c>
      <c r="F771" s="1">
        <v>1</v>
      </c>
      <c r="G771" s="1">
        <v>1</v>
      </c>
      <c r="H771" s="1" t="s">
        <v>8</v>
      </c>
      <c r="I771" s="1" t="s">
        <v>8</v>
      </c>
      <c r="J771" s="1" t="s">
        <v>8</v>
      </c>
      <c r="K771" s="1" t="s">
        <v>8</v>
      </c>
      <c r="L771" s="1" t="s">
        <v>8</v>
      </c>
      <c r="M771" s="1" t="s">
        <v>8</v>
      </c>
    </row>
    <row r="772" spans="1:13" x14ac:dyDescent="0.25">
      <c r="A772" s="1">
        <v>7720</v>
      </c>
      <c r="B772" s="1" t="s">
        <v>511</v>
      </c>
      <c r="C772" s="1">
        <v>0</v>
      </c>
      <c r="D772" s="1" t="s">
        <v>104</v>
      </c>
      <c r="E772" s="1" t="s">
        <v>164</v>
      </c>
      <c r="F772" s="1">
        <v>1</v>
      </c>
      <c r="G772" s="1">
        <v>1</v>
      </c>
      <c r="H772" s="1" t="s">
        <v>8</v>
      </c>
      <c r="I772" s="1" t="s">
        <v>8</v>
      </c>
      <c r="J772" s="1" t="s">
        <v>8</v>
      </c>
      <c r="K772" s="1" t="s">
        <v>8</v>
      </c>
      <c r="L772" s="1" t="s">
        <v>8</v>
      </c>
      <c r="M772" s="1" t="s">
        <v>8</v>
      </c>
    </row>
    <row r="773" spans="1:13" x14ac:dyDescent="0.25">
      <c r="A773" s="1">
        <v>7730</v>
      </c>
      <c r="B773" s="1" t="s">
        <v>522</v>
      </c>
      <c r="C773" s="1">
        <v>0</v>
      </c>
      <c r="D773" s="1" t="s">
        <v>104</v>
      </c>
      <c r="E773" s="1" t="s">
        <v>523</v>
      </c>
      <c r="F773" s="1">
        <v>1</v>
      </c>
      <c r="G773" s="1">
        <v>1</v>
      </c>
      <c r="H773" s="1" t="s">
        <v>8</v>
      </c>
      <c r="I773" s="1" t="s">
        <v>8</v>
      </c>
      <c r="J773" s="1" t="s">
        <v>8</v>
      </c>
      <c r="K773" s="1" t="s">
        <v>8</v>
      </c>
      <c r="L773" s="1" t="s">
        <v>8</v>
      </c>
      <c r="M773" s="1" t="s">
        <v>8</v>
      </c>
    </row>
    <row r="774" spans="1:13" x14ac:dyDescent="0.25">
      <c r="A774" s="1">
        <v>7740</v>
      </c>
      <c r="B774" s="1" t="s">
        <v>518</v>
      </c>
      <c r="C774" s="1">
        <v>0</v>
      </c>
      <c r="D774" s="1" t="s">
        <v>104</v>
      </c>
      <c r="E774" s="1" t="s">
        <v>519</v>
      </c>
      <c r="F774" s="1">
        <v>1</v>
      </c>
      <c r="G774" s="1">
        <v>1</v>
      </c>
      <c r="H774" s="1" t="s">
        <v>8</v>
      </c>
      <c r="I774" s="1" t="s">
        <v>8</v>
      </c>
      <c r="J774" s="1" t="s">
        <v>8</v>
      </c>
      <c r="K774" s="1" t="s">
        <v>8</v>
      </c>
      <c r="L774" s="1" t="s">
        <v>8</v>
      </c>
      <c r="M774" s="1" t="s">
        <v>8</v>
      </c>
    </row>
    <row r="775" spans="1:13" x14ac:dyDescent="0.25">
      <c r="A775" s="1">
        <v>7750</v>
      </c>
      <c r="B775" s="1" t="s">
        <v>522</v>
      </c>
      <c r="C775" s="1">
        <v>0</v>
      </c>
      <c r="D775" s="1" t="s">
        <v>104</v>
      </c>
      <c r="E775" s="1" t="s">
        <v>523</v>
      </c>
      <c r="F775" s="1">
        <v>1</v>
      </c>
      <c r="G775" s="1">
        <v>1</v>
      </c>
      <c r="H775" s="1" t="s">
        <v>8</v>
      </c>
      <c r="I775" s="1" t="s">
        <v>8</v>
      </c>
      <c r="J775" s="1" t="s">
        <v>8</v>
      </c>
      <c r="K775" s="1" t="s">
        <v>8</v>
      </c>
      <c r="L775" s="1" t="s">
        <v>8</v>
      </c>
      <c r="M775" s="1" t="s">
        <v>8</v>
      </c>
    </row>
    <row r="776" spans="1:13" x14ac:dyDescent="0.25">
      <c r="A776" s="1">
        <v>7760</v>
      </c>
      <c r="B776" s="1" t="s">
        <v>139</v>
      </c>
      <c r="C776" s="1">
        <v>0</v>
      </c>
      <c r="D776" s="1" t="s">
        <v>104</v>
      </c>
      <c r="E776" s="1" t="s">
        <v>140</v>
      </c>
      <c r="F776" s="1">
        <v>1</v>
      </c>
      <c r="G776" s="1">
        <v>1</v>
      </c>
      <c r="H776" s="1" t="s">
        <v>8</v>
      </c>
      <c r="I776" s="1" t="s">
        <v>8</v>
      </c>
      <c r="J776" s="1" t="s">
        <v>8</v>
      </c>
      <c r="K776" s="1" t="s">
        <v>8</v>
      </c>
      <c r="L776" s="1" t="s">
        <v>8</v>
      </c>
      <c r="M776" s="1" t="s">
        <v>8</v>
      </c>
    </row>
    <row r="777" spans="1:13" x14ac:dyDescent="0.25">
      <c r="A777" s="1">
        <v>7770</v>
      </c>
      <c r="B777" s="1" t="s">
        <v>522</v>
      </c>
      <c r="C777" s="1">
        <v>0</v>
      </c>
      <c r="D777" s="1" t="s">
        <v>104</v>
      </c>
      <c r="E777" s="1" t="s">
        <v>523</v>
      </c>
      <c r="F777" s="1">
        <v>1</v>
      </c>
      <c r="G777" s="1">
        <v>1</v>
      </c>
      <c r="H777" s="1" t="s">
        <v>8</v>
      </c>
      <c r="I777" s="1" t="s">
        <v>8</v>
      </c>
      <c r="J777" s="1" t="s">
        <v>8</v>
      </c>
      <c r="K777" s="1" t="s">
        <v>8</v>
      </c>
      <c r="L777" s="1" t="s">
        <v>8</v>
      </c>
      <c r="M777" s="1" t="s">
        <v>8</v>
      </c>
    </row>
    <row r="778" spans="1:13" x14ac:dyDescent="0.25">
      <c r="A778" s="1">
        <v>7780</v>
      </c>
      <c r="B778" s="1" t="s">
        <v>522</v>
      </c>
      <c r="C778" s="1">
        <v>0</v>
      </c>
      <c r="D778" s="1" t="s">
        <v>104</v>
      </c>
      <c r="E778" s="1" t="s">
        <v>523</v>
      </c>
      <c r="F778" s="1">
        <v>1</v>
      </c>
      <c r="G778" s="1">
        <v>1</v>
      </c>
      <c r="H778" s="1" t="s">
        <v>8</v>
      </c>
      <c r="I778" s="1" t="s">
        <v>8</v>
      </c>
      <c r="J778" s="1" t="s">
        <v>8</v>
      </c>
      <c r="K778" s="1" t="s">
        <v>8</v>
      </c>
      <c r="L778" s="1" t="s">
        <v>8</v>
      </c>
      <c r="M778" s="1" t="s">
        <v>8</v>
      </c>
    </row>
    <row r="779" spans="1:13" x14ac:dyDescent="0.25">
      <c r="A779" s="1">
        <v>7790</v>
      </c>
      <c r="B779" s="1" t="s">
        <v>139</v>
      </c>
      <c r="C779" s="1">
        <v>0</v>
      </c>
      <c r="D779" s="1" t="s">
        <v>104</v>
      </c>
      <c r="E779" s="1" t="s">
        <v>140</v>
      </c>
      <c r="F779" s="1">
        <v>1</v>
      </c>
      <c r="G779" s="1">
        <v>1</v>
      </c>
      <c r="H779" s="1" t="s">
        <v>8</v>
      </c>
      <c r="I779" s="1" t="s">
        <v>8</v>
      </c>
      <c r="J779" s="1" t="s">
        <v>8</v>
      </c>
      <c r="K779" s="1" t="s">
        <v>8</v>
      </c>
      <c r="L779" s="1" t="s">
        <v>8</v>
      </c>
      <c r="M779" s="1" t="s">
        <v>8</v>
      </c>
    </row>
    <row r="780" spans="1:13" x14ac:dyDescent="0.25">
      <c r="A780" s="1">
        <v>7800</v>
      </c>
      <c r="B780" s="1" t="s">
        <v>522</v>
      </c>
      <c r="C780" s="1">
        <v>0</v>
      </c>
      <c r="D780" s="1" t="s">
        <v>104</v>
      </c>
      <c r="E780" s="1" t="s">
        <v>523</v>
      </c>
      <c r="F780" s="1">
        <v>1</v>
      </c>
      <c r="G780" s="1">
        <v>1</v>
      </c>
      <c r="H780" s="1" t="s">
        <v>8</v>
      </c>
      <c r="I780" s="1" t="s">
        <v>8</v>
      </c>
      <c r="J780" s="1" t="s">
        <v>8</v>
      </c>
      <c r="K780" s="1" t="s">
        <v>8</v>
      </c>
      <c r="L780" s="1" t="s">
        <v>8</v>
      </c>
      <c r="M780" s="1" t="s">
        <v>8</v>
      </c>
    </row>
    <row r="781" spans="1:13" x14ac:dyDescent="0.25">
      <c r="A781" s="1">
        <v>7810</v>
      </c>
      <c r="B781" s="1" t="s">
        <v>522</v>
      </c>
      <c r="C781" s="1">
        <v>0</v>
      </c>
      <c r="D781" s="1" t="s">
        <v>104</v>
      </c>
      <c r="E781" s="1" t="s">
        <v>523</v>
      </c>
      <c r="F781" s="1">
        <v>1</v>
      </c>
      <c r="G781" s="1">
        <v>1</v>
      </c>
      <c r="H781" s="1" t="s">
        <v>8</v>
      </c>
      <c r="I781" s="1" t="s">
        <v>8</v>
      </c>
      <c r="J781" s="1" t="s">
        <v>8</v>
      </c>
      <c r="K781" s="1" t="s">
        <v>8</v>
      </c>
      <c r="L781" s="1" t="s">
        <v>8</v>
      </c>
      <c r="M781" s="1" t="s">
        <v>8</v>
      </c>
    </row>
    <row r="782" spans="1:13" x14ac:dyDescent="0.25">
      <c r="A782" s="1">
        <v>7820</v>
      </c>
      <c r="B782" s="1" t="s">
        <v>518</v>
      </c>
      <c r="C782" s="1">
        <v>0</v>
      </c>
      <c r="D782" s="1" t="s">
        <v>104</v>
      </c>
      <c r="E782" s="1" t="s">
        <v>519</v>
      </c>
      <c r="F782" s="1">
        <v>1</v>
      </c>
      <c r="G782" s="1">
        <v>1</v>
      </c>
      <c r="H782" s="1" t="s">
        <v>8</v>
      </c>
      <c r="I782" s="1" t="s">
        <v>8</v>
      </c>
      <c r="J782" s="1" t="s">
        <v>8</v>
      </c>
      <c r="K782" s="1" t="s">
        <v>8</v>
      </c>
      <c r="L782" s="1" t="s">
        <v>8</v>
      </c>
      <c r="M782" s="1" t="s">
        <v>8</v>
      </c>
    </row>
    <row r="783" spans="1:13" x14ac:dyDescent="0.25">
      <c r="A783" s="1">
        <v>7830</v>
      </c>
      <c r="B783" s="1" t="s">
        <v>518</v>
      </c>
      <c r="C783" s="1">
        <v>0</v>
      </c>
      <c r="D783" s="1" t="s">
        <v>104</v>
      </c>
      <c r="E783" s="1" t="s">
        <v>519</v>
      </c>
      <c r="F783" s="1">
        <v>1</v>
      </c>
      <c r="G783" s="1">
        <v>1</v>
      </c>
      <c r="H783" s="1" t="s">
        <v>8</v>
      </c>
      <c r="I783" s="1" t="s">
        <v>8</v>
      </c>
      <c r="J783" s="1" t="s">
        <v>8</v>
      </c>
      <c r="K783" s="1" t="s">
        <v>8</v>
      </c>
      <c r="L783" s="1" t="s">
        <v>8</v>
      </c>
      <c r="M783" s="1" t="s">
        <v>8</v>
      </c>
    </row>
    <row r="784" spans="1:13" x14ac:dyDescent="0.25">
      <c r="A784" s="1">
        <v>7840</v>
      </c>
      <c r="B784" s="1" t="s">
        <v>524</v>
      </c>
      <c r="C784" s="1">
        <v>0</v>
      </c>
      <c r="D784" s="1" t="s">
        <v>104</v>
      </c>
      <c r="E784" s="1" t="s">
        <v>525</v>
      </c>
      <c r="F784" s="1">
        <v>1</v>
      </c>
      <c r="G784" s="1">
        <v>1</v>
      </c>
      <c r="H784" s="1" t="s">
        <v>8</v>
      </c>
      <c r="I784" s="1" t="s">
        <v>8</v>
      </c>
      <c r="J784" s="1" t="s">
        <v>8</v>
      </c>
      <c r="K784" s="1" t="s">
        <v>8</v>
      </c>
      <c r="L784" s="1" t="s">
        <v>8</v>
      </c>
      <c r="M784" s="1" t="s">
        <v>8</v>
      </c>
    </row>
    <row r="785" spans="1:13" x14ac:dyDescent="0.25">
      <c r="A785" s="1">
        <v>7850</v>
      </c>
      <c r="B785" s="1" t="s">
        <v>526</v>
      </c>
      <c r="C785" s="1">
        <v>0</v>
      </c>
      <c r="D785" s="1" t="s">
        <v>104</v>
      </c>
      <c r="E785" s="1" t="s">
        <v>527</v>
      </c>
      <c r="F785" s="1">
        <v>1</v>
      </c>
      <c r="G785" s="1">
        <v>1</v>
      </c>
      <c r="H785" s="1" t="s">
        <v>8</v>
      </c>
      <c r="I785" s="1" t="s">
        <v>8</v>
      </c>
      <c r="J785" s="1" t="s">
        <v>8</v>
      </c>
      <c r="K785" s="1" t="s">
        <v>8</v>
      </c>
      <c r="L785" s="1" t="s">
        <v>8</v>
      </c>
      <c r="M785" s="1" t="s">
        <v>8</v>
      </c>
    </row>
    <row r="786" spans="1:13" x14ac:dyDescent="0.25">
      <c r="A786" s="1">
        <v>7860</v>
      </c>
      <c r="B786" s="1" t="s">
        <v>524</v>
      </c>
      <c r="C786" s="1">
        <v>0</v>
      </c>
      <c r="D786" s="1" t="s">
        <v>104</v>
      </c>
      <c r="E786" s="1" t="s">
        <v>525</v>
      </c>
      <c r="F786" s="1">
        <v>1</v>
      </c>
      <c r="G786" s="1">
        <v>1</v>
      </c>
      <c r="H786" s="1" t="s">
        <v>8</v>
      </c>
      <c r="I786" s="1" t="s">
        <v>8</v>
      </c>
      <c r="J786" s="1" t="s">
        <v>8</v>
      </c>
      <c r="K786" s="1" t="s">
        <v>8</v>
      </c>
      <c r="L786" s="1" t="s">
        <v>8</v>
      </c>
      <c r="M786" s="1" t="s">
        <v>8</v>
      </c>
    </row>
    <row r="787" spans="1:13" x14ac:dyDescent="0.25">
      <c r="A787" s="1">
        <v>7870</v>
      </c>
      <c r="B787" s="1" t="s">
        <v>526</v>
      </c>
      <c r="C787" s="1">
        <v>0</v>
      </c>
      <c r="D787" s="1" t="s">
        <v>104</v>
      </c>
      <c r="E787" s="1" t="s">
        <v>527</v>
      </c>
      <c r="F787" s="1">
        <v>1</v>
      </c>
      <c r="G787" s="1">
        <v>1</v>
      </c>
      <c r="H787" s="1" t="s">
        <v>8</v>
      </c>
      <c r="I787" s="1" t="s">
        <v>8</v>
      </c>
      <c r="J787" s="1" t="s">
        <v>8</v>
      </c>
      <c r="K787" s="1" t="s">
        <v>8</v>
      </c>
      <c r="L787" s="1" t="s">
        <v>8</v>
      </c>
      <c r="M787" s="1" t="s">
        <v>8</v>
      </c>
    </row>
    <row r="788" spans="1:13" x14ac:dyDescent="0.25">
      <c r="A788" s="1">
        <v>7880</v>
      </c>
      <c r="B788" s="1" t="s">
        <v>528</v>
      </c>
      <c r="C788" s="1">
        <v>0</v>
      </c>
      <c r="D788" s="1" t="s">
        <v>104</v>
      </c>
      <c r="E788" s="1" t="s">
        <v>519</v>
      </c>
      <c r="F788" s="1">
        <v>1</v>
      </c>
      <c r="G788" s="1">
        <v>1</v>
      </c>
      <c r="H788" s="1" t="s">
        <v>8</v>
      </c>
      <c r="I788" s="1" t="s">
        <v>8</v>
      </c>
      <c r="J788" s="1" t="s">
        <v>8</v>
      </c>
      <c r="K788" s="1" t="s">
        <v>8</v>
      </c>
      <c r="L788" s="1" t="s">
        <v>8</v>
      </c>
      <c r="M788" s="1" t="s">
        <v>8</v>
      </c>
    </row>
    <row r="789" spans="1:13" x14ac:dyDescent="0.25">
      <c r="A789" s="1">
        <v>7890</v>
      </c>
      <c r="B789" s="1" t="s">
        <v>528</v>
      </c>
      <c r="C789" s="1">
        <v>0</v>
      </c>
      <c r="D789" s="1" t="s">
        <v>104</v>
      </c>
      <c r="E789" s="1" t="s">
        <v>519</v>
      </c>
      <c r="F789" s="1">
        <v>1</v>
      </c>
      <c r="G789" s="1">
        <v>1</v>
      </c>
      <c r="H789" s="1" t="s">
        <v>8</v>
      </c>
      <c r="I789" s="1" t="s">
        <v>8</v>
      </c>
      <c r="J789" s="1" t="s">
        <v>8</v>
      </c>
      <c r="K789" s="1" t="s">
        <v>8</v>
      </c>
      <c r="L789" s="1" t="s">
        <v>8</v>
      </c>
      <c r="M789" s="1" t="s">
        <v>8</v>
      </c>
    </row>
    <row r="790" spans="1:13" x14ac:dyDescent="0.25">
      <c r="A790" s="1">
        <v>7900</v>
      </c>
      <c r="B790" s="1" t="s">
        <v>139</v>
      </c>
      <c r="C790" s="1">
        <v>0</v>
      </c>
      <c r="D790" s="1" t="s">
        <v>104</v>
      </c>
      <c r="E790" s="1" t="s">
        <v>140</v>
      </c>
      <c r="F790" s="1">
        <v>1</v>
      </c>
      <c r="G790" s="1">
        <v>1</v>
      </c>
      <c r="H790" s="1">
        <v>1</v>
      </c>
      <c r="I790" s="1">
        <v>1</v>
      </c>
      <c r="J790" s="1">
        <v>1</v>
      </c>
      <c r="K790" s="1">
        <v>1</v>
      </c>
      <c r="L790" s="1">
        <v>1</v>
      </c>
      <c r="M790" s="1">
        <v>1</v>
      </c>
    </row>
    <row r="791" spans="1:13" x14ac:dyDescent="0.25">
      <c r="A791" s="1">
        <v>7910</v>
      </c>
      <c r="B791" s="1" t="s">
        <v>139</v>
      </c>
      <c r="C791" s="1">
        <v>0</v>
      </c>
      <c r="D791" s="1" t="s">
        <v>104</v>
      </c>
      <c r="E791" s="1" t="s">
        <v>140</v>
      </c>
      <c r="F791" s="1">
        <v>1</v>
      </c>
      <c r="G791" s="1">
        <v>1</v>
      </c>
      <c r="H791" s="1">
        <v>1</v>
      </c>
      <c r="I791" s="1">
        <v>1</v>
      </c>
      <c r="J791" s="1">
        <v>1</v>
      </c>
      <c r="K791" s="1">
        <v>1</v>
      </c>
      <c r="L791" s="1">
        <v>1</v>
      </c>
      <c r="M791" s="1">
        <v>1</v>
      </c>
    </row>
    <row r="792" spans="1:13" x14ac:dyDescent="0.25">
      <c r="A792" s="1">
        <v>7920</v>
      </c>
      <c r="B792" s="1" t="s">
        <v>139</v>
      </c>
      <c r="C792" s="1">
        <v>0</v>
      </c>
      <c r="D792" s="1" t="s">
        <v>104</v>
      </c>
      <c r="E792" s="1" t="s">
        <v>140</v>
      </c>
      <c r="F792" s="1">
        <v>1</v>
      </c>
      <c r="G792" s="1">
        <v>1</v>
      </c>
      <c r="H792" s="1">
        <v>1</v>
      </c>
      <c r="I792" s="1">
        <v>1</v>
      </c>
      <c r="J792" s="1">
        <v>1</v>
      </c>
      <c r="K792" s="1">
        <v>1</v>
      </c>
      <c r="L792" s="1">
        <v>1</v>
      </c>
      <c r="M792" s="1">
        <v>1</v>
      </c>
    </row>
    <row r="793" spans="1:13" x14ac:dyDescent="0.25">
      <c r="A793" s="1">
        <v>7930</v>
      </c>
      <c r="B793" s="1" t="s">
        <v>139</v>
      </c>
      <c r="C793" s="1">
        <v>0</v>
      </c>
      <c r="D793" s="1" t="s">
        <v>104</v>
      </c>
      <c r="E793" s="1" t="s">
        <v>140</v>
      </c>
      <c r="F793" s="1">
        <v>1</v>
      </c>
      <c r="G793" s="1">
        <v>1</v>
      </c>
      <c r="H793" s="1">
        <v>1</v>
      </c>
      <c r="I793" s="1">
        <v>1</v>
      </c>
      <c r="J793" s="1">
        <v>1</v>
      </c>
      <c r="K793" s="1">
        <v>1</v>
      </c>
      <c r="L793" s="1">
        <v>1</v>
      </c>
      <c r="M793" s="1">
        <v>1</v>
      </c>
    </row>
    <row r="794" spans="1:13" x14ac:dyDescent="0.25">
      <c r="A794" s="1">
        <v>7940</v>
      </c>
      <c r="B794" s="1" t="s">
        <v>163</v>
      </c>
      <c r="C794" s="1">
        <v>0</v>
      </c>
      <c r="D794" s="1" t="s">
        <v>104</v>
      </c>
      <c r="E794" s="1" t="s">
        <v>164</v>
      </c>
      <c r="F794" s="1" t="s">
        <v>8</v>
      </c>
      <c r="G794" s="1" t="s">
        <v>8</v>
      </c>
      <c r="H794" s="1">
        <v>1</v>
      </c>
      <c r="I794" s="1">
        <v>1</v>
      </c>
      <c r="J794" s="1">
        <v>1</v>
      </c>
      <c r="K794" s="1">
        <v>1</v>
      </c>
      <c r="L794" s="1">
        <v>1</v>
      </c>
      <c r="M794" s="1">
        <v>1</v>
      </c>
    </row>
    <row r="795" spans="1:13" x14ac:dyDescent="0.25">
      <c r="A795" s="1">
        <v>7950</v>
      </c>
      <c r="B795" s="1" t="s">
        <v>145</v>
      </c>
      <c r="C795" s="1">
        <v>0</v>
      </c>
      <c r="D795" s="1" t="s">
        <v>104</v>
      </c>
      <c r="E795" s="1" t="s">
        <v>146</v>
      </c>
      <c r="F795" s="1">
        <v>1</v>
      </c>
      <c r="G795" s="1">
        <v>1</v>
      </c>
      <c r="H795" s="1" t="s">
        <v>8</v>
      </c>
      <c r="I795" s="1" t="s">
        <v>8</v>
      </c>
      <c r="J795" s="1" t="s">
        <v>8</v>
      </c>
      <c r="K795" s="1" t="s">
        <v>8</v>
      </c>
      <c r="L795" s="1" t="s">
        <v>8</v>
      </c>
      <c r="M795" s="1" t="s">
        <v>8</v>
      </c>
    </row>
    <row r="796" spans="1:13" x14ac:dyDescent="0.25">
      <c r="A796" s="1">
        <v>7960</v>
      </c>
      <c r="B796" s="1" t="s">
        <v>184</v>
      </c>
      <c r="C796" s="1">
        <v>0</v>
      </c>
      <c r="D796" s="1" t="s">
        <v>104</v>
      </c>
      <c r="E796" s="1" t="s">
        <v>185</v>
      </c>
      <c r="F796" s="1">
        <v>1</v>
      </c>
      <c r="G796" s="1">
        <v>1</v>
      </c>
      <c r="H796" s="1" t="s">
        <v>8</v>
      </c>
      <c r="I796" s="1" t="s">
        <v>8</v>
      </c>
      <c r="J796" s="1" t="s">
        <v>8</v>
      </c>
      <c r="K796" s="1" t="s">
        <v>8</v>
      </c>
      <c r="L796" s="1" t="s">
        <v>8</v>
      </c>
      <c r="M796" s="1" t="s">
        <v>8</v>
      </c>
    </row>
    <row r="797" spans="1:13" x14ac:dyDescent="0.25">
      <c r="A797" s="1">
        <v>7970</v>
      </c>
      <c r="B797" s="1" t="s">
        <v>184</v>
      </c>
      <c r="C797" s="1">
        <v>0</v>
      </c>
      <c r="D797" s="1" t="s">
        <v>104</v>
      </c>
      <c r="E797" s="1" t="s">
        <v>185</v>
      </c>
      <c r="F797" s="1">
        <v>1</v>
      </c>
      <c r="G797" s="1">
        <v>1</v>
      </c>
      <c r="H797" s="1" t="s">
        <v>8</v>
      </c>
      <c r="I797" s="1" t="s">
        <v>8</v>
      </c>
      <c r="J797" s="1" t="s">
        <v>8</v>
      </c>
      <c r="K797" s="1" t="s">
        <v>8</v>
      </c>
      <c r="L797" s="1" t="s">
        <v>8</v>
      </c>
      <c r="M797" s="1" t="s">
        <v>8</v>
      </c>
    </row>
    <row r="798" spans="1:13" x14ac:dyDescent="0.25">
      <c r="A798" s="1">
        <v>7980</v>
      </c>
      <c r="B798" s="1" t="s">
        <v>163</v>
      </c>
      <c r="C798" s="1">
        <v>0</v>
      </c>
      <c r="D798" s="1" t="s">
        <v>104</v>
      </c>
      <c r="E798" s="1" t="s">
        <v>164</v>
      </c>
      <c r="F798" s="1" t="s">
        <v>8</v>
      </c>
      <c r="G798" s="1" t="s">
        <v>8</v>
      </c>
      <c r="H798" s="1">
        <v>1</v>
      </c>
      <c r="I798" s="1">
        <v>1</v>
      </c>
      <c r="J798" s="1">
        <v>1</v>
      </c>
      <c r="K798" s="1">
        <v>1</v>
      </c>
      <c r="L798" s="1">
        <v>1</v>
      </c>
      <c r="M798" s="1">
        <v>1</v>
      </c>
    </row>
    <row r="799" spans="1:13" x14ac:dyDescent="0.25">
      <c r="A799" s="1">
        <v>7990</v>
      </c>
      <c r="B799" s="1" t="s">
        <v>529</v>
      </c>
      <c r="C799" s="1">
        <v>0</v>
      </c>
      <c r="D799" s="1" t="s">
        <v>104</v>
      </c>
      <c r="E799" s="1" t="s">
        <v>530</v>
      </c>
      <c r="F799" s="1">
        <v>1</v>
      </c>
      <c r="G799" s="1">
        <v>1</v>
      </c>
      <c r="H799" s="1" t="s">
        <v>8</v>
      </c>
      <c r="I799" s="1" t="s">
        <v>8</v>
      </c>
      <c r="J799" s="1" t="s">
        <v>8</v>
      </c>
      <c r="K799" s="1" t="s">
        <v>8</v>
      </c>
      <c r="L799" s="1" t="s">
        <v>8</v>
      </c>
      <c r="M799" s="1" t="s">
        <v>8</v>
      </c>
    </row>
    <row r="800" spans="1:13" x14ac:dyDescent="0.25">
      <c r="A800" s="1">
        <v>8000</v>
      </c>
      <c r="B800" s="1" t="s">
        <v>531</v>
      </c>
      <c r="C800" s="1">
        <v>0</v>
      </c>
      <c r="D800" s="1" t="s">
        <v>104</v>
      </c>
      <c r="E800" s="1" t="s">
        <v>532</v>
      </c>
      <c r="F800" s="1">
        <v>1</v>
      </c>
      <c r="G800" s="1">
        <v>1</v>
      </c>
      <c r="H800" s="1" t="s">
        <v>8</v>
      </c>
      <c r="I800" s="1" t="s">
        <v>8</v>
      </c>
      <c r="J800" s="1" t="s">
        <v>8</v>
      </c>
      <c r="K800" s="1" t="s">
        <v>8</v>
      </c>
      <c r="L800" s="1" t="s">
        <v>8</v>
      </c>
      <c r="M800" s="1" t="s">
        <v>8</v>
      </c>
    </row>
    <row r="801" spans="1:13" x14ac:dyDescent="0.25">
      <c r="A801" s="1">
        <v>8010</v>
      </c>
      <c r="B801" s="1" t="s">
        <v>184</v>
      </c>
      <c r="C801" s="1">
        <v>0</v>
      </c>
      <c r="D801" s="1" t="s">
        <v>104</v>
      </c>
      <c r="E801" s="1" t="s">
        <v>185</v>
      </c>
      <c r="F801" s="1">
        <v>1</v>
      </c>
      <c r="G801" s="1">
        <v>1</v>
      </c>
      <c r="H801" s="1" t="s">
        <v>8</v>
      </c>
      <c r="I801" s="1" t="s">
        <v>8</v>
      </c>
      <c r="J801" s="1" t="s">
        <v>8</v>
      </c>
      <c r="K801" s="1" t="s">
        <v>8</v>
      </c>
      <c r="L801" s="1" t="s">
        <v>8</v>
      </c>
      <c r="M801" s="1" t="s">
        <v>8</v>
      </c>
    </row>
    <row r="802" spans="1:13" x14ac:dyDescent="0.25">
      <c r="A802" s="1">
        <v>8020</v>
      </c>
      <c r="B802" s="1" t="s">
        <v>184</v>
      </c>
      <c r="C802" s="1">
        <v>0</v>
      </c>
      <c r="D802" s="1" t="s">
        <v>104</v>
      </c>
      <c r="E802" s="1" t="s">
        <v>185</v>
      </c>
      <c r="F802" s="1">
        <v>1</v>
      </c>
      <c r="G802" s="1">
        <v>1</v>
      </c>
      <c r="H802" s="1" t="s">
        <v>8</v>
      </c>
      <c r="I802" s="1" t="s">
        <v>8</v>
      </c>
      <c r="J802" s="1" t="s">
        <v>8</v>
      </c>
      <c r="K802" s="1" t="s">
        <v>8</v>
      </c>
      <c r="L802" s="1" t="s">
        <v>8</v>
      </c>
      <c r="M802" s="1" t="s">
        <v>8</v>
      </c>
    </row>
    <row r="803" spans="1:13" x14ac:dyDescent="0.25">
      <c r="A803" s="1">
        <v>8030</v>
      </c>
      <c r="B803" s="1" t="s">
        <v>238</v>
      </c>
      <c r="C803" s="1">
        <v>0</v>
      </c>
      <c r="D803" s="1" t="s">
        <v>104</v>
      </c>
      <c r="E803" s="1" t="s">
        <v>239</v>
      </c>
      <c r="F803" s="1">
        <v>1</v>
      </c>
      <c r="G803" s="1">
        <v>1</v>
      </c>
      <c r="H803" s="1" t="s">
        <v>8</v>
      </c>
      <c r="I803" s="1" t="s">
        <v>8</v>
      </c>
      <c r="J803" s="1" t="s">
        <v>8</v>
      </c>
      <c r="K803" s="1" t="s">
        <v>8</v>
      </c>
      <c r="L803" s="1" t="s">
        <v>8</v>
      </c>
      <c r="M803" s="1" t="s">
        <v>8</v>
      </c>
    </row>
    <row r="804" spans="1:13" x14ac:dyDescent="0.25">
      <c r="A804" s="1">
        <v>8040</v>
      </c>
      <c r="B804" s="1" t="s">
        <v>184</v>
      </c>
      <c r="C804" s="1">
        <v>0</v>
      </c>
      <c r="D804" s="1" t="s">
        <v>104</v>
      </c>
      <c r="E804" s="1" t="s">
        <v>185</v>
      </c>
      <c r="F804" s="1">
        <v>1</v>
      </c>
      <c r="G804" s="1">
        <v>1</v>
      </c>
      <c r="H804" s="1" t="s">
        <v>8</v>
      </c>
      <c r="I804" s="1" t="s">
        <v>8</v>
      </c>
      <c r="J804" s="1" t="s">
        <v>8</v>
      </c>
      <c r="K804" s="1" t="s">
        <v>8</v>
      </c>
      <c r="L804" s="1" t="s">
        <v>8</v>
      </c>
      <c r="M804" s="1" t="s">
        <v>8</v>
      </c>
    </row>
    <row r="805" spans="1:13" x14ac:dyDescent="0.25">
      <c r="A805" s="1">
        <v>8050</v>
      </c>
      <c r="B805" s="1" t="s">
        <v>169</v>
      </c>
      <c r="C805" s="1">
        <v>0</v>
      </c>
      <c r="D805" s="1" t="s">
        <v>104</v>
      </c>
      <c r="E805" s="1" t="s">
        <v>140</v>
      </c>
      <c r="F805" s="1">
        <v>1</v>
      </c>
      <c r="G805" s="1">
        <v>1</v>
      </c>
      <c r="H805" s="1" t="s">
        <v>8</v>
      </c>
      <c r="I805" s="1" t="s">
        <v>8</v>
      </c>
      <c r="J805" s="1" t="s">
        <v>8</v>
      </c>
      <c r="K805" s="1" t="s">
        <v>8</v>
      </c>
      <c r="L805" s="1" t="s">
        <v>8</v>
      </c>
      <c r="M805" s="1" t="s">
        <v>8</v>
      </c>
    </row>
    <row r="806" spans="1:13" x14ac:dyDescent="0.25">
      <c r="A806" s="1">
        <v>8060</v>
      </c>
      <c r="B806" s="1" t="s">
        <v>533</v>
      </c>
      <c r="C806" s="1">
        <v>0</v>
      </c>
      <c r="D806" s="1" t="s">
        <v>104</v>
      </c>
      <c r="E806" s="1" t="s">
        <v>534</v>
      </c>
      <c r="F806" s="1">
        <v>1</v>
      </c>
      <c r="G806" s="1">
        <v>1</v>
      </c>
      <c r="H806" s="1">
        <v>1</v>
      </c>
      <c r="I806" s="1">
        <v>1</v>
      </c>
      <c r="J806" s="1">
        <v>1</v>
      </c>
      <c r="K806" s="1">
        <v>1</v>
      </c>
      <c r="L806" s="1">
        <v>1</v>
      </c>
      <c r="M806" s="1">
        <v>1</v>
      </c>
    </row>
    <row r="807" spans="1:13" x14ac:dyDescent="0.25">
      <c r="A807" s="1">
        <v>8070</v>
      </c>
      <c r="B807" s="1" t="s">
        <v>143</v>
      </c>
      <c r="C807" s="1">
        <v>0</v>
      </c>
      <c r="D807" s="1" t="s">
        <v>104</v>
      </c>
      <c r="E807" s="1" t="s">
        <v>144</v>
      </c>
      <c r="F807" s="1">
        <v>1</v>
      </c>
      <c r="G807" s="1">
        <v>1</v>
      </c>
      <c r="H807" s="1" t="s">
        <v>8</v>
      </c>
      <c r="I807" s="1" t="s">
        <v>8</v>
      </c>
      <c r="J807" s="1" t="s">
        <v>8</v>
      </c>
      <c r="K807" s="1" t="s">
        <v>8</v>
      </c>
      <c r="L807" s="1" t="s">
        <v>8</v>
      </c>
      <c r="M807" s="1" t="s">
        <v>8</v>
      </c>
    </row>
    <row r="808" spans="1:13" x14ac:dyDescent="0.25">
      <c r="A808" s="1">
        <v>8080</v>
      </c>
      <c r="B808" s="1" t="s">
        <v>143</v>
      </c>
      <c r="C808" s="1">
        <v>0</v>
      </c>
      <c r="D808" s="1" t="s">
        <v>104</v>
      </c>
      <c r="E808" s="1" t="s">
        <v>144</v>
      </c>
      <c r="F808" s="1" t="s">
        <v>8</v>
      </c>
      <c r="G808" s="1" t="s">
        <v>8</v>
      </c>
      <c r="H808" s="1">
        <v>1</v>
      </c>
      <c r="I808" s="1">
        <v>1</v>
      </c>
      <c r="J808" s="1">
        <v>1</v>
      </c>
      <c r="K808" s="1">
        <v>1</v>
      </c>
      <c r="L808" s="1">
        <v>1</v>
      </c>
      <c r="M808" s="1">
        <v>1</v>
      </c>
    </row>
    <row r="809" spans="1:13" x14ac:dyDescent="0.25">
      <c r="A809" s="1">
        <v>8090</v>
      </c>
      <c r="B809" s="1" t="s">
        <v>143</v>
      </c>
      <c r="C809" s="1">
        <v>0</v>
      </c>
      <c r="D809" s="1" t="s">
        <v>104</v>
      </c>
      <c r="E809" s="1" t="s">
        <v>144</v>
      </c>
      <c r="F809" s="1">
        <v>1</v>
      </c>
      <c r="G809" s="1">
        <v>1</v>
      </c>
      <c r="H809" s="1" t="s">
        <v>8</v>
      </c>
      <c r="I809" s="1" t="s">
        <v>8</v>
      </c>
      <c r="J809" s="1" t="s">
        <v>8</v>
      </c>
      <c r="K809" s="1" t="s">
        <v>8</v>
      </c>
      <c r="L809" s="1" t="s">
        <v>8</v>
      </c>
      <c r="M809" s="1" t="s">
        <v>8</v>
      </c>
    </row>
    <row r="810" spans="1:13" x14ac:dyDescent="0.25">
      <c r="A810" s="1">
        <v>8100</v>
      </c>
      <c r="B810" s="1" t="s">
        <v>143</v>
      </c>
      <c r="C810" s="1">
        <v>0</v>
      </c>
      <c r="D810" s="1" t="s">
        <v>104</v>
      </c>
      <c r="E810" s="1" t="s">
        <v>144</v>
      </c>
      <c r="F810" s="1" t="s">
        <v>8</v>
      </c>
      <c r="G810" s="1" t="s">
        <v>8</v>
      </c>
      <c r="H810" s="1">
        <v>1</v>
      </c>
      <c r="I810" s="1">
        <v>1</v>
      </c>
      <c r="J810" s="1">
        <v>1</v>
      </c>
      <c r="K810" s="1">
        <v>1</v>
      </c>
      <c r="L810" s="1">
        <v>1</v>
      </c>
      <c r="M810" s="1">
        <v>1</v>
      </c>
    </row>
    <row r="811" spans="1:13" x14ac:dyDescent="0.25">
      <c r="A811" s="1">
        <v>8110</v>
      </c>
      <c r="B811" s="1" t="s">
        <v>143</v>
      </c>
      <c r="C811" s="1">
        <v>0</v>
      </c>
      <c r="D811" s="1" t="s">
        <v>104</v>
      </c>
      <c r="E811" s="1" t="s">
        <v>144</v>
      </c>
      <c r="F811" s="1">
        <v>1</v>
      </c>
      <c r="G811" s="1">
        <v>1</v>
      </c>
      <c r="H811" s="1" t="s">
        <v>8</v>
      </c>
      <c r="I811" s="1" t="s">
        <v>8</v>
      </c>
      <c r="J811" s="1" t="s">
        <v>8</v>
      </c>
      <c r="K811" s="1" t="s">
        <v>8</v>
      </c>
      <c r="L811" s="1" t="s">
        <v>8</v>
      </c>
      <c r="M811" s="1" t="s">
        <v>8</v>
      </c>
    </row>
    <row r="812" spans="1:13" x14ac:dyDescent="0.25">
      <c r="A812" s="1">
        <v>8120</v>
      </c>
      <c r="B812" s="1" t="s">
        <v>143</v>
      </c>
      <c r="C812" s="1">
        <v>0</v>
      </c>
      <c r="D812" s="1" t="s">
        <v>104</v>
      </c>
      <c r="E812" s="1" t="s">
        <v>144</v>
      </c>
      <c r="F812" s="1" t="s">
        <v>8</v>
      </c>
      <c r="G812" s="1" t="s">
        <v>8</v>
      </c>
      <c r="H812" s="1">
        <v>1</v>
      </c>
      <c r="I812" s="1">
        <v>1</v>
      </c>
      <c r="J812" s="1">
        <v>1</v>
      </c>
      <c r="K812" s="1">
        <v>1</v>
      </c>
      <c r="L812" s="1">
        <v>1</v>
      </c>
      <c r="M812" s="1">
        <v>1</v>
      </c>
    </row>
    <row r="813" spans="1:13" x14ac:dyDescent="0.25">
      <c r="A813" s="1">
        <v>8130</v>
      </c>
      <c r="B813" s="1" t="s">
        <v>143</v>
      </c>
      <c r="C813" s="1">
        <v>0</v>
      </c>
      <c r="D813" s="1" t="s">
        <v>104</v>
      </c>
      <c r="E813" s="1" t="s">
        <v>144</v>
      </c>
      <c r="F813" s="1">
        <v>1</v>
      </c>
      <c r="G813" s="1">
        <v>1</v>
      </c>
      <c r="H813" s="1" t="s">
        <v>8</v>
      </c>
      <c r="I813" s="1" t="s">
        <v>8</v>
      </c>
      <c r="J813" s="1" t="s">
        <v>8</v>
      </c>
      <c r="K813" s="1" t="s">
        <v>8</v>
      </c>
      <c r="L813" s="1" t="s">
        <v>8</v>
      </c>
      <c r="M813" s="1" t="s">
        <v>8</v>
      </c>
    </row>
    <row r="814" spans="1:13" x14ac:dyDescent="0.25">
      <c r="A814" s="1">
        <v>8140</v>
      </c>
      <c r="B814" s="1" t="s">
        <v>143</v>
      </c>
      <c r="C814" s="1">
        <v>0</v>
      </c>
      <c r="D814" s="1" t="s">
        <v>104</v>
      </c>
      <c r="E814" s="1" t="s">
        <v>144</v>
      </c>
      <c r="F814" s="1" t="s">
        <v>8</v>
      </c>
      <c r="G814" s="1" t="s">
        <v>8</v>
      </c>
      <c r="H814" s="1">
        <v>1</v>
      </c>
      <c r="I814" s="1">
        <v>1</v>
      </c>
      <c r="J814" s="1">
        <v>1</v>
      </c>
      <c r="K814" s="1">
        <v>1</v>
      </c>
      <c r="L814" s="1">
        <v>1</v>
      </c>
      <c r="M814" s="1">
        <v>1</v>
      </c>
    </row>
    <row r="815" spans="1:13" x14ac:dyDescent="0.25">
      <c r="A815" s="1">
        <v>8150</v>
      </c>
      <c r="B815" s="1" t="s">
        <v>143</v>
      </c>
      <c r="C815" s="1">
        <v>0</v>
      </c>
      <c r="D815" s="1" t="s">
        <v>104</v>
      </c>
      <c r="E815" s="1" t="s">
        <v>144</v>
      </c>
      <c r="F815" s="1">
        <v>1</v>
      </c>
      <c r="G815" s="1">
        <v>1</v>
      </c>
      <c r="H815" s="1" t="s">
        <v>8</v>
      </c>
      <c r="I815" s="1" t="s">
        <v>8</v>
      </c>
      <c r="J815" s="1" t="s">
        <v>8</v>
      </c>
      <c r="K815" s="1" t="s">
        <v>8</v>
      </c>
      <c r="L815" s="1" t="s">
        <v>8</v>
      </c>
      <c r="M815" s="1" t="s">
        <v>8</v>
      </c>
    </row>
    <row r="816" spans="1:13" x14ac:dyDescent="0.25">
      <c r="A816" s="1">
        <v>8160</v>
      </c>
      <c r="B816" s="1" t="s">
        <v>143</v>
      </c>
      <c r="C816" s="1">
        <v>0</v>
      </c>
      <c r="D816" s="1" t="s">
        <v>104</v>
      </c>
      <c r="E816" s="1" t="s">
        <v>144</v>
      </c>
      <c r="F816" s="1" t="s">
        <v>8</v>
      </c>
      <c r="G816" s="1" t="s">
        <v>8</v>
      </c>
      <c r="H816" s="1">
        <v>1</v>
      </c>
      <c r="I816" s="1">
        <v>1</v>
      </c>
      <c r="J816" s="1">
        <v>1</v>
      </c>
      <c r="K816" s="1">
        <v>1</v>
      </c>
      <c r="L816" s="1">
        <v>1</v>
      </c>
      <c r="M816" s="1">
        <v>1</v>
      </c>
    </row>
    <row r="817" spans="1:13" x14ac:dyDescent="0.25">
      <c r="A817" s="1">
        <v>8170</v>
      </c>
      <c r="B817" s="1" t="s">
        <v>143</v>
      </c>
      <c r="C817" s="1">
        <v>0</v>
      </c>
      <c r="D817" s="1" t="s">
        <v>104</v>
      </c>
      <c r="E817" s="1" t="s">
        <v>144</v>
      </c>
      <c r="F817" s="1">
        <v>1</v>
      </c>
      <c r="G817" s="1">
        <v>1</v>
      </c>
      <c r="H817" s="1" t="s">
        <v>8</v>
      </c>
      <c r="I817" s="1" t="s">
        <v>8</v>
      </c>
      <c r="J817" s="1" t="s">
        <v>8</v>
      </c>
      <c r="K817" s="1" t="s">
        <v>8</v>
      </c>
      <c r="L817" s="1" t="s">
        <v>8</v>
      </c>
      <c r="M817" s="1" t="s">
        <v>8</v>
      </c>
    </row>
    <row r="818" spans="1:13" x14ac:dyDescent="0.25">
      <c r="A818" s="1">
        <v>8180</v>
      </c>
      <c r="B818" s="1" t="s">
        <v>143</v>
      </c>
      <c r="C818" s="1">
        <v>0</v>
      </c>
      <c r="D818" s="1" t="s">
        <v>104</v>
      </c>
      <c r="E818" s="1" t="s">
        <v>144</v>
      </c>
      <c r="F818" s="1" t="s">
        <v>8</v>
      </c>
      <c r="G818" s="1" t="s">
        <v>8</v>
      </c>
      <c r="H818" s="1">
        <v>1</v>
      </c>
      <c r="I818" s="1">
        <v>1</v>
      </c>
      <c r="J818" s="1">
        <v>1</v>
      </c>
      <c r="K818" s="1">
        <v>1</v>
      </c>
      <c r="L818" s="1">
        <v>1</v>
      </c>
      <c r="M818" s="1">
        <v>1</v>
      </c>
    </row>
    <row r="819" spans="1:13" x14ac:dyDescent="0.25">
      <c r="A819" s="1">
        <v>8190</v>
      </c>
      <c r="B819" s="1" t="s">
        <v>143</v>
      </c>
      <c r="C819" s="1">
        <v>0</v>
      </c>
      <c r="D819" s="1" t="s">
        <v>104</v>
      </c>
      <c r="E819" s="1" t="s">
        <v>144</v>
      </c>
      <c r="F819" s="1">
        <v>1</v>
      </c>
      <c r="G819" s="1">
        <v>1</v>
      </c>
      <c r="H819" s="1" t="s">
        <v>8</v>
      </c>
      <c r="I819" s="1" t="s">
        <v>8</v>
      </c>
      <c r="J819" s="1" t="s">
        <v>8</v>
      </c>
      <c r="K819" s="1" t="s">
        <v>8</v>
      </c>
      <c r="L819" s="1" t="s">
        <v>8</v>
      </c>
      <c r="M819" s="1" t="s">
        <v>8</v>
      </c>
    </row>
    <row r="820" spans="1:13" x14ac:dyDescent="0.25">
      <c r="A820" s="1">
        <v>8200</v>
      </c>
      <c r="B820" s="1" t="s">
        <v>143</v>
      </c>
      <c r="C820" s="1">
        <v>0</v>
      </c>
      <c r="D820" s="1" t="s">
        <v>104</v>
      </c>
      <c r="E820" s="1" t="s">
        <v>144</v>
      </c>
      <c r="F820" s="1" t="s">
        <v>8</v>
      </c>
      <c r="G820" s="1" t="s">
        <v>8</v>
      </c>
      <c r="H820" s="1">
        <v>1</v>
      </c>
      <c r="I820" s="1">
        <v>1</v>
      </c>
      <c r="J820" s="1">
        <v>1</v>
      </c>
      <c r="K820" s="1">
        <v>1</v>
      </c>
      <c r="L820" s="1">
        <v>1</v>
      </c>
      <c r="M820" s="1">
        <v>1</v>
      </c>
    </row>
    <row r="821" spans="1:13" x14ac:dyDescent="0.25">
      <c r="A821" s="1">
        <v>8210</v>
      </c>
      <c r="B821" s="1" t="s">
        <v>143</v>
      </c>
      <c r="C821" s="1">
        <v>0</v>
      </c>
      <c r="D821" s="1" t="s">
        <v>104</v>
      </c>
      <c r="E821" s="1" t="s">
        <v>144</v>
      </c>
      <c r="F821" s="1">
        <v>1</v>
      </c>
      <c r="G821" s="1">
        <v>1</v>
      </c>
      <c r="H821" s="1" t="s">
        <v>8</v>
      </c>
      <c r="I821" s="1" t="s">
        <v>8</v>
      </c>
      <c r="J821" s="1" t="s">
        <v>8</v>
      </c>
      <c r="K821" s="1" t="s">
        <v>8</v>
      </c>
      <c r="L821" s="1" t="s">
        <v>8</v>
      </c>
      <c r="M821" s="1" t="s">
        <v>8</v>
      </c>
    </row>
    <row r="822" spans="1:13" x14ac:dyDescent="0.25">
      <c r="A822" s="1">
        <v>8220</v>
      </c>
      <c r="B822" s="1" t="s">
        <v>143</v>
      </c>
      <c r="C822" s="1">
        <v>0</v>
      </c>
      <c r="D822" s="1" t="s">
        <v>104</v>
      </c>
      <c r="E822" s="1" t="s">
        <v>144</v>
      </c>
      <c r="F822" s="1" t="s">
        <v>8</v>
      </c>
      <c r="G822" s="1" t="s">
        <v>8</v>
      </c>
      <c r="H822" s="1">
        <v>1</v>
      </c>
      <c r="I822" s="1">
        <v>1</v>
      </c>
      <c r="J822" s="1">
        <v>1</v>
      </c>
      <c r="K822" s="1">
        <v>1</v>
      </c>
      <c r="L822" s="1">
        <v>1</v>
      </c>
      <c r="M822" s="1">
        <v>1</v>
      </c>
    </row>
    <row r="823" spans="1:13" x14ac:dyDescent="0.25">
      <c r="A823" s="1">
        <v>8230</v>
      </c>
      <c r="B823" s="1" t="s">
        <v>155</v>
      </c>
      <c r="C823" s="1">
        <v>0</v>
      </c>
      <c r="D823" s="1" t="s">
        <v>104</v>
      </c>
      <c r="E823" s="1" t="s">
        <v>156</v>
      </c>
      <c r="F823" s="1">
        <v>1</v>
      </c>
      <c r="G823" s="1">
        <v>1</v>
      </c>
      <c r="H823" s="1" t="s">
        <v>8</v>
      </c>
      <c r="I823" s="1" t="s">
        <v>8</v>
      </c>
      <c r="J823" s="1" t="s">
        <v>8</v>
      </c>
      <c r="K823" s="1" t="s">
        <v>8</v>
      </c>
      <c r="L823" s="1" t="s">
        <v>8</v>
      </c>
      <c r="M823" s="1" t="s">
        <v>8</v>
      </c>
    </row>
    <row r="824" spans="1:13" x14ac:dyDescent="0.25">
      <c r="A824" s="1">
        <v>8240</v>
      </c>
      <c r="B824" s="1" t="s">
        <v>155</v>
      </c>
      <c r="C824" s="1">
        <v>0</v>
      </c>
      <c r="D824" s="1" t="s">
        <v>104</v>
      </c>
      <c r="E824" s="1" t="s">
        <v>156</v>
      </c>
      <c r="F824" s="1" t="s">
        <v>8</v>
      </c>
      <c r="G824" s="1" t="s">
        <v>8</v>
      </c>
      <c r="H824" s="1">
        <v>1</v>
      </c>
      <c r="I824" s="1">
        <v>1</v>
      </c>
      <c r="J824" s="1">
        <v>1</v>
      </c>
      <c r="K824" s="1">
        <v>1</v>
      </c>
      <c r="L824" s="1">
        <v>1</v>
      </c>
      <c r="M824" s="1">
        <v>1</v>
      </c>
    </row>
    <row r="825" spans="1:13" x14ac:dyDescent="0.25">
      <c r="A825" s="1">
        <v>8250</v>
      </c>
      <c r="B825" s="1" t="s">
        <v>188</v>
      </c>
      <c r="C825" s="1">
        <v>0</v>
      </c>
      <c r="D825" s="1" t="s">
        <v>104</v>
      </c>
      <c r="E825" s="1" t="s">
        <v>189</v>
      </c>
      <c r="F825" s="1">
        <v>1</v>
      </c>
      <c r="G825" s="1">
        <v>1</v>
      </c>
      <c r="H825" s="1" t="s">
        <v>8</v>
      </c>
      <c r="I825" s="1" t="s">
        <v>8</v>
      </c>
      <c r="J825" s="1" t="s">
        <v>8</v>
      </c>
      <c r="K825" s="1" t="s">
        <v>8</v>
      </c>
      <c r="L825" s="1" t="s">
        <v>8</v>
      </c>
      <c r="M825" s="1" t="s">
        <v>8</v>
      </c>
    </row>
    <row r="826" spans="1:13" x14ac:dyDescent="0.25">
      <c r="A826" s="1">
        <v>8260</v>
      </c>
      <c r="B826" s="1" t="s">
        <v>155</v>
      </c>
      <c r="C826" s="1">
        <v>0</v>
      </c>
      <c r="D826" s="1" t="s">
        <v>104</v>
      </c>
      <c r="E826" s="1" t="s">
        <v>156</v>
      </c>
      <c r="F826" s="1">
        <v>1</v>
      </c>
      <c r="G826" s="1">
        <v>1</v>
      </c>
      <c r="H826" s="1" t="s">
        <v>8</v>
      </c>
      <c r="I826" s="1" t="s">
        <v>8</v>
      </c>
      <c r="J826" s="1" t="s">
        <v>8</v>
      </c>
      <c r="K826" s="1" t="s">
        <v>8</v>
      </c>
      <c r="L826" s="1" t="s">
        <v>8</v>
      </c>
      <c r="M826" s="1" t="s">
        <v>8</v>
      </c>
    </row>
    <row r="827" spans="1:13" x14ac:dyDescent="0.25">
      <c r="A827" s="1">
        <v>8270</v>
      </c>
      <c r="B827" s="1" t="s">
        <v>155</v>
      </c>
      <c r="C827" s="1">
        <v>0</v>
      </c>
      <c r="D827" s="1" t="s">
        <v>104</v>
      </c>
      <c r="E827" s="1" t="s">
        <v>156</v>
      </c>
      <c r="F827" s="1" t="s">
        <v>8</v>
      </c>
      <c r="G827" s="1" t="s">
        <v>8</v>
      </c>
      <c r="H827" s="1">
        <v>1</v>
      </c>
      <c r="I827" s="1">
        <v>1</v>
      </c>
      <c r="J827" s="1">
        <v>1</v>
      </c>
      <c r="K827" s="1">
        <v>1</v>
      </c>
      <c r="L827" s="1">
        <v>1</v>
      </c>
      <c r="M827" s="1">
        <v>1</v>
      </c>
    </row>
    <row r="828" spans="1:13" x14ac:dyDescent="0.25">
      <c r="A828" s="1">
        <v>8280</v>
      </c>
      <c r="B828" s="1" t="s">
        <v>155</v>
      </c>
      <c r="C828" s="1">
        <v>0</v>
      </c>
      <c r="D828" s="1" t="s">
        <v>104</v>
      </c>
      <c r="E828" s="1" t="s">
        <v>156</v>
      </c>
      <c r="F828" s="1">
        <v>1</v>
      </c>
      <c r="G828" s="1">
        <v>1</v>
      </c>
      <c r="H828" s="1" t="s">
        <v>8</v>
      </c>
      <c r="I828" s="1" t="s">
        <v>8</v>
      </c>
      <c r="J828" s="1" t="s">
        <v>8</v>
      </c>
      <c r="K828" s="1" t="s">
        <v>8</v>
      </c>
      <c r="L828" s="1" t="s">
        <v>8</v>
      </c>
      <c r="M828" s="1" t="s">
        <v>8</v>
      </c>
    </row>
    <row r="829" spans="1:13" x14ac:dyDescent="0.25">
      <c r="A829" s="1">
        <v>8290</v>
      </c>
      <c r="B829" s="1" t="s">
        <v>155</v>
      </c>
      <c r="C829" s="1">
        <v>0</v>
      </c>
      <c r="D829" s="1" t="s">
        <v>104</v>
      </c>
      <c r="E829" s="1" t="s">
        <v>156</v>
      </c>
      <c r="F829" s="1" t="s">
        <v>8</v>
      </c>
      <c r="G829" s="1" t="s">
        <v>8</v>
      </c>
      <c r="H829" s="1">
        <v>1</v>
      </c>
      <c r="I829" s="1">
        <v>1</v>
      </c>
      <c r="J829" s="1">
        <v>1</v>
      </c>
      <c r="K829" s="1">
        <v>1</v>
      </c>
      <c r="L829" s="1">
        <v>1</v>
      </c>
      <c r="M829" s="1">
        <v>1</v>
      </c>
    </row>
    <row r="830" spans="1:13" x14ac:dyDescent="0.25">
      <c r="A830" s="1">
        <v>8300</v>
      </c>
      <c r="B830" s="1" t="s">
        <v>155</v>
      </c>
      <c r="C830" s="1">
        <v>0</v>
      </c>
      <c r="D830" s="1" t="s">
        <v>104</v>
      </c>
      <c r="E830" s="1" t="s">
        <v>156</v>
      </c>
      <c r="F830" s="1">
        <v>1</v>
      </c>
      <c r="G830" s="1">
        <v>1</v>
      </c>
      <c r="H830" s="1" t="s">
        <v>8</v>
      </c>
      <c r="I830" s="1" t="s">
        <v>8</v>
      </c>
      <c r="J830" s="1" t="s">
        <v>8</v>
      </c>
      <c r="K830" s="1" t="s">
        <v>8</v>
      </c>
      <c r="L830" s="1" t="s">
        <v>8</v>
      </c>
      <c r="M830" s="1" t="s">
        <v>8</v>
      </c>
    </row>
    <row r="831" spans="1:13" x14ac:dyDescent="0.25">
      <c r="A831" s="1">
        <v>8310</v>
      </c>
      <c r="B831" s="1" t="s">
        <v>155</v>
      </c>
      <c r="C831" s="1">
        <v>0</v>
      </c>
      <c r="D831" s="1" t="s">
        <v>104</v>
      </c>
      <c r="E831" s="1" t="s">
        <v>156</v>
      </c>
      <c r="F831" s="1" t="s">
        <v>8</v>
      </c>
      <c r="G831" s="1" t="s">
        <v>8</v>
      </c>
      <c r="H831" s="1">
        <v>1</v>
      </c>
      <c r="I831" s="1">
        <v>1</v>
      </c>
      <c r="J831" s="1">
        <v>1</v>
      </c>
      <c r="K831" s="1">
        <v>1</v>
      </c>
      <c r="L831" s="1">
        <v>1</v>
      </c>
      <c r="M831" s="1">
        <v>1</v>
      </c>
    </row>
    <row r="832" spans="1:13" x14ac:dyDescent="0.25">
      <c r="A832" s="1">
        <v>8320</v>
      </c>
      <c r="B832" s="1" t="s">
        <v>155</v>
      </c>
      <c r="C832" s="1">
        <v>0</v>
      </c>
      <c r="D832" s="1" t="s">
        <v>104</v>
      </c>
      <c r="E832" s="1" t="s">
        <v>156</v>
      </c>
      <c r="F832" s="1">
        <v>1</v>
      </c>
      <c r="G832" s="1">
        <v>1</v>
      </c>
      <c r="H832" s="1" t="s">
        <v>8</v>
      </c>
      <c r="I832" s="1" t="s">
        <v>8</v>
      </c>
      <c r="J832" s="1" t="s">
        <v>8</v>
      </c>
      <c r="K832" s="1" t="s">
        <v>8</v>
      </c>
      <c r="L832" s="1" t="s">
        <v>8</v>
      </c>
      <c r="M832" s="1" t="s">
        <v>8</v>
      </c>
    </row>
    <row r="833" spans="1:13" x14ac:dyDescent="0.25">
      <c r="A833" s="1">
        <v>8330</v>
      </c>
      <c r="B833" s="1" t="s">
        <v>155</v>
      </c>
      <c r="C833" s="1">
        <v>0</v>
      </c>
      <c r="D833" s="1" t="s">
        <v>104</v>
      </c>
      <c r="E833" s="1" t="s">
        <v>156</v>
      </c>
      <c r="F833" s="1" t="s">
        <v>8</v>
      </c>
      <c r="G833" s="1" t="s">
        <v>8</v>
      </c>
      <c r="H833" s="1">
        <v>1</v>
      </c>
      <c r="I833" s="1">
        <v>1</v>
      </c>
      <c r="J833" s="1">
        <v>1</v>
      </c>
      <c r="K833" s="1">
        <v>1</v>
      </c>
      <c r="L833" s="1">
        <v>1</v>
      </c>
      <c r="M833" s="1">
        <v>1</v>
      </c>
    </row>
    <row r="834" spans="1:13" x14ac:dyDescent="0.25">
      <c r="A834" s="1">
        <v>8340</v>
      </c>
      <c r="B834" s="1" t="s">
        <v>155</v>
      </c>
      <c r="C834" s="1">
        <v>0</v>
      </c>
      <c r="D834" s="1" t="s">
        <v>104</v>
      </c>
      <c r="E834" s="1" t="s">
        <v>156</v>
      </c>
      <c r="F834" s="1">
        <v>1</v>
      </c>
      <c r="G834" s="1">
        <v>1</v>
      </c>
      <c r="H834" s="1" t="s">
        <v>8</v>
      </c>
      <c r="I834" s="1" t="s">
        <v>8</v>
      </c>
      <c r="J834" s="1" t="s">
        <v>8</v>
      </c>
      <c r="K834" s="1" t="s">
        <v>8</v>
      </c>
      <c r="L834" s="1" t="s">
        <v>8</v>
      </c>
      <c r="M834" s="1" t="s">
        <v>8</v>
      </c>
    </row>
    <row r="835" spans="1:13" x14ac:dyDescent="0.25">
      <c r="A835" s="1">
        <v>8350</v>
      </c>
      <c r="B835" s="1" t="s">
        <v>155</v>
      </c>
      <c r="C835" s="1">
        <v>0</v>
      </c>
      <c r="D835" s="1" t="s">
        <v>104</v>
      </c>
      <c r="E835" s="1" t="s">
        <v>156</v>
      </c>
      <c r="F835" s="1" t="s">
        <v>8</v>
      </c>
      <c r="G835" s="1" t="s">
        <v>8</v>
      </c>
      <c r="H835" s="1">
        <v>1</v>
      </c>
      <c r="I835" s="1">
        <v>1</v>
      </c>
      <c r="J835" s="1">
        <v>1</v>
      </c>
      <c r="K835" s="1">
        <v>1</v>
      </c>
      <c r="L835" s="1">
        <v>1</v>
      </c>
      <c r="M835" s="1">
        <v>1</v>
      </c>
    </row>
    <row r="836" spans="1:13" x14ac:dyDescent="0.25">
      <c r="A836" s="1">
        <v>8360</v>
      </c>
      <c r="B836" s="1" t="s">
        <v>155</v>
      </c>
      <c r="C836" s="1">
        <v>0</v>
      </c>
      <c r="D836" s="1" t="s">
        <v>104</v>
      </c>
      <c r="E836" s="1" t="s">
        <v>156</v>
      </c>
      <c r="F836" s="1">
        <v>1</v>
      </c>
      <c r="G836" s="1">
        <v>1</v>
      </c>
      <c r="H836" s="1" t="s">
        <v>8</v>
      </c>
      <c r="I836" s="1" t="s">
        <v>8</v>
      </c>
      <c r="J836" s="1" t="s">
        <v>8</v>
      </c>
      <c r="K836" s="1" t="s">
        <v>8</v>
      </c>
      <c r="L836" s="1" t="s">
        <v>8</v>
      </c>
      <c r="M836" s="1" t="s">
        <v>8</v>
      </c>
    </row>
    <row r="837" spans="1:13" x14ac:dyDescent="0.25">
      <c r="A837" s="1">
        <v>8370</v>
      </c>
      <c r="B837" s="1" t="s">
        <v>155</v>
      </c>
      <c r="C837" s="1">
        <v>0</v>
      </c>
      <c r="D837" s="1" t="s">
        <v>104</v>
      </c>
      <c r="E837" s="1" t="s">
        <v>156</v>
      </c>
      <c r="F837" s="1" t="s">
        <v>8</v>
      </c>
      <c r="G837" s="1" t="s">
        <v>8</v>
      </c>
      <c r="H837" s="1">
        <v>1</v>
      </c>
      <c r="I837" s="1">
        <v>1</v>
      </c>
      <c r="J837" s="1">
        <v>1</v>
      </c>
      <c r="K837" s="1">
        <v>1</v>
      </c>
      <c r="L837" s="1">
        <v>1</v>
      </c>
      <c r="M837" s="1">
        <v>1</v>
      </c>
    </row>
    <row r="838" spans="1:13" x14ac:dyDescent="0.25">
      <c r="A838" s="1">
        <v>8380</v>
      </c>
      <c r="B838" s="1" t="s">
        <v>535</v>
      </c>
      <c r="C838" s="1">
        <v>0</v>
      </c>
      <c r="D838" s="1" t="s">
        <v>104</v>
      </c>
      <c r="E838" s="1" t="s">
        <v>536</v>
      </c>
      <c r="F838" s="1">
        <v>1</v>
      </c>
      <c r="G838" s="1">
        <v>1</v>
      </c>
      <c r="H838" s="1">
        <v>1</v>
      </c>
      <c r="I838" s="1">
        <v>1</v>
      </c>
      <c r="J838" s="1">
        <v>1</v>
      </c>
      <c r="K838" s="1">
        <v>1</v>
      </c>
      <c r="L838" s="1">
        <v>1</v>
      </c>
      <c r="M838" s="1">
        <v>1</v>
      </c>
    </row>
    <row r="839" spans="1:13" x14ac:dyDescent="0.25">
      <c r="A839" s="1">
        <v>8390</v>
      </c>
      <c r="B839" s="1" t="s">
        <v>499</v>
      </c>
      <c r="C839" s="1">
        <v>0</v>
      </c>
      <c r="D839" s="1" t="s">
        <v>104</v>
      </c>
      <c r="E839" s="1" t="s">
        <v>500</v>
      </c>
      <c r="F839" s="1">
        <v>1</v>
      </c>
      <c r="G839" s="1">
        <v>1</v>
      </c>
      <c r="H839" s="1">
        <v>1</v>
      </c>
      <c r="I839" s="1">
        <v>1</v>
      </c>
      <c r="J839" s="1">
        <v>1</v>
      </c>
      <c r="K839" s="1">
        <v>1</v>
      </c>
      <c r="L839" s="1">
        <v>1</v>
      </c>
      <c r="M839" s="1">
        <v>1</v>
      </c>
    </row>
    <row r="840" spans="1:13" x14ac:dyDescent="0.25">
      <c r="A840" s="1">
        <v>8400</v>
      </c>
      <c r="B840" s="1" t="s">
        <v>198</v>
      </c>
      <c r="C840" s="1">
        <v>0</v>
      </c>
      <c r="D840" s="1" t="s">
        <v>104</v>
      </c>
      <c r="E840" s="1" t="s">
        <v>199</v>
      </c>
      <c r="F840" s="1">
        <v>1</v>
      </c>
      <c r="G840" s="1">
        <v>1</v>
      </c>
      <c r="H840" s="1" t="s">
        <v>8</v>
      </c>
      <c r="I840" s="1" t="s">
        <v>8</v>
      </c>
      <c r="J840" s="1" t="s">
        <v>8</v>
      </c>
      <c r="K840" s="1" t="s">
        <v>8</v>
      </c>
      <c r="L840" s="1" t="s">
        <v>8</v>
      </c>
      <c r="M840" s="1" t="s">
        <v>8</v>
      </c>
    </row>
    <row r="841" spans="1:13" x14ac:dyDescent="0.25">
      <c r="A841" s="1">
        <v>8410</v>
      </c>
      <c r="B841" s="1" t="s">
        <v>198</v>
      </c>
      <c r="C841" s="1">
        <v>0</v>
      </c>
      <c r="D841" s="1" t="s">
        <v>104</v>
      </c>
      <c r="E841" s="1" t="s">
        <v>199</v>
      </c>
      <c r="F841" s="1" t="s">
        <v>8</v>
      </c>
      <c r="G841" s="1" t="s">
        <v>8</v>
      </c>
      <c r="H841" s="1">
        <v>1</v>
      </c>
      <c r="I841" s="1">
        <v>1</v>
      </c>
      <c r="J841" s="1">
        <v>1</v>
      </c>
      <c r="K841" s="1">
        <v>1</v>
      </c>
      <c r="L841" s="1">
        <v>1</v>
      </c>
      <c r="M841" s="1">
        <v>1</v>
      </c>
    </row>
    <row r="842" spans="1:13" x14ac:dyDescent="0.25">
      <c r="A842" s="1">
        <v>8420</v>
      </c>
      <c r="B842" s="1" t="s">
        <v>198</v>
      </c>
      <c r="C842" s="1">
        <v>0</v>
      </c>
      <c r="D842" s="1" t="s">
        <v>104</v>
      </c>
      <c r="E842" s="1" t="s">
        <v>199</v>
      </c>
      <c r="F842" s="1">
        <v>1</v>
      </c>
      <c r="G842" s="1">
        <v>1</v>
      </c>
      <c r="H842" s="1" t="s">
        <v>8</v>
      </c>
      <c r="I842" s="1" t="s">
        <v>8</v>
      </c>
      <c r="J842" s="1" t="s">
        <v>8</v>
      </c>
      <c r="K842" s="1" t="s">
        <v>8</v>
      </c>
      <c r="L842" s="1" t="s">
        <v>8</v>
      </c>
      <c r="M842" s="1" t="s">
        <v>8</v>
      </c>
    </row>
    <row r="843" spans="1:13" x14ac:dyDescent="0.25">
      <c r="A843" s="1">
        <v>8430</v>
      </c>
      <c r="B843" s="1" t="s">
        <v>198</v>
      </c>
      <c r="C843" s="1">
        <v>0</v>
      </c>
      <c r="D843" s="1" t="s">
        <v>104</v>
      </c>
      <c r="E843" s="1" t="s">
        <v>199</v>
      </c>
      <c r="F843" s="1" t="s">
        <v>8</v>
      </c>
      <c r="G843" s="1" t="s">
        <v>8</v>
      </c>
      <c r="H843" s="1">
        <v>1</v>
      </c>
      <c r="I843" s="1">
        <v>1</v>
      </c>
      <c r="J843" s="1">
        <v>1</v>
      </c>
      <c r="K843" s="1">
        <v>1</v>
      </c>
      <c r="L843" s="1">
        <v>1</v>
      </c>
      <c r="M843" s="1">
        <v>1</v>
      </c>
    </row>
    <row r="844" spans="1:13" x14ac:dyDescent="0.25">
      <c r="A844" s="1">
        <v>8440</v>
      </c>
      <c r="B844" s="1" t="s">
        <v>198</v>
      </c>
      <c r="C844" s="1">
        <v>0</v>
      </c>
      <c r="D844" s="1" t="s">
        <v>104</v>
      </c>
      <c r="E844" s="1" t="s">
        <v>199</v>
      </c>
      <c r="F844" s="1">
        <v>1</v>
      </c>
      <c r="G844" s="1">
        <v>1</v>
      </c>
      <c r="H844" s="1" t="s">
        <v>8</v>
      </c>
      <c r="I844" s="1" t="s">
        <v>8</v>
      </c>
      <c r="J844" s="1" t="s">
        <v>8</v>
      </c>
      <c r="K844" s="1" t="s">
        <v>8</v>
      </c>
      <c r="L844" s="1" t="s">
        <v>8</v>
      </c>
      <c r="M844" s="1" t="s">
        <v>8</v>
      </c>
    </row>
    <row r="845" spans="1:13" x14ac:dyDescent="0.25">
      <c r="A845" s="1">
        <v>8450</v>
      </c>
      <c r="B845" s="1" t="s">
        <v>198</v>
      </c>
      <c r="C845" s="1">
        <v>0</v>
      </c>
      <c r="D845" s="1" t="s">
        <v>104</v>
      </c>
      <c r="E845" s="1" t="s">
        <v>199</v>
      </c>
      <c r="F845" s="1" t="s">
        <v>8</v>
      </c>
      <c r="G845" s="1" t="s">
        <v>8</v>
      </c>
      <c r="H845" s="1">
        <v>1</v>
      </c>
      <c r="I845" s="1">
        <v>1</v>
      </c>
      <c r="J845" s="1">
        <v>1</v>
      </c>
      <c r="K845" s="1">
        <v>1</v>
      </c>
      <c r="L845" s="1">
        <v>1</v>
      </c>
      <c r="M845" s="1">
        <v>1</v>
      </c>
    </row>
    <row r="846" spans="1:13" x14ac:dyDescent="0.25">
      <c r="A846" s="1">
        <v>8460</v>
      </c>
      <c r="B846" s="1" t="s">
        <v>198</v>
      </c>
      <c r="C846" s="1">
        <v>0</v>
      </c>
      <c r="D846" s="1" t="s">
        <v>104</v>
      </c>
      <c r="E846" s="1" t="s">
        <v>199</v>
      </c>
      <c r="F846" s="1">
        <v>1</v>
      </c>
      <c r="G846" s="1">
        <v>1</v>
      </c>
      <c r="H846" s="1" t="s">
        <v>8</v>
      </c>
      <c r="I846" s="1" t="s">
        <v>8</v>
      </c>
      <c r="J846" s="1" t="s">
        <v>8</v>
      </c>
      <c r="K846" s="1" t="s">
        <v>8</v>
      </c>
      <c r="L846" s="1" t="s">
        <v>8</v>
      </c>
      <c r="M846" s="1" t="s">
        <v>8</v>
      </c>
    </row>
    <row r="847" spans="1:13" x14ac:dyDescent="0.25">
      <c r="A847" s="1">
        <v>8470</v>
      </c>
      <c r="B847" s="1" t="s">
        <v>198</v>
      </c>
      <c r="C847" s="1">
        <v>0</v>
      </c>
      <c r="D847" s="1" t="s">
        <v>104</v>
      </c>
      <c r="E847" s="1" t="s">
        <v>199</v>
      </c>
      <c r="F847" s="1" t="s">
        <v>8</v>
      </c>
      <c r="G847" s="1" t="s">
        <v>8</v>
      </c>
      <c r="H847" s="1">
        <v>1</v>
      </c>
      <c r="I847" s="1">
        <v>1</v>
      </c>
      <c r="J847" s="1">
        <v>1</v>
      </c>
      <c r="K847" s="1">
        <v>1</v>
      </c>
      <c r="L847" s="1">
        <v>1</v>
      </c>
      <c r="M847" s="1">
        <v>1</v>
      </c>
    </row>
    <row r="848" spans="1:13" x14ac:dyDescent="0.25">
      <c r="A848" s="1">
        <v>8480</v>
      </c>
      <c r="B848" s="1" t="s">
        <v>198</v>
      </c>
      <c r="C848" s="1">
        <v>0</v>
      </c>
      <c r="D848" s="1" t="s">
        <v>104</v>
      </c>
      <c r="E848" s="1" t="s">
        <v>199</v>
      </c>
      <c r="F848" s="1">
        <v>1</v>
      </c>
      <c r="G848" s="1">
        <v>1</v>
      </c>
      <c r="H848" s="1" t="s">
        <v>8</v>
      </c>
      <c r="I848" s="1" t="s">
        <v>8</v>
      </c>
      <c r="J848" s="1" t="s">
        <v>8</v>
      </c>
      <c r="K848" s="1" t="s">
        <v>8</v>
      </c>
      <c r="L848" s="1" t="s">
        <v>8</v>
      </c>
      <c r="M848" s="1" t="s">
        <v>8</v>
      </c>
    </row>
    <row r="849" spans="1:13" x14ac:dyDescent="0.25">
      <c r="A849" s="1">
        <v>8490</v>
      </c>
      <c r="B849" s="1" t="s">
        <v>198</v>
      </c>
      <c r="C849" s="1">
        <v>0</v>
      </c>
      <c r="D849" s="1" t="s">
        <v>104</v>
      </c>
      <c r="E849" s="1" t="s">
        <v>199</v>
      </c>
      <c r="F849" s="1" t="s">
        <v>8</v>
      </c>
      <c r="G849" s="1" t="s">
        <v>8</v>
      </c>
      <c r="H849" s="1">
        <v>1</v>
      </c>
      <c r="I849" s="1">
        <v>1</v>
      </c>
      <c r="J849" s="1">
        <v>1</v>
      </c>
      <c r="K849" s="1">
        <v>1</v>
      </c>
      <c r="L849" s="1">
        <v>1</v>
      </c>
      <c r="M849" s="1">
        <v>1</v>
      </c>
    </row>
    <row r="850" spans="1:13" x14ac:dyDescent="0.25">
      <c r="A850" s="1">
        <v>8500</v>
      </c>
      <c r="B850" s="1" t="s">
        <v>198</v>
      </c>
      <c r="C850" s="1">
        <v>0</v>
      </c>
      <c r="D850" s="1" t="s">
        <v>104</v>
      </c>
      <c r="E850" s="1" t="s">
        <v>199</v>
      </c>
      <c r="F850" s="1">
        <v>1</v>
      </c>
      <c r="G850" s="1">
        <v>1</v>
      </c>
      <c r="H850" s="1" t="s">
        <v>8</v>
      </c>
      <c r="I850" s="1" t="s">
        <v>8</v>
      </c>
      <c r="J850" s="1" t="s">
        <v>8</v>
      </c>
      <c r="K850" s="1" t="s">
        <v>8</v>
      </c>
      <c r="L850" s="1" t="s">
        <v>8</v>
      </c>
      <c r="M850" s="1" t="s">
        <v>8</v>
      </c>
    </row>
    <row r="851" spans="1:13" x14ac:dyDescent="0.25">
      <c r="A851" s="1">
        <v>8510</v>
      </c>
      <c r="B851" s="1" t="s">
        <v>198</v>
      </c>
      <c r="C851" s="1">
        <v>0</v>
      </c>
      <c r="D851" s="1" t="s">
        <v>104</v>
      </c>
      <c r="E851" s="1" t="s">
        <v>199</v>
      </c>
      <c r="F851" s="1" t="s">
        <v>8</v>
      </c>
      <c r="G851" s="1" t="s">
        <v>8</v>
      </c>
      <c r="H851" s="1">
        <v>1</v>
      </c>
      <c r="I851" s="1">
        <v>1</v>
      </c>
      <c r="J851" s="1">
        <v>1</v>
      </c>
      <c r="K851" s="1">
        <v>1</v>
      </c>
      <c r="L851" s="1">
        <v>1</v>
      </c>
      <c r="M851" s="1">
        <v>1</v>
      </c>
    </row>
    <row r="852" spans="1:13" x14ac:dyDescent="0.25">
      <c r="A852" s="1">
        <v>8520</v>
      </c>
      <c r="B852" s="1" t="s">
        <v>198</v>
      </c>
      <c r="C852" s="1">
        <v>0</v>
      </c>
      <c r="D852" s="1" t="s">
        <v>104</v>
      </c>
      <c r="E852" s="1" t="s">
        <v>199</v>
      </c>
      <c r="F852" s="1">
        <v>1</v>
      </c>
      <c r="G852" s="1">
        <v>1</v>
      </c>
      <c r="H852" s="1" t="s">
        <v>8</v>
      </c>
      <c r="I852" s="1" t="s">
        <v>8</v>
      </c>
      <c r="J852" s="1" t="s">
        <v>8</v>
      </c>
      <c r="K852" s="1" t="s">
        <v>8</v>
      </c>
      <c r="L852" s="1" t="s">
        <v>8</v>
      </c>
      <c r="M852" s="1" t="s">
        <v>8</v>
      </c>
    </row>
    <row r="853" spans="1:13" x14ac:dyDescent="0.25">
      <c r="A853" s="1">
        <v>8530</v>
      </c>
      <c r="B853" s="1" t="s">
        <v>198</v>
      </c>
      <c r="C853" s="1">
        <v>0</v>
      </c>
      <c r="D853" s="1" t="s">
        <v>104</v>
      </c>
      <c r="E853" s="1" t="s">
        <v>199</v>
      </c>
      <c r="F853" s="1" t="s">
        <v>8</v>
      </c>
      <c r="G853" s="1" t="s">
        <v>8</v>
      </c>
      <c r="H853" s="1">
        <v>1</v>
      </c>
      <c r="I853" s="1">
        <v>1</v>
      </c>
      <c r="J853" s="1">
        <v>1</v>
      </c>
      <c r="K853" s="1">
        <v>1</v>
      </c>
      <c r="L853" s="1">
        <v>1</v>
      </c>
      <c r="M853" s="1">
        <v>1</v>
      </c>
    </row>
    <row r="854" spans="1:13" x14ac:dyDescent="0.25">
      <c r="A854" s="1">
        <v>8540</v>
      </c>
      <c r="B854" s="1" t="s">
        <v>198</v>
      </c>
      <c r="C854" s="1">
        <v>0</v>
      </c>
      <c r="D854" s="1" t="s">
        <v>104</v>
      </c>
      <c r="E854" s="1" t="s">
        <v>199</v>
      </c>
      <c r="F854" s="1">
        <v>1</v>
      </c>
      <c r="G854" s="1">
        <v>1</v>
      </c>
      <c r="H854" s="1" t="s">
        <v>8</v>
      </c>
      <c r="I854" s="1" t="s">
        <v>8</v>
      </c>
      <c r="J854" s="1" t="s">
        <v>8</v>
      </c>
      <c r="K854" s="1" t="s">
        <v>8</v>
      </c>
      <c r="L854" s="1" t="s">
        <v>8</v>
      </c>
      <c r="M854" s="1" t="s">
        <v>8</v>
      </c>
    </row>
    <row r="855" spans="1:13" x14ac:dyDescent="0.25">
      <c r="A855" s="1">
        <v>8550</v>
      </c>
      <c r="B855" s="1" t="s">
        <v>198</v>
      </c>
      <c r="C855" s="1">
        <v>0</v>
      </c>
      <c r="D855" s="1" t="s">
        <v>104</v>
      </c>
      <c r="E855" s="1" t="s">
        <v>199</v>
      </c>
      <c r="F855" s="1" t="s">
        <v>8</v>
      </c>
      <c r="G855" s="1" t="s">
        <v>8</v>
      </c>
      <c r="H855" s="1">
        <v>1</v>
      </c>
      <c r="I855" s="1">
        <v>1</v>
      </c>
      <c r="J855" s="1">
        <v>1</v>
      </c>
      <c r="K855" s="1">
        <v>1</v>
      </c>
      <c r="L855" s="1">
        <v>1</v>
      </c>
      <c r="M855" s="1">
        <v>1</v>
      </c>
    </row>
    <row r="856" spans="1:13" x14ac:dyDescent="0.25">
      <c r="A856" s="1">
        <v>8560</v>
      </c>
      <c r="B856" s="1" t="s">
        <v>198</v>
      </c>
      <c r="C856" s="1">
        <v>0</v>
      </c>
      <c r="D856" s="1" t="s">
        <v>104</v>
      </c>
      <c r="E856" s="1" t="s">
        <v>199</v>
      </c>
      <c r="F856" s="1">
        <v>1</v>
      </c>
      <c r="G856" s="1">
        <v>1</v>
      </c>
      <c r="H856" s="1" t="s">
        <v>8</v>
      </c>
      <c r="I856" s="1" t="s">
        <v>8</v>
      </c>
      <c r="J856" s="1" t="s">
        <v>8</v>
      </c>
      <c r="K856" s="1" t="s">
        <v>8</v>
      </c>
      <c r="L856" s="1" t="s">
        <v>8</v>
      </c>
      <c r="M856" s="1" t="s">
        <v>8</v>
      </c>
    </row>
    <row r="857" spans="1:13" x14ac:dyDescent="0.25">
      <c r="A857" s="1">
        <v>8570</v>
      </c>
      <c r="B857" s="1" t="s">
        <v>198</v>
      </c>
      <c r="C857" s="1">
        <v>0</v>
      </c>
      <c r="D857" s="1" t="s">
        <v>104</v>
      </c>
      <c r="E857" s="1" t="s">
        <v>199</v>
      </c>
      <c r="F857" s="1" t="s">
        <v>8</v>
      </c>
      <c r="G857" s="1" t="s">
        <v>8</v>
      </c>
      <c r="H857" s="1">
        <v>1</v>
      </c>
      <c r="I857" s="1">
        <v>1</v>
      </c>
      <c r="J857" s="1">
        <v>1</v>
      </c>
      <c r="K857" s="1">
        <v>1</v>
      </c>
      <c r="L857" s="1">
        <v>1</v>
      </c>
      <c r="M857" s="1">
        <v>1</v>
      </c>
    </row>
    <row r="858" spans="1:13" x14ac:dyDescent="0.25">
      <c r="A858" s="1">
        <v>8580</v>
      </c>
      <c r="B858" s="1" t="s">
        <v>198</v>
      </c>
      <c r="C858" s="1">
        <v>0</v>
      </c>
      <c r="D858" s="1" t="s">
        <v>104</v>
      </c>
      <c r="E858" s="1" t="s">
        <v>199</v>
      </c>
      <c r="F858" s="1">
        <v>1</v>
      </c>
      <c r="G858" s="1">
        <v>1</v>
      </c>
      <c r="H858" s="1" t="s">
        <v>8</v>
      </c>
      <c r="I858" s="1" t="s">
        <v>8</v>
      </c>
      <c r="J858" s="1" t="s">
        <v>8</v>
      </c>
      <c r="K858" s="1" t="s">
        <v>8</v>
      </c>
      <c r="L858" s="1" t="s">
        <v>8</v>
      </c>
      <c r="M858" s="1" t="s">
        <v>8</v>
      </c>
    </row>
    <row r="859" spans="1:13" x14ac:dyDescent="0.25">
      <c r="A859" s="1">
        <v>8590</v>
      </c>
      <c r="B859" s="1" t="s">
        <v>198</v>
      </c>
      <c r="C859" s="1">
        <v>0</v>
      </c>
      <c r="D859" s="1" t="s">
        <v>104</v>
      </c>
      <c r="E859" s="1" t="s">
        <v>199</v>
      </c>
      <c r="F859" s="1" t="s">
        <v>8</v>
      </c>
      <c r="G859" s="1" t="s">
        <v>8</v>
      </c>
      <c r="H859" s="1">
        <v>1</v>
      </c>
      <c r="I859" s="1">
        <v>1</v>
      </c>
      <c r="J859" s="1">
        <v>1</v>
      </c>
      <c r="K859" s="1">
        <v>1</v>
      </c>
      <c r="L859" s="1">
        <v>1</v>
      </c>
      <c r="M859" s="1">
        <v>1</v>
      </c>
    </row>
    <row r="860" spans="1:13" x14ac:dyDescent="0.25">
      <c r="A860" s="1">
        <v>8600</v>
      </c>
      <c r="B860" s="1" t="s">
        <v>198</v>
      </c>
      <c r="C860" s="1">
        <v>0</v>
      </c>
      <c r="D860" s="1" t="s">
        <v>104</v>
      </c>
      <c r="E860" s="1" t="s">
        <v>199</v>
      </c>
      <c r="F860" s="1">
        <v>1</v>
      </c>
      <c r="G860" s="1">
        <v>1</v>
      </c>
      <c r="H860" s="1" t="s">
        <v>8</v>
      </c>
      <c r="I860" s="1" t="s">
        <v>8</v>
      </c>
      <c r="J860" s="1" t="s">
        <v>8</v>
      </c>
      <c r="K860" s="1" t="s">
        <v>8</v>
      </c>
      <c r="L860" s="1" t="s">
        <v>8</v>
      </c>
      <c r="M860" s="1" t="s">
        <v>8</v>
      </c>
    </row>
    <row r="861" spans="1:13" x14ac:dyDescent="0.25">
      <c r="A861" s="1">
        <v>8610</v>
      </c>
      <c r="B861" s="1" t="s">
        <v>198</v>
      </c>
      <c r="C861" s="1">
        <v>0</v>
      </c>
      <c r="D861" s="1" t="s">
        <v>104</v>
      </c>
      <c r="E861" s="1" t="s">
        <v>199</v>
      </c>
      <c r="F861" s="1" t="s">
        <v>8</v>
      </c>
      <c r="G861" s="1" t="s">
        <v>8</v>
      </c>
      <c r="H861" s="1">
        <v>1</v>
      </c>
      <c r="I861" s="1">
        <v>1</v>
      </c>
      <c r="J861" s="1">
        <v>1</v>
      </c>
      <c r="K861" s="1">
        <v>1</v>
      </c>
      <c r="L861" s="1">
        <v>1</v>
      </c>
      <c r="M861" s="1">
        <v>1</v>
      </c>
    </row>
    <row r="862" spans="1:13" x14ac:dyDescent="0.25">
      <c r="A862" s="1">
        <v>8620</v>
      </c>
      <c r="B862" s="1" t="s">
        <v>198</v>
      </c>
      <c r="C862" s="1">
        <v>0</v>
      </c>
      <c r="D862" s="1" t="s">
        <v>104</v>
      </c>
      <c r="E862" s="1" t="s">
        <v>199</v>
      </c>
      <c r="F862" s="1">
        <v>1</v>
      </c>
      <c r="G862" s="1">
        <v>1</v>
      </c>
      <c r="H862" s="1" t="s">
        <v>8</v>
      </c>
      <c r="I862" s="1" t="s">
        <v>8</v>
      </c>
      <c r="J862" s="1" t="s">
        <v>8</v>
      </c>
      <c r="K862" s="1" t="s">
        <v>8</v>
      </c>
      <c r="L862" s="1" t="s">
        <v>8</v>
      </c>
      <c r="M862" s="1" t="s">
        <v>8</v>
      </c>
    </row>
    <row r="863" spans="1:13" x14ac:dyDescent="0.25">
      <c r="A863" s="1">
        <v>8630</v>
      </c>
      <c r="B863" s="1" t="s">
        <v>198</v>
      </c>
      <c r="C863" s="1">
        <v>0</v>
      </c>
      <c r="D863" s="1" t="s">
        <v>104</v>
      </c>
      <c r="E863" s="1" t="s">
        <v>199</v>
      </c>
      <c r="F863" s="1" t="s">
        <v>8</v>
      </c>
      <c r="G863" s="1" t="s">
        <v>8</v>
      </c>
      <c r="H863" s="1">
        <v>1</v>
      </c>
      <c r="I863" s="1">
        <v>1</v>
      </c>
      <c r="J863" s="1">
        <v>1</v>
      </c>
      <c r="K863" s="1">
        <v>1</v>
      </c>
      <c r="L863" s="1">
        <v>1</v>
      </c>
      <c r="M863" s="1">
        <v>1</v>
      </c>
    </row>
    <row r="864" spans="1:13" x14ac:dyDescent="0.25">
      <c r="A864" s="1">
        <v>8640</v>
      </c>
      <c r="B864" s="1" t="s">
        <v>198</v>
      </c>
      <c r="C864" s="1">
        <v>0</v>
      </c>
      <c r="D864" s="1" t="s">
        <v>104</v>
      </c>
      <c r="E864" s="1" t="s">
        <v>199</v>
      </c>
      <c r="F864" s="1">
        <v>1</v>
      </c>
      <c r="G864" s="1">
        <v>1</v>
      </c>
      <c r="H864" s="1" t="s">
        <v>8</v>
      </c>
      <c r="I864" s="1" t="s">
        <v>8</v>
      </c>
      <c r="J864" s="1" t="s">
        <v>8</v>
      </c>
      <c r="K864" s="1" t="s">
        <v>8</v>
      </c>
      <c r="L864" s="1" t="s">
        <v>8</v>
      </c>
      <c r="M864" s="1" t="s">
        <v>8</v>
      </c>
    </row>
    <row r="865" spans="1:13" x14ac:dyDescent="0.25">
      <c r="A865" s="1">
        <v>8650</v>
      </c>
      <c r="B865" s="1" t="s">
        <v>198</v>
      </c>
      <c r="C865" s="1">
        <v>0</v>
      </c>
      <c r="D865" s="1" t="s">
        <v>104</v>
      </c>
      <c r="E865" s="1" t="s">
        <v>199</v>
      </c>
      <c r="F865" s="1" t="s">
        <v>8</v>
      </c>
      <c r="G865" s="1" t="s">
        <v>8</v>
      </c>
      <c r="H865" s="1">
        <v>1</v>
      </c>
      <c r="I865" s="1">
        <v>1</v>
      </c>
      <c r="J865" s="1">
        <v>1</v>
      </c>
      <c r="K865" s="1">
        <v>1</v>
      </c>
      <c r="L865" s="1">
        <v>1</v>
      </c>
      <c r="M865" s="1">
        <v>1</v>
      </c>
    </row>
    <row r="866" spans="1:13" x14ac:dyDescent="0.25">
      <c r="A866" s="1">
        <v>8660</v>
      </c>
      <c r="B866" s="1" t="s">
        <v>198</v>
      </c>
      <c r="C866" s="1">
        <v>0</v>
      </c>
      <c r="D866" s="1" t="s">
        <v>104</v>
      </c>
      <c r="E866" s="1" t="s">
        <v>199</v>
      </c>
      <c r="F866" s="1">
        <v>1</v>
      </c>
      <c r="G866" s="1">
        <v>1</v>
      </c>
      <c r="H866" s="1" t="s">
        <v>8</v>
      </c>
      <c r="I866" s="1" t="s">
        <v>8</v>
      </c>
      <c r="J866" s="1" t="s">
        <v>8</v>
      </c>
      <c r="K866" s="1" t="s">
        <v>8</v>
      </c>
      <c r="L866" s="1" t="s">
        <v>8</v>
      </c>
      <c r="M866" s="1" t="s">
        <v>8</v>
      </c>
    </row>
    <row r="867" spans="1:13" x14ac:dyDescent="0.25">
      <c r="A867" s="1">
        <v>8670</v>
      </c>
      <c r="B867" s="1" t="s">
        <v>198</v>
      </c>
      <c r="C867" s="1">
        <v>0</v>
      </c>
      <c r="D867" s="1" t="s">
        <v>104</v>
      </c>
      <c r="E867" s="1" t="s">
        <v>199</v>
      </c>
      <c r="F867" s="1" t="s">
        <v>8</v>
      </c>
      <c r="G867" s="1" t="s">
        <v>8</v>
      </c>
      <c r="H867" s="1">
        <v>1</v>
      </c>
      <c r="I867" s="1">
        <v>1</v>
      </c>
      <c r="J867" s="1">
        <v>1</v>
      </c>
      <c r="K867" s="1">
        <v>1</v>
      </c>
      <c r="L867" s="1">
        <v>1</v>
      </c>
      <c r="M867" s="1">
        <v>1</v>
      </c>
    </row>
    <row r="868" spans="1:13" x14ac:dyDescent="0.25">
      <c r="A868" s="1">
        <v>8680</v>
      </c>
      <c r="B868" s="1" t="s">
        <v>198</v>
      </c>
      <c r="C868" s="1">
        <v>0</v>
      </c>
      <c r="D868" s="1" t="s">
        <v>104</v>
      </c>
      <c r="E868" s="1" t="s">
        <v>199</v>
      </c>
      <c r="F868" s="1">
        <v>1</v>
      </c>
      <c r="G868" s="1">
        <v>1</v>
      </c>
      <c r="H868" s="1" t="s">
        <v>8</v>
      </c>
      <c r="I868" s="1" t="s">
        <v>8</v>
      </c>
      <c r="J868" s="1" t="s">
        <v>8</v>
      </c>
      <c r="K868" s="1" t="s">
        <v>8</v>
      </c>
      <c r="L868" s="1" t="s">
        <v>8</v>
      </c>
      <c r="M868" s="1" t="s">
        <v>8</v>
      </c>
    </row>
    <row r="869" spans="1:13" x14ac:dyDescent="0.25">
      <c r="A869" s="1">
        <v>8690</v>
      </c>
      <c r="B869" s="1" t="s">
        <v>198</v>
      </c>
      <c r="C869" s="1">
        <v>0</v>
      </c>
      <c r="D869" s="1" t="s">
        <v>104</v>
      </c>
      <c r="E869" s="1" t="s">
        <v>199</v>
      </c>
      <c r="F869" s="1" t="s">
        <v>8</v>
      </c>
      <c r="G869" s="1" t="s">
        <v>8</v>
      </c>
      <c r="H869" s="1">
        <v>1</v>
      </c>
      <c r="I869" s="1">
        <v>1</v>
      </c>
      <c r="J869" s="1">
        <v>1</v>
      </c>
      <c r="K869" s="1">
        <v>1</v>
      </c>
      <c r="L869" s="1">
        <v>1</v>
      </c>
      <c r="M869" s="1">
        <v>1</v>
      </c>
    </row>
    <row r="870" spans="1:13" x14ac:dyDescent="0.25">
      <c r="A870" s="1">
        <v>8700</v>
      </c>
      <c r="B870" s="1" t="s">
        <v>198</v>
      </c>
      <c r="C870" s="1">
        <v>0</v>
      </c>
      <c r="D870" s="1" t="s">
        <v>104</v>
      </c>
      <c r="E870" s="1" t="s">
        <v>199</v>
      </c>
      <c r="F870" s="1">
        <v>1</v>
      </c>
      <c r="G870" s="1">
        <v>1</v>
      </c>
      <c r="H870" s="1" t="s">
        <v>8</v>
      </c>
      <c r="I870" s="1" t="s">
        <v>8</v>
      </c>
      <c r="J870" s="1" t="s">
        <v>8</v>
      </c>
      <c r="K870" s="1" t="s">
        <v>8</v>
      </c>
      <c r="L870" s="1" t="s">
        <v>8</v>
      </c>
      <c r="M870" s="1" t="s">
        <v>8</v>
      </c>
    </row>
    <row r="871" spans="1:13" x14ac:dyDescent="0.25">
      <c r="A871" s="1">
        <v>8710</v>
      </c>
      <c r="B871" s="1" t="s">
        <v>198</v>
      </c>
      <c r="C871" s="1">
        <v>0</v>
      </c>
      <c r="D871" s="1" t="s">
        <v>104</v>
      </c>
      <c r="E871" s="1" t="s">
        <v>199</v>
      </c>
      <c r="F871" s="1" t="s">
        <v>8</v>
      </c>
      <c r="G871" s="1" t="s">
        <v>8</v>
      </c>
      <c r="H871" s="1">
        <v>1</v>
      </c>
      <c r="I871" s="1">
        <v>1</v>
      </c>
      <c r="J871" s="1">
        <v>1</v>
      </c>
      <c r="K871" s="1">
        <v>1</v>
      </c>
      <c r="L871" s="1">
        <v>1</v>
      </c>
      <c r="M871" s="1">
        <v>1</v>
      </c>
    </row>
    <row r="872" spans="1:13" x14ac:dyDescent="0.25">
      <c r="A872" s="1">
        <v>8720</v>
      </c>
      <c r="B872" s="1" t="s">
        <v>198</v>
      </c>
      <c r="C872" s="1">
        <v>0</v>
      </c>
      <c r="D872" s="1" t="s">
        <v>104</v>
      </c>
      <c r="E872" s="1" t="s">
        <v>199</v>
      </c>
      <c r="F872" s="1">
        <v>1</v>
      </c>
      <c r="G872" s="1">
        <v>1</v>
      </c>
      <c r="H872" s="1" t="s">
        <v>8</v>
      </c>
      <c r="I872" s="1" t="s">
        <v>8</v>
      </c>
      <c r="J872" s="1" t="s">
        <v>8</v>
      </c>
      <c r="K872" s="1" t="s">
        <v>8</v>
      </c>
      <c r="L872" s="1" t="s">
        <v>8</v>
      </c>
      <c r="M872" s="1" t="s">
        <v>8</v>
      </c>
    </row>
    <row r="873" spans="1:13" x14ac:dyDescent="0.25">
      <c r="A873" s="1">
        <v>8730</v>
      </c>
      <c r="B873" s="1" t="s">
        <v>198</v>
      </c>
      <c r="C873" s="1">
        <v>0</v>
      </c>
      <c r="D873" s="1" t="s">
        <v>104</v>
      </c>
      <c r="E873" s="1" t="s">
        <v>199</v>
      </c>
      <c r="F873" s="1" t="s">
        <v>8</v>
      </c>
      <c r="G873" s="1" t="s">
        <v>8</v>
      </c>
      <c r="H873" s="1">
        <v>1</v>
      </c>
      <c r="I873" s="1">
        <v>1</v>
      </c>
      <c r="J873" s="1">
        <v>1</v>
      </c>
      <c r="K873" s="1">
        <v>1</v>
      </c>
      <c r="L873" s="1">
        <v>1</v>
      </c>
      <c r="M873" s="1">
        <v>1</v>
      </c>
    </row>
    <row r="874" spans="1:13" x14ac:dyDescent="0.25">
      <c r="A874" s="1">
        <v>8740</v>
      </c>
      <c r="B874" s="1" t="s">
        <v>198</v>
      </c>
      <c r="C874" s="1">
        <v>0</v>
      </c>
      <c r="D874" s="1" t="s">
        <v>104</v>
      </c>
      <c r="E874" s="1" t="s">
        <v>199</v>
      </c>
      <c r="F874" s="1">
        <v>1</v>
      </c>
      <c r="G874" s="1">
        <v>1</v>
      </c>
      <c r="H874" s="1" t="s">
        <v>8</v>
      </c>
      <c r="I874" s="1" t="s">
        <v>8</v>
      </c>
      <c r="J874" s="1" t="s">
        <v>8</v>
      </c>
      <c r="K874" s="1" t="s">
        <v>8</v>
      </c>
      <c r="L874" s="1" t="s">
        <v>8</v>
      </c>
      <c r="M874" s="1" t="s">
        <v>8</v>
      </c>
    </row>
    <row r="875" spans="1:13" x14ac:dyDescent="0.25">
      <c r="A875" s="1">
        <v>8750</v>
      </c>
      <c r="B875" s="1" t="s">
        <v>198</v>
      </c>
      <c r="C875" s="1">
        <v>0</v>
      </c>
      <c r="D875" s="1" t="s">
        <v>104</v>
      </c>
      <c r="E875" s="1" t="s">
        <v>199</v>
      </c>
      <c r="F875" s="1" t="s">
        <v>8</v>
      </c>
      <c r="G875" s="1" t="s">
        <v>8</v>
      </c>
      <c r="H875" s="1">
        <v>1</v>
      </c>
      <c r="I875" s="1">
        <v>1</v>
      </c>
      <c r="J875" s="1">
        <v>1</v>
      </c>
      <c r="K875" s="1">
        <v>1</v>
      </c>
      <c r="L875" s="1">
        <v>1</v>
      </c>
      <c r="M875" s="1">
        <v>1</v>
      </c>
    </row>
    <row r="876" spans="1:13" x14ac:dyDescent="0.25">
      <c r="A876" s="1">
        <v>8760</v>
      </c>
      <c r="B876" s="1" t="s">
        <v>198</v>
      </c>
      <c r="C876" s="1">
        <v>0</v>
      </c>
      <c r="D876" s="1" t="s">
        <v>104</v>
      </c>
      <c r="E876" s="1" t="s">
        <v>199</v>
      </c>
      <c r="F876" s="1">
        <v>1</v>
      </c>
      <c r="G876" s="1">
        <v>1</v>
      </c>
      <c r="H876" s="1" t="s">
        <v>8</v>
      </c>
      <c r="I876" s="1" t="s">
        <v>8</v>
      </c>
      <c r="J876" s="1" t="s">
        <v>8</v>
      </c>
      <c r="K876" s="1" t="s">
        <v>8</v>
      </c>
      <c r="L876" s="1" t="s">
        <v>8</v>
      </c>
      <c r="M876" s="1" t="s">
        <v>8</v>
      </c>
    </row>
    <row r="877" spans="1:13" x14ac:dyDescent="0.25">
      <c r="A877" s="1">
        <v>8770</v>
      </c>
      <c r="B877" s="1" t="s">
        <v>198</v>
      </c>
      <c r="C877" s="1">
        <v>0</v>
      </c>
      <c r="D877" s="1" t="s">
        <v>104</v>
      </c>
      <c r="E877" s="1" t="s">
        <v>199</v>
      </c>
      <c r="F877" s="1" t="s">
        <v>8</v>
      </c>
      <c r="G877" s="1" t="s">
        <v>8</v>
      </c>
      <c r="H877" s="1">
        <v>1</v>
      </c>
      <c r="I877" s="1">
        <v>1</v>
      </c>
      <c r="J877" s="1">
        <v>1</v>
      </c>
      <c r="K877" s="1">
        <v>1</v>
      </c>
      <c r="L877" s="1">
        <v>1</v>
      </c>
      <c r="M877" s="1">
        <v>1</v>
      </c>
    </row>
    <row r="878" spans="1:13" x14ac:dyDescent="0.25">
      <c r="A878" s="1">
        <v>8780</v>
      </c>
      <c r="B878" s="1" t="s">
        <v>198</v>
      </c>
      <c r="C878" s="1">
        <v>0</v>
      </c>
      <c r="D878" s="1" t="s">
        <v>104</v>
      </c>
      <c r="E878" s="1" t="s">
        <v>199</v>
      </c>
      <c r="F878" s="1">
        <v>1</v>
      </c>
      <c r="G878" s="1">
        <v>1</v>
      </c>
      <c r="H878" s="1" t="s">
        <v>8</v>
      </c>
      <c r="I878" s="1" t="s">
        <v>8</v>
      </c>
      <c r="J878" s="1" t="s">
        <v>8</v>
      </c>
      <c r="K878" s="1" t="s">
        <v>8</v>
      </c>
      <c r="L878" s="1" t="s">
        <v>8</v>
      </c>
      <c r="M878" s="1" t="s">
        <v>8</v>
      </c>
    </row>
    <row r="879" spans="1:13" x14ac:dyDescent="0.25">
      <c r="A879" s="1">
        <v>8790</v>
      </c>
      <c r="B879" s="1" t="s">
        <v>198</v>
      </c>
      <c r="C879" s="1">
        <v>0</v>
      </c>
      <c r="D879" s="1" t="s">
        <v>104</v>
      </c>
      <c r="E879" s="1" t="s">
        <v>199</v>
      </c>
      <c r="F879" s="1" t="s">
        <v>8</v>
      </c>
      <c r="G879" s="1" t="s">
        <v>8</v>
      </c>
      <c r="H879" s="1">
        <v>1</v>
      </c>
      <c r="I879" s="1">
        <v>1</v>
      </c>
      <c r="J879" s="1">
        <v>1</v>
      </c>
      <c r="K879" s="1">
        <v>1</v>
      </c>
      <c r="L879" s="1">
        <v>1</v>
      </c>
      <c r="M879" s="1">
        <v>1</v>
      </c>
    </row>
    <row r="880" spans="1:13" x14ac:dyDescent="0.25">
      <c r="A880" s="1">
        <v>8800</v>
      </c>
      <c r="B880" s="1" t="s">
        <v>198</v>
      </c>
      <c r="C880" s="1">
        <v>0</v>
      </c>
      <c r="D880" s="1" t="s">
        <v>104</v>
      </c>
      <c r="E880" s="1" t="s">
        <v>199</v>
      </c>
      <c r="F880" s="1">
        <v>1</v>
      </c>
      <c r="G880" s="1">
        <v>1</v>
      </c>
      <c r="H880" s="1" t="s">
        <v>8</v>
      </c>
      <c r="I880" s="1" t="s">
        <v>8</v>
      </c>
      <c r="J880" s="1" t="s">
        <v>8</v>
      </c>
      <c r="K880" s="1" t="s">
        <v>8</v>
      </c>
      <c r="L880" s="1" t="s">
        <v>8</v>
      </c>
      <c r="M880" s="1" t="s">
        <v>8</v>
      </c>
    </row>
    <row r="881" spans="1:13" x14ac:dyDescent="0.25">
      <c r="A881" s="1">
        <v>8810</v>
      </c>
      <c r="B881" s="1" t="s">
        <v>198</v>
      </c>
      <c r="C881" s="1">
        <v>0</v>
      </c>
      <c r="D881" s="1" t="s">
        <v>104</v>
      </c>
      <c r="E881" s="1" t="s">
        <v>199</v>
      </c>
      <c r="F881" s="1" t="s">
        <v>8</v>
      </c>
      <c r="G881" s="1" t="s">
        <v>8</v>
      </c>
      <c r="H881" s="1">
        <v>1</v>
      </c>
      <c r="I881" s="1">
        <v>1</v>
      </c>
      <c r="J881" s="1">
        <v>1</v>
      </c>
      <c r="K881" s="1">
        <v>1</v>
      </c>
      <c r="L881" s="1">
        <v>1</v>
      </c>
      <c r="M881" s="1">
        <v>1</v>
      </c>
    </row>
    <row r="882" spans="1:13" x14ac:dyDescent="0.25">
      <c r="A882" s="1">
        <v>8820</v>
      </c>
      <c r="B882" s="1" t="s">
        <v>537</v>
      </c>
      <c r="C882" s="1">
        <v>0</v>
      </c>
      <c r="D882" s="1" t="s">
        <v>104</v>
      </c>
      <c r="E882" s="1" t="s">
        <v>538</v>
      </c>
      <c r="F882" s="1">
        <v>1</v>
      </c>
      <c r="G882" s="1">
        <v>1</v>
      </c>
      <c r="H882" s="1">
        <v>1</v>
      </c>
      <c r="I882" s="1">
        <v>1</v>
      </c>
      <c r="J882" s="1">
        <v>1</v>
      </c>
      <c r="K882" s="1">
        <v>1</v>
      </c>
      <c r="L882" s="1">
        <v>1</v>
      </c>
      <c r="M882" s="1">
        <v>1</v>
      </c>
    </row>
    <row r="883" spans="1:13" x14ac:dyDescent="0.25">
      <c r="A883" s="1">
        <v>8830</v>
      </c>
      <c r="B883" s="1" t="s">
        <v>537</v>
      </c>
      <c r="C883" s="1">
        <v>0</v>
      </c>
      <c r="D883" s="1" t="s">
        <v>104</v>
      </c>
      <c r="E883" s="1" t="s">
        <v>538</v>
      </c>
      <c r="F883" s="1">
        <v>1</v>
      </c>
      <c r="G883" s="1">
        <v>1</v>
      </c>
      <c r="H883" s="1">
        <v>1</v>
      </c>
      <c r="I883" s="1">
        <v>1</v>
      </c>
      <c r="J883" s="1">
        <v>1</v>
      </c>
      <c r="K883" s="1">
        <v>1</v>
      </c>
      <c r="L883" s="1">
        <v>1</v>
      </c>
      <c r="M883" s="1">
        <v>1</v>
      </c>
    </row>
    <row r="884" spans="1:13" x14ac:dyDescent="0.25">
      <c r="A884" s="1">
        <v>8840</v>
      </c>
      <c r="B884" s="1" t="s">
        <v>537</v>
      </c>
      <c r="C884" s="1">
        <v>0</v>
      </c>
      <c r="D884" s="1" t="s">
        <v>104</v>
      </c>
      <c r="E884" s="1" t="s">
        <v>538</v>
      </c>
      <c r="F884" s="1">
        <v>1</v>
      </c>
      <c r="G884" s="1">
        <v>1</v>
      </c>
      <c r="H884" s="1">
        <v>1</v>
      </c>
      <c r="I884" s="1">
        <v>1</v>
      </c>
      <c r="J884" s="1">
        <v>1</v>
      </c>
      <c r="K884" s="1">
        <v>1</v>
      </c>
      <c r="L884" s="1">
        <v>1</v>
      </c>
      <c r="M884" s="1">
        <v>1</v>
      </c>
    </row>
    <row r="885" spans="1:13" x14ac:dyDescent="0.25">
      <c r="A885" s="1">
        <v>8850</v>
      </c>
      <c r="B885" s="1" t="s">
        <v>537</v>
      </c>
      <c r="C885" s="1">
        <v>0</v>
      </c>
      <c r="D885" s="1" t="s">
        <v>104</v>
      </c>
      <c r="E885" s="1" t="s">
        <v>538</v>
      </c>
      <c r="F885" s="1">
        <v>1</v>
      </c>
      <c r="G885" s="1">
        <v>1</v>
      </c>
      <c r="H885" s="1">
        <v>1</v>
      </c>
      <c r="I885" s="1">
        <v>1</v>
      </c>
      <c r="J885" s="1">
        <v>1</v>
      </c>
      <c r="K885" s="1">
        <v>1</v>
      </c>
      <c r="L885" s="1">
        <v>1</v>
      </c>
      <c r="M885" s="1">
        <v>1</v>
      </c>
    </row>
    <row r="886" spans="1:13" x14ac:dyDescent="0.25">
      <c r="A886" s="1">
        <v>8860</v>
      </c>
      <c r="B886" s="1" t="s">
        <v>537</v>
      </c>
      <c r="C886" s="1">
        <v>0</v>
      </c>
      <c r="D886" s="1" t="s">
        <v>104</v>
      </c>
      <c r="E886" s="1" t="s">
        <v>538</v>
      </c>
      <c r="F886" s="1">
        <v>1</v>
      </c>
      <c r="G886" s="1">
        <v>1</v>
      </c>
      <c r="H886" s="1">
        <v>1</v>
      </c>
      <c r="I886" s="1">
        <v>1</v>
      </c>
      <c r="J886" s="1">
        <v>1</v>
      </c>
      <c r="K886" s="1">
        <v>1</v>
      </c>
      <c r="L886" s="1">
        <v>1</v>
      </c>
      <c r="M886" s="1">
        <v>1</v>
      </c>
    </row>
    <row r="887" spans="1:13" x14ac:dyDescent="0.25">
      <c r="A887" s="1">
        <v>8870</v>
      </c>
      <c r="B887" s="1" t="s">
        <v>537</v>
      </c>
      <c r="C887" s="1">
        <v>0</v>
      </c>
      <c r="D887" s="1" t="s">
        <v>104</v>
      </c>
      <c r="E887" s="1" t="s">
        <v>538</v>
      </c>
      <c r="F887" s="1">
        <v>1</v>
      </c>
      <c r="G887" s="1">
        <v>1</v>
      </c>
      <c r="H887" s="1">
        <v>1</v>
      </c>
      <c r="I887" s="1">
        <v>1</v>
      </c>
      <c r="J887" s="1">
        <v>1</v>
      </c>
      <c r="K887" s="1">
        <v>1</v>
      </c>
      <c r="L887" s="1">
        <v>1</v>
      </c>
      <c r="M887" s="1">
        <v>1</v>
      </c>
    </row>
    <row r="888" spans="1:13" x14ac:dyDescent="0.25">
      <c r="A888" s="1">
        <v>8880</v>
      </c>
      <c r="B888" s="1" t="s">
        <v>537</v>
      </c>
      <c r="C888" s="1">
        <v>0</v>
      </c>
      <c r="D888" s="1" t="s">
        <v>104</v>
      </c>
      <c r="E888" s="1" t="s">
        <v>538</v>
      </c>
      <c r="F888" s="1">
        <v>1</v>
      </c>
      <c r="G888" s="1">
        <v>1</v>
      </c>
      <c r="H888" s="1">
        <v>1</v>
      </c>
      <c r="I888" s="1">
        <v>1</v>
      </c>
      <c r="J888" s="1">
        <v>1</v>
      </c>
      <c r="K888" s="1">
        <v>1</v>
      </c>
      <c r="L888" s="1">
        <v>1</v>
      </c>
      <c r="M888" s="1">
        <v>1</v>
      </c>
    </row>
    <row r="889" spans="1:13" x14ac:dyDescent="0.25">
      <c r="A889" s="1">
        <v>8890</v>
      </c>
      <c r="B889" s="1" t="s">
        <v>537</v>
      </c>
      <c r="C889" s="1">
        <v>0</v>
      </c>
      <c r="D889" s="1" t="s">
        <v>104</v>
      </c>
      <c r="E889" s="1" t="s">
        <v>538</v>
      </c>
      <c r="F889" s="1">
        <v>1</v>
      </c>
      <c r="G889" s="1">
        <v>1</v>
      </c>
      <c r="H889" s="1">
        <v>1</v>
      </c>
      <c r="I889" s="1">
        <v>1</v>
      </c>
      <c r="J889" s="1">
        <v>1</v>
      </c>
      <c r="K889" s="1">
        <v>1</v>
      </c>
      <c r="L889" s="1">
        <v>1</v>
      </c>
      <c r="M889" s="1">
        <v>1</v>
      </c>
    </row>
    <row r="890" spans="1:13" x14ac:dyDescent="0.25">
      <c r="A890" s="1">
        <v>8900</v>
      </c>
      <c r="B890" s="1" t="s">
        <v>537</v>
      </c>
      <c r="C890" s="1">
        <v>0</v>
      </c>
      <c r="D890" s="1" t="s">
        <v>104</v>
      </c>
      <c r="E890" s="1" t="s">
        <v>538</v>
      </c>
      <c r="F890" s="1">
        <v>1</v>
      </c>
      <c r="G890" s="1">
        <v>1</v>
      </c>
      <c r="H890" s="1">
        <v>1</v>
      </c>
      <c r="I890" s="1">
        <v>1</v>
      </c>
      <c r="J890" s="1">
        <v>1</v>
      </c>
      <c r="K890" s="1">
        <v>1</v>
      </c>
      <c r="L890" s="1">
        <v>1</v>
      </c>
      <c r="M890" s="1">
        <v>1</v>
      </c>
    </row>
    <row r="891" spans="1:13" x14ac:dyDescent="0.25">
      <c r="A891" s="1">
        <v>8910</v>
      </c>
      <c r="B891" s="1" t="s">
        <v>537</v>
      </c>
      <c r="C891" s="1">
        <v>0</v>
      </c>
      <c r="D891" s="1" t="s">
        <v>104</v>
      </c>
      <c r="E891" s="1" t="s">
        <v>538</v>
      </c>
      <c r="F891" s="1">
        <v>1</v>
      </c>
      <c r="G891" s="1">
        <v>1</v>
      </c>
      <c r="H891" s="1">
        <v>1</v>
      </c>
      <c r="I891" s="1">
        <v>1</v>
      </c>
      <c r="J891" s="1">
        <v>1</v>
      </c>
      <c r="K891" s="1">
        <v>1</v>
      </c>
      <c r="L891" s="1">
        <v>1</v>
      </c>
      <c r="M891" s="1">
        <v>1</v>
      </c>
    </row>
    <row r="892" spans="1:13" x14ac:dyDescent="0.25">
      <c r="A892" s="1">
        <v>8920</v>
      </c>
      <c r="B892" s="1" t="s">
        <v>153</v>
      </c>
      <c r="C892" s="1">
        <v>0</v>
      </c>
      <c r="D892" s="1" t="s">
        <v>104</v>
      </c>
      <c r="E892" s="1" t="s">
        <v>154</v>
      </c>
      <c r="F892" s="1">
        <v>1</v>
      </c>
      <c r="G892" s="1">
        <v>1</v>
      </c>
      <c r="H892" s="1">
        <v>1</v>
      </c>
      <c r="I892" s="1">
        <v>1</v>
      </c>
      <c r="J892" s="1">
        <v>1</v>
      </c>
      <c r="K892" s="1">
        <v>1</v>
      </c>
      <c r="L892" s="1">
        <v>1</v>
      </c>
      <c r="M892" s="1">
        <v>1</v>
      </c>
    </row>
    <row r="893" spans="1:13" x14ac:dyDescent="0.25">
      <c r="A893" s="1">
        <v>8930</v>
      </c>
      <c r="B893" s="1" t="s">
        <v>153</v>
      </c>
      <c r="C893" s="1">
        <v>0</v>
      </c>
      <c r="D893" s="1" t="s">
        <v>104</v>
      </c>
      <c r="E893" s="1" t="s">
        <v>154</v>
      </c>
      <c r="F893" s="1">
        <v>1</v>
      </c>
      <c r="G893" s="1">
        <v>1</v>
      </c>
      <c r="H893" s="1">
        <v>1</v>
      </c>
      <c r="I893" s="1">
        <v>1</v>
      </c>
      <c r="J893" s="1">
        <v>1</v>
      </c>
      <c r="K893" s="1">
        <v>1</v>
      </c>
      <c r="L893" s="1">
        <v>1</v>
      </c>
      <c r="M893" s="1">
        <v>1</v>
      </c>
    </row>
    <row r="894" spans="1:13" x14ac:dyDescent="0.25">
      <c r="A894" s="1">
        <v>8940</v>
      </c>
      <c r="B894" s="1" t="s">
        <v>153</v>
      </c>
      <c r="C894" s="1">
        <v>0</v>
      </c>
      <c r="D894" s="1" t="s">
        <v>104</v>
      </c>
      <c r="E894" s="1" t="s">
        <v>154</v>
      </c>
      <c r="F894" s="1">
        <v>1</v>
      </c>
      <c r="G894" s="1">
        <v>1</v>
      </c>
      <c r="H894" s="1">
        <v>1</v>
      </c>
      <c r="I894" s="1">
        <v>1</v>
      </c>
      <c r="J894" s="1">
        <v>1</v>
      </c>
      <c r="K894" s="1">
        <v>1</v>
      </c>
      <c r="L894" s="1">
        <v>1</v>
      </c>
      <c r="M894" s="1">
        <v>1</v>
      </c>
    </row>
    <row r="895" spans="1:13" x14ac:dyDescent="0.25">
      <c r="A895" s="1">
        <v>8950</v>
      </c>
      <c r="B895" s="1" t="s">
        <v>153</v>
      </c>
      <c r="C895" s="1">
        <v>0</v>
      </c>
      <c r="D895" s="1" t="s">
        <v>104</v>
      </c>
      <c r="E895" s="1" t="s">
        <v>154</v>
      </c>
      <c r="F895" s="1">
        <v>1</v>
      </c>
      <c r="G895" s="1">
        <v>1</v>
      </c>
      <c r="H895" s="1">
        <v>1</v>
      </c>
      <c r="I895" s="1">
        <v>1</v>
      </c>
      <c r="J895" s="1">
        <v>1</v>
      </c>
      <c r="K895" s="1">
        <v>1</v>
      </c>
      <c r="L895" s="1">
        <v>1</v>
      </c>
      <c r="M895" s="1">
        <v>1</v>
      </c>
    </row>
    <row r="896" spans="1:13" x14ac:dyDescent="0.25">
      <c r="A896" s="1">
        <v>8960</v>
      </c>
      <c r="B896" s="1" t="s">
        <v>153</v>
      </c>
      <c r="C896" s="1">
        <v>0</v>
      </c>
      <c r="D896" s="1" t="s">
        <v>104</v>
      </c>
      <c r="E896" s="1" t="s">
        <v>154</v>
      </c>
      <c r="F896" s="1">
        <v>1</v>
      </c>
      <c r="G896" s="1">
        <v>1</v>
      </c>
      <c r="H896" s="1">
        <v>1</v>
      </c>
      <c r="I896" s="1">
        <v>1</v>
      </c>
      <c r="J896" s="1">
        <v>1</v>
      </c>
      <c r="K896" s="1">
        <v>1</v>
      </c>
      <c r="L896" s="1">
        <v>1</v>
      </c>
      <c r="M896" s="1">
        <v>1</v>
      </c>
    </row>
    <row r="897" spans="1:13" x14ac:dyDescent="0.25">
      <c r="A897" s="1">
        <v>8970</v>
      </c>
      <c r="B897" s="1" t="s">
        <v>153</v>
      </c>
      <c r="C897" s="1">
        <v>0</v>
      </c>
      <c r="D897" s="1" t="s">
        <v>104</v>
      </c>
      <c r="E897" s="1" t="s">
        <v>154</v>
      </c>
      <c r="F897" s="1">
        <v>1</v>
      </c>
      <c r="G897" s="1">
        <v>1</v>
      </c>
      <c r="H897" s="1">
        <v>1</v>
      </c>
      <c r="I897" s="1">
        <v>1</v>
      </c>
      <c r="J897" s="1">
        <v>1</v>
      </c>
      <c r="K897" s="1">
        <v>1</v>
      </c>
      <c r="L897" s="1">
        <v>1</v>
      </c>
      <c r="M897" s="1">
        <v>1</v>
      </c>
    </row>
    <row r="898" spans="1:13" x14ac:dyDescent="0.25">
      <c r="A898" s="1">
        <v>8980</v>
      </c>
      <c r="B898" s="1" t="s">
        <v>153</v>
      </c>
      <c r="C898" s="1">
        <v>0</v>
      </c>
      <c r="D898" s="1" t="s">
        <v>104</v>
      </c>
      <c r="E898" s="1" t="s">
        <v>154</v>
      </c>
      <c r="F898" s="1">
        <v>1</v>
      </c>
      <c r="G898" s="1">
        <v>1</v>
      </c>
      <c r="H898" s="1">
        <v>1</v>
      </c>
      <c r="I898" s="1">
        <v>1</v>
      </c>
      <c r="J898" s="1">
        <v>1</v>
      </c>
      <c r="K898" s="1">
        <v>1</v>
      </c>
      <c r="L898" s="1">
        <v>1</v>
      </c>
      <c r="M898" s="1">
        <v>1</v>
      </c>
    </row>
    <row r="899" spans="1:13" x14ac:dyDescent="0.25">
      <c r="A899" s="1">
        <v>8990</v>
      </c>
      <c r="B899" s="1" t="s">
        <v>200</v>
      </c>
      <c r="C899" s="1">
        <v>0</v>
      </c>
      <c r="D899" s="1" t="s">
        <v>104</v>
      </c>
      <c r="E899" s="1" t="s">
        <v>201</v>
      </c>
      <c r="F899" s="1">
        <v>1</v>
      </c>
      <c r="G899" s="1">
        <v>1</v>
      </c>
      <c r="H899" s="1">
        <v>1</v>
      </c>
      <c r="I899" s="1">
        <v>1</v>
      </c>
      <c r="J899" s="1">
        <v>1</v>
      </c>
      <c r="K899" s="1">
        <v>1</v>
      </c>
      <c r="L899" s="1">
        <v>1</v>
      </c>
      <c r="M899" s="1">
        <v>1</v>
      </c>
    </row>
    <row r="900" spans="1:13" x14ac:dyDescent="0.25">
      <c r="A900" s="1">
        <v>9000</v>
      </c>
      <c r="B900" s="1" t="s">
        <v>200</v>
      </c>
      <c r="C900" s="1">
        <v>0</v>
      </c>
      <c r="D900" s="1" t="s">
        <v>104</v>
      </c>
      <c r="E900" s="1" t="s">
        <v>201</v>
      </c>
      <c r="F900" s="1">
        <v>1</v>
      </c>
      <c r="G900" s="1">
        <v>1</v>
      </c>
      <c r="H900" s="1">
        <v>1</v>
      </c>
      <c r="I900" s="1">
        <v>1</v>
      </c>
      <c r="J900" s="1">
        <v>1</v>
      </c>
      <c r="K900" s="1">
        <v>1</v>
      </c>
      <c r="L900" s="1">
        <v>1</v>
      </c>
      <c r="M900" s="1">
        <v>1</v>
      </c>
    </row>
    <row r="901" spans="1:13" x14ac:dyDescent="0.25">
      <c r="A901" s="1">
        <v>9010</v>
      </c>
      <c r="B901" s="1" t="s">
        <v>202</v>
      </c>
      <c r="C901" s="1">
        <v>0</v>
      </c>
      <c r="D901" s="1" t="s">
        <v>104</v>
      </c>
      <c r="E901" s="1" t="s">
        <v>203</v>
      </c>
      <c r="F901" s="1">
        <v>1</v>
      </c>
      <c r="G901" s="1">
        <v>1</v>
      </c>
      <c r="H901" s="1">
        <v>1</v>
      </c>
      <c r="I901" s="1">
        <v>1</v>
      </c>
      <c r="J901" s="1">
        <v>1</v>
      </c>
      <c r="K901" s="1">
        <v>1</v>
      </c>
      <c r="L901" s="1">
        <v>1</v>
      </c>
      <c r="M901" s="1">
        <v>1</v>
      </c>
    </row>
    <row r="902" spans="1:13" x14ac:dyDescent="0.25">
      <c r="A902" s="1">
        <v>9020</v>
      </c>
      <c r="B902" s="1" t="s">
        <v>202</v>
      </c>
      <c r="C902" s="1">
        <v>0</v>
      </c>
      <c r="D902" s="1" t="s">
        <v>104</v>
      </c>
      <c r="E902" s="1" t="s">
        <v>203</v>
      </c>
      <c r="F902" s="1">
        <v>1</v>
      </c>
      <c r="G902" s="1">
        <v>1</v>
      </c>
      <c r="H902" s="1">
        <v>1</v>
      </c>
      <c r="I902" s="1">
        <v>1</v>
      </c>
      <c r="J902" s="1">
        <v>1</v>
      </c>
      <c r="K902" s="1">
        <v>1</v>
      </c>
      <c r="L902" s="1">
        <v>1</v>
      </c>
      <c r="M902" s="1">
        <v>1</v>
      </c>
    </row>
    <row r="903" spans="1:13" x14ac:dyDescent="0.25">
      <c r="A903" s="1">
        <v>9030</v>
      </c>
      <c r="B903" s="1" t="s">
        <v>169</v>
      </c>
      <c r="C903" s="1">
        <v>0</v>
      </c>
      <c r="D903" s="1" t="s">
        <v>104</v>
      </c>
      <c r="E903" s="1" t="s">
        <v>140</v>
      </c>
      <c r="F903" s="1">
        <v>1</v>
      </c>
      <c r="G903" s="1">
        <v>1</v>
      </c>
      <c r="H903" s="1">
        <v>1</v>
      </c>
      <c r="I903" s="1">
        <v>1</v>
      </c>
      <c r="J903" s="1">
        <v>1</v>
      </c>
      <c r="K903" s="1">
        <v>1</v>
      </c>
      <c r="L903" s="1">
        <v>1</v>
      </c>
      <c r="M903" s="1">
        <v>1</v>
      </c>
    </row>
    <row r="904" spans="1:13" x14ac:dyDescent="0.25">
      <c r="A904" s="1">
        <v>9040</v>
      </c>
      <c r="B904" s="1" t="s">
        <v>169</v>
      </c>
      <c r="C904" s="1">
        <v>0</v>
      </c>
      <c r="D904" s="1" t="s">
        <v>104</v>
      </c>
      <c r="E904" s="1" t="s">
        <v>140</v>
      </c>
      <c r="F904" s="1">
        <v>1</v>
      </c>
      <c r="G904" s="1">
        <v>1</v>
      </c>
      <c r="H904" s="1">
        <v>1</v>
      </c>
      <c r="I904" s="1">
        <v>1</v>
      </c>
      <c r="J904" s="1">
        <v>1</v>
      </c>
      <c r="K904" s="1">
        <v>1</v>
      </c>
      <c r="L904" s="1">
        <v>1</v>
      </c>
      <c r="M904" s="1">
        <v>1</v>
      </c>
    </row>
    <row r="905" spans="1:13" x14ac:dyDescent="0.25">
      <c r="A905" s="1">
        <v>9050</v>
      </c>
      <c r="B905" s="1" t="s">
        <v>169</v>
      </c>
      <c r="C905" s="1">
        <v>0</v>
      </c>
      <c r="D905" s="1" t="s">
        <v>104</v>
      </c>
      <c r="E905" s="1" t="s">
        <v>140</v>
      </c>
      <c r="F905" s="1">
        <v>1</v>
      </c>
      <c r="G905" s="1">
        <v>1</v>
      </c>
      <c r="H905" s="1">
        <v>1</v>
      </c>
      <c r="I905" s="1">
        <v>1</v>
      </c>
      <c r="J905" s="1">
        <v>1</v>
      </c>
      <c r="K905" s="1">
        <v>1</v>
      </c>
      <c r="L905" s="1">
        <v>1</v>
      </c>
      <c r="M905" s="1">
        <v>1</v>
      </c>
    </row>
    <row r="906" spans="1:13" x14ac:dyDescent="0.25">
      <c r="A906" s="1">
        <v>9060</v>
      </c>
      <c r="B906" s="1" t="s">
        <v>169</v>
      </c>
      <c r="C906" s="1">
        <v>0</v>
      </c>
      <c r="D906" s="1" t="s">
        <v>104</v>
      </c>
      <c r="E906" s="1" t="s">
        <v>140</v>
      </c>
      <c r="F906" s="1">
        <v>1</v>
      </c>
      <c r="G906" s="1">
        <v>1</v>
      </c>
      <c r="H906" s="1">
        <v>1</v>
      </c>
      <c r="I906" s="1">
        <v>1</v>
      </c>
      <c r="J906" s="1">
        <v>1</v>
      </c>
      <c r="K906" s="1">
        <v>1</v>
      </c>
      <c r="L906" s="1">
        <v>1</v>
      </c>
      <c r="M906" s="1">
        <v>1</v>
      </c>
    </row>
    <row r="907" spans="1:13" x14ac:dyDescent="0.25">
      <c r="A907" s="1">
        <v>9070</v>
      </c>
      <c r="B907" s="1" t="s">
        <v>169</v>
      </c>
      <c r="C907" s="1">
        <v>0</v>
      </c>
      <c r="D907" s="1" t="s">
        <v>104</v>
      </c>
      <c r="E907" s="1" t="s">
        <v>140</v>
      </c>
      <c r="F907" s="1">
        <v>1</v>
      </c>
      <c r="G907" s="1">
        <v>1</v>
      </c>
      <c r="H907" s="1">
        <v>1</v>
      </c>
      <c r="I907" s="1">
        <v>1</v>
      </c>
      <c r="J907" s="1">
        <v>1</v>
      </c>
      <c r="K907" s="1">
        <v>1</v>
      </c>
      <c r="L907" s="1">
        <v>1</v>
      </c>
      <c r="M907" s="1">
        <v>1</v>
      </c>
    </row>
    <row r="908" spans="1:13" x14ac:dyDescent="0.25">
      <c r="A908" s="1">
        <v>9080</v>
      </c>
      <c r="B908" s="1" t="s">
        <v>169</v>
      </c>
      <c r="C908" s="1">
        <v>0</v>
      </c>
      <c r="D908" s="1" t="s">
        <v>104</v>
      </c>
      <c r="E908" s="1" t="s">
        <v>140</v>
      </c>
      <c r="F908" s="1">
        <v>1</v>
      </c>
      <c r="G908" s="1">
        <v>1</v>
      </c>
      <c r="H908" s="1">
        <v>1</v>
      </c>
      <c r="I908" s="1">
        <v>1</v>
      </c>
      <c r="J908" s="1">
        <v>1</v>
      </c>
      <c r="K908" s="1">
        <v>1</v>
      </c>
      <c r="L908" s="1">
        <v>1</v>
      </c>
      <c r="M908" s="1">
        <v>1</v>
      </c>
    </row>
    <row r="909" spans="1:13" x14ac:dyDescent="0.25">
      <c r="A909" s="1">
        <v>9090</v>
      </c>
      <c r="B909" s="1" t="s">
        <v>169</v>
      </c>
      <c r="C909" s="1">
        <v>0</v>
      </c>
      <c r="D909" s="1" t="s">
        <v>104</v>
      </c>
      <c r="E909" s="1" t="s">
        <v>140</v>
      </c>
      <c r="F909" s="1">
        <v>1</v>
      </c>
      <c r="G909" s="1">
        <v>1</v>
      </c>
      <c r="H909" s="1">
        <v>1</v>
      </c>
      <c r="I909" s="1">
        <v>1</v>
      </c>
      <c r="J909" s="1">
        <v>1</v>
      </c>
      <c r="K909" s="1">
        <v>1</v>
      </c>
      <c r="L909" s="1">
        <v>1</v>
      </c>
      <c r="M909" s="1">
        <v>1</v>
      </c>
    </row>
    <row r="910" spans="1:13" x14ac:dyDescent="0.25">
      <c r="A910" s="1">
        <v>9100</v>
      </c>
      <c r="B910" s="1" t="s">
        <v>169</v>
      </c>
      <c r="C910" s="1">
        <v>0</v>
      </c>
      <c r="D910" s="1" t="s">
        <v>104</v>
      </c>
      <c r="E910" s="1" t="s">
        <v>140</v>
      </c>
      <c r="F910" s="1">
        <v>1</v>
      </c>
      <c r="G910" s="1">
        <v>1</v>
      </c>
      <c r="H910" s="1">
        <v>1</v>
      </c>
      <c r="I910" s="1">
        <v>1</v>
      </c>
      <c r="J910" s="1">
        <v>1</v>
      </c>
      <c r="K910" s="1">
        <v>1</v>
      </c>
      <c r="L910" s="1">
        <v>1</v>
      </c>
      <c r="M910" s="1">
        <v>1</v>
      </c>
    </row>
    <row r="911" spans="1:13" x14ac:dyDescent="0.25">
      <c r="A911" s="1">
        <v>9110</v>
      </c>
      <c r="B911" s="1" t="s">
        <v>169</v>
      </c>
      <c r="C911" s="1">
        <v>0</v>
      </c>
      <c r="D911" s="1" t="s">
        <v>104</v>
      </c>
      <c r="E911" s="1" t="s">
        <v>140</v>
      </c>
      <c r="F911" s="1">
        <v>1</v>
      </c>
      <c r="G911" s="1">
        <v>1</v>
      </c>
      <c r="H911" s="1">
        <v>1</v>
      </c>
      <c r="I911" s="1">
        <v>1</v>
      </c>
      <c r="J911" s="1">
        <v>1</v>
      </c>
      <c r="K911" s="1">
        <v>1</v>
      </c>
      <c r="L911" s="1">
        <v>1</v>
      </c>
      <c r="M911" s="1">
        <v>1</v>
      </c>
    </row>
    <row r="912" spans="1:13" x14ac:dyDescent="0.25">
      <c r="A912" s="1">
        <v>9120</v>
      </c>
      <c r="B912" s="1" t="s">
        <v>169</v>
      </c>
      <c r="C912" s="1">
        <v>0</v>
      </c>
      <c r="D912" s="1" t="s">
        <v>104</v>
      </c>
      <c r="E912" s="1" t="s">
        <v>140</v>
      </c>
      <c r="F912" s="1">
        <v>1</v>
      </c>
      <c r="G912" s="1">
        <v>1</v>
      </c>
      <c r="H912" s="1">
        <v>1</v>
      </c>
      <c r="I912" s="1">
        <v>1</v>
      </c>
      <c r="J912" s="1">
        <v>1</v>
      </c>
      <c r="K912" s="1">
        <v>1</v>
      </c>
      <c r="L912" s="1">
        <v>1</v>
      </c>
      <c r="M912" s="1">
        <v>1</v>
      </c>
    </row>
    <row r="913" spans="1:13" x14ac:dyDescent="0.25">
      <c r="A913" s="1">
        <v>9130</v>
      </c>
      <c r="B913" s="1" t="s">
        <v>169</v>
      </c>
      <c r="C913" s="1">
        <v>0</v>
      </c>
      <c r="D913" s="1" t="s">
        <v>104</v>
      </c>
      <c r="E913" s="1" t="s">
        <v>140</v>
      </c>
      <c r="F913" s="1">
        <v>1</v>
      </c>
      <c r="G913" s="1">
        <v>1</v>
      </c>
      <c r="H913" s="1">
        <v>1</v>
      </c>
      <c r="I913" s="1">
        <v>1</v>
      </c>
      <c r="J913" s="1">
        <v>1</v>
      </c>
      <c r="K913" s="1">
        <v>1</v>
      </c>
      <c r="L913" s="1">
        <v>1</v>
      </c>
      <c r="M913" s="1">
        <v>1</v>
      </c>
    </row>
    <row r="914" spans="1:13" x14ac:dyDescent="0.25">
      <c r="A914" s="1">
        <v>9140</v>
      </c>
      <c r="B914" s="1" t="s">
        <v>169</v>
      </c>
      <c r="C914" s="1">
        <v>0</v>
      </c>
      <c r="D914" s="1" t="s">
        <v>104</v>
      </c>
      <c r="E914" s="1" t="s">
        <v>140</v>
      </c>
      <c r="F914" s="1">
        <v>1</v>
      </c>
      <c r="G914" s="1">
        <v>1</v>
      </c>
      <c r="H914" s="1">
        <v>1</v>
      </c>
      <c r="I914" s="1">
        <v>1</v>
      </c>
      <c r="J914" s="1">
        <v>1</v>
      </c>
      <c r="K914" s="1">
        <v>1</v>
      </c>
      <c r="L914" s="1">
        <v>1</v>
      </c>
      <c r="M914" s="1">
        <v>1</v>
      </c>
    </row>
    <row r="915" spans="1:13" x14ac:dyDescent="0.25">
      <c r="A915" s="1">
        <v>9150</v>
      </c>
      <c r="B915" s="1" t="s">
        <v>169</v>
      </c>
      <c r="C915" s="1">
        <v>0</v>
      </c>
      <c r="D915" s="1" t="s">
        <v>104</v>
      </c>
      <c r="E915" s="1" t="s">
        <v>140</v>
      </c>
      <c r="F915" s="1">
        <v>1</v>
      </c>
      <c r="G915" s="1">
        <v>1</v>
      </c>
      <c r="H915" s="1">
        <v>1</v>
      </c>
      <c r="I915" s="1">
        <v>1</v>
      </c>
      <c r="J915" s="1">
        <v>1</v>
      </c>
      <c r="K915" s="1">
        <v>1</v>
      </c>
      <c r="L915" s="1">
        <v>1</v>
      </c>
      <c r="M915" s="1">
        <v>1</v>
      </c>
    </row>
    <row r="916" spans="1:13" x14ac:dyDescent="0.25">
      <c r="A916" s="1">
        <v>9160</v>
      </c>
      <c r="B916" s="1" t="s">
        <v>169</v>
      </c>
      <c r="C916" s="1">
        <v>0</v>
      </c>
      <c r="D916" s="1" t="s">
        <v>104</v>
      </c>
      <c r="E916" s="1" t="s">
        <v>140</v>
      </c>
      <c r="F916" s="1">
        <v>1</v>
      </c>
      <c r="G916" s="1">
        <v>1</v>
      </c>
      <c r="H916" s="1">
        <v>1</v>
      </c>
      <c r="I916" s="1">
        <v>1</v>
      </c>
      <c r="J916" s="1">
        <v>1</v>
      </c>
      <c r="K916" s="1">
        <v>1</v>
      </c>
      <c r="L916" s="1">
        <v>1</v>
      </c>
      <c r="M916" s="1">
        <v>1</v>
      </c>
    </row>
    <row r="917" spans="1:13" x14ac:dyDescent="0.25">
      <c r="A917" s="1">
        <v>9170</v>
      </c>
      <c r="B917" s="1" t="s">
        <v>169</v>
      </c>
      <c r="C917" s="1">
        <v>0</v>
      </c>
      <c r="D917" s="1" t="s">
        <v>104</v>
      </c>
      <c r="E917" s="1" t="s">
        <v>140</v>
      </c>
      <c r="F917" s="1">
        <v>1</v>
      </c>
      <c r="G917" s="1">
        <v>1</v>
      </c>
      <c r="H917" s="1">
        <v>1</v>
      </c>
      <c r="I917" s="1">
        <v>1</v>
      </c>
      <c r="J917" s="1">
        <v>1</v>
      </c>
      <c r="K917" s="1">
        <v>1</v>
      </c>
      <c r="L917" s="1">
        <v>1</v>
      </c>
      <c r="M917" s="1">
        <v>1</v>
      </c>
    </row>
    <row r="918" spans="1:13" x14ac:dyDescent="0.25">
      <c r="A918" s="1">
        <v>9180</v>
      </c>
      <c r="B918" s="1" t="s">
        <v>169</v>
      </c>
      <c r="C918" s="1">
        <v>0</v>
      </c>
      <c r="D918" s="1" t="s">
        <v>104</v>
      </c>
      <c r="E918" s="1" t="s">
        <v>140</v>
      </c>
      <c r="F918" s="1">
        <v>1</v>
      </c>
      <c r="G918" s="1">
        <v>1</v>
      </c>
      <c r="H918" s="1">
        <v>1</v>
      </c>
      <c r="I918" s="1">
        <v>1</v>
      </c>
      <c r="J918" s="1">
        <v>1</v>
      </c>
      <c r="K918" s="1">
        <v>1</v>
      </c>
      <c r="L918" s="1">
        <v>1</v>
      </c>
      <c r="M918" s="1">
        <v>1</v>
      </c>
    </row>
    <row r="919" spans="1:13" x14ac:dyDescent="0.25">
      <c r="A919" s="1">
        <v>9190</v>
      </c>
      <c r="B919" s="1" t="s">
        <v>169</v>
      </c>
      <c r="C919" s="1">
        <v>0</v>
      </c>
      <c r="D919" s="1" t="s">
        <v>104</v>
      </c>
      <c r="E919" s="1" t="s">
        <v>140</v>
      </c>
      <c r="F919" s="1">
        <v>1</v>
      </c>
      <c r="G919" s="1">
        <v>1</v>
      </c>
      <c r="H919" s="1">
        <v>1</v>
      </c>
      <c r="I919" s="1">
        <v>1</v>
      </c>
      <c r="J919" s="1">
        <v>1</v>
      </c>
      <c r="K919" s="1">
        <v>1</v>
      </c>
      <c r="L919" s="1">
        <v>1</v>
      </c>
      <c r="M919" s="1">
        <v>1</v>
      </c>
    </row>
    <row r="920" spans="1:13" x14ac:dyDescent="0.25">
      <c r="A920" s="1">
        <v>9200</v>
      </c>
      <c r="B920" s="1" t="s">
        <v>169</v>
      </c>
      <c r="C920" s="1">
        <v>0</v>
      </c>
      <c r="D920" s="1" t="s">
        <v>104</v>
      </c>
      <c r="E920" s="1" t="s">
        <v>140</v>
      </c>
      <c r="F920" s="1">
        <v>1</v>
      </c>
      <c r="G920" s="1">
        <v>1</v>
      </c>
      <c r="H920" s="1">
        <v>1</v>
      </c>
      <c r="I920" s="1">
        <v>1</v>
      </c>
      <c r="J920" s="1">
        <v>1</v>
      </c>
      <c r="K920" s="1">
        <v>1</v>
      </c>
      <c r="L920" s="1">
        <v>1</v>
      </c>
      <c r="M920" s="1">
        <v>1</v>
      </c>
    </row>
    <row r="921" spans="1:13" x14ac:dyDescent="0.25">
      <c r="A921" s="1">
        <v>9210</v>
      </c>
      <c r="B921" s="1" t="s">
        <v>169</v>
      </c>
      <c r="C921" s="1">
        <v>0</v>
      </c>
      <c r="D921" s="1" t="s">
        <v>104</v>
      </c>
      <c r="E921" s="1" t="s">
        <v>140</v>
      </c>
      <c r="F921" s="1">
        <v>1</v>
      </c>
      <c r="G921" s="1">
        <v>1</v>
      </c>
      <c r="H921" s="1">
        <v>1</v>
      </c>
      <c r="I921" s="1">
        <v>1</v>
      </c>
      <c r="J921" s="1">
        <v>1</v>
      </c>
      <c r="K921" s="1">
        <v>1</v>
      </c>
      <c r="L921" s="1">
        <v>1</v>
      </c>
      <c r="M921" s="1">
        <v>1</v>
      </c>
    </row>
    <row r="922" spans="1:13" x14ac:dyDescent="0.25">
      <c r="A922" s="1">
        <v>9220</v>
      </c>
      <c r="B922" s="1" t="s">
        <v>169</v>
      </c>
      <c r="C922" s="1">
        <v>0</v>
      </c>
      <c r="D922" s="1" t="s">
        <v>104</v>
      </c>
      <c r="E922" s="1" t="s">
        <v>140</v>
      </c>
      <c r="F922" s="1">
        <v>1</v>
      </c>
      <c r="G922" s="1">
        <v>1</v>
      </c>
      <c r="H922" s="1">
        <v>1</v>
      </c>
      <c r="I922" s="1">
        <v>1</v>
      </c>
      <c r="J922" s="1">
        <v>1</v>
      </c>
      <c r="K922" s="1">
        <v>1</v>
      </c>
      <c r="L922" s="1">
        <v>1</v>
      </c>
      <c r="M922" s="1">
        <v>1</v>
      </c>
    </row>
    <row r="923" spans="1:13" x14ac:dyDescent="0.25">
      <c r="A923" s="1">
        <v>9230</v>
      </c>
      <c r="B923" s="1" t="s">
        <v>169</v>
      </c>
      <c r="C923" s="1">
        <v>0</v>
      </c>
      <c r="D923" s="1" t="s">
        <v>104</v>
      </c>
      <c r="E923" s="1" t="s">
        <v>140</v>
      </c>
      <c r="F923" s="1">
        <v>1</v>
      </c>
      <c r="G923" s="1">
        <v>1</v>
      </c>
      <c r="H923" s="1">
        <v>1</v>
      </c>
      <c r="I923" s="1">
        <v>1</v>
      </c>
      <c r="J923" s="1">
        <v>1</v>
      </c>
      <c r="K923" s="1">
        <v>1</v>
      </c>
      <c r="L923" s="1">
        <v>1</v>
      </c>
      <c r="M923" s="1">
        <v>1</v>
      </c>
    </row>
    <row r="924" spans="1:13" x14ac:dyDescent="0.25">
      <c r="A924" s="1">
        <v>9240</v>
      </c>
      <c r="B924" s="1" t="s">
        <v>169</v>
      </c>
      <c r="C924" s="1">
        <v>0</v>
      </c>
      <c r="D924" s="1" t="s">
        <v>104</v>
      </c>
      <c r="E924" s="1" t="s">
        <v>140</v>
      </c>
      <c r="F924" s="1">
        <v>1</v>
      </c>
      <c r="G924" s="1">
        <v>1</v>
      </c>
      <c r="H924" s="1">
        <v>1</v>
      </c>
      <c r="I924" s="1">
        <v>1</v>
      </c>
      <c r="J924" s="1">
        <v>1</v>
      </c>
      <c r="K924" s="1">
        <v>1</v>
      </c>
      <c r="L924" s="1">
        <v>1</v>
      </c>
      <c r="M924" s="1">
        <v>1</v>
      </c>
    </row>
    <row r="925" spans="1:13" x14ac:dyDescent="0.25">
      <c r="A925" s="1">
        <v>9250</v>
      </c>
      <c r="B925" s="1" t="s">
        <v>169</v>
      </c>
      <c r="C925" s="1">
        <v>0</v>
      </c>
      <c r="D925" s="1" t="s">
        <v>104</v>
      </c>
      <c r="E925" s="1" t="s">
        <v>140</v>
      </c>
      <c r="F925" s="1">
        <v>1</v>
      </c>
      <c r="G925" s="1">
        <v>1</v>
      </c>
      <c r="H925" s="1">
        <v>1</v>
      </c>
      <c r="I925" s="1">
        <v>1</v>
      </c>
      <c r="J925" s="1">
        <v>1</v>
      </c>
      <c r="K925" s="1">
        <v>1</v>
      </c>
      <c r="L925" s="1">
        <v>1</v>
      </c>
      <c r="M925" s="1">
        <v>1</v>
      </c>
    </row>
    <row r="926" spans="1:13" x14ac:dyDescent="0.25">
      <c r="A926" s="1">
        <v>9260</v>
      </c>
      <c r="B926" s="1" t="s">
        <v>169</v>
      </c>
      <c r="C926" s="1">
        <v>0</v>
      </c>
      <c r="D926" s="1" t="s">
        <v>104</v>
      </c>
      <c r="E926" s="1" t="s">
        <v>140</v>
      </c>
      <c r="F926" s="1">
        <v>1</v>
      </c>
      <c r="G926" s="1">
        <v>1</v>
      </c>
      <c r="H926" s="1">
        <v>1</v>
      </c>
      <c r="I926" s="1">
        <v>1</v>
      </c>
      <c r="J926" s="1">
        <v>1</v>
      </c>
      <c r="K926" s="1">
        <v>1</v>
      </c>
      <c r="L926" s="1">
        <v>1</v>
      </c>
      <c r="M926" s="1">
        <v>1</v>
      </c>
    </row>
    <row r="927" spans="1:13" x14ac:dyDescent="0.25">
      <c r="A927" s="1">
        <v>9270</v>
      </c>
      <c r="B927" s="1" t="s">
        <v>169</v>
      </c>
      <c r="C927" s="1">
        <v>0</v>
      </c>
      <c r="D927" s="1" t="s">
        <v>104</v>
      </c>
      <c r="E927" s="1" t="s">
        <v>140</v>
      </c>
      <c r="F927" s="1">
        <v>1</v>
      </c>
      <c r="G927" s="1">
        <v>1</v>
      </c>
      <c r="H927" s="1">
        <v>1</v>
      </c>
      <c r="I927" s="1">
        <v>1</v>
      </c>
      <c r="J927" s="1">
        <v>1</v>
      </c>
      <c r="K927" s="1">
        <v>1</v>
      </c>
      <c r="L927" s="1">
        <v>1</v>
      </c>
      <c r="M927" s="1">
        <v>1</v>
      </c>
    </row>
    <row r="928" spans="1:13" x14ac:dyDescent="0.25">
      <c r="A928" s="1">
        <v>9280</v>
      </c>
      <c r="B928" s="1" t="s">
        <v>169</v>
      </c>
      <c r="C928" s="1">
        <v>0</v>
      </c>
      <c r="D928" s="1" t="s">
        <v>104</v>
      </c>
      <c r="E928" s="1" t="s">
        <v>140</v>
      </c>
      <c r="F928" s="1">
        <v>1</v>
      </c>
      <c r="G928" s="1">
        <v>1</v>
      </c>
      <c r="H928" s="1">
        <v>1</v>
      </c>
      <c r="I928" s="1">
        <v>1</v>
      </c>
      <c r="J928" s="1">
        <v>1</v>
      </c>
      <c r="K928" s="1">
        <v>1</v>
      </c>
      <c r="L928" s="1">
        <v>1</v>
      </c>
      <c r="M928" s="1">
        <v>1</v>
      </c>
    </row>
    <row r="929" spans="1:13" x14ac:dyDescent="0.25">
      <c r="A929" s="1">
        <v>9290</v>
      </c>
      <c r="B929" s="1" t="s">
        <v>169</v>
      </c>
      <c r="C929" s="1">
        <v>0</v>
      </c>
      <c r="D929" s="1" t="s">
        <v>104</v>
      </c>
      <c r="E929" s="1" t="s">
        <v>140</v>
      </c>
      <c r="F929" s="1">
        <v>1</v>
      </c>
      <c r="G929" s="1">
        <v>1</v>
      </c>
      <c r="H929" s="1">
        <v>1</v>
      </c>
      <c r="I929" s="1">
        <v>1</v>
      </c>
      <c r="J929" s="1">
        <v>1</v>
      </c>
      <c r="K929" s="1">
        <v>1</v>
      </c>
      <c r="L929" s="1">
        <v>1</v>
      </c>
      <c r="M929" s="1">
        <v>1</v>
      </c>
    </row>
    <row r="930" spans="1:13" x14ac:dyDescent="0.25">
      <c r="A930" s="1">
        <v>9300</v>
      </c>
      <c r="B930" s="1" t="s">
        <v>169</v>
      </c>
      <c r="C930" s="1">
        <v>0</v>
      </c>
      <c r="D930" s="1" t="s">
        <v>104</v>
      </c>
      <c r="E930" s="1" t="s">
        <v>140</v>
      </c>
      <c r="F930" s="1">
        <v>1</v>
      </c>
      <c r="G930" s="1">
        <v>1</v>
      </c>
      <c r="H930" s="1">
        <v>1</v>
      </c>
      <c r="I930" s="1">
        <v>1</v>
      </c>
      <c r="J930" s="1">
        <v>1</v>
      </c>
      <c r="K930" s="1">
        <v>1</v>
      </c>
      <c r="L930" s="1">
        <v>1</v>
      </c>
      <c r="M930" s="1">
        <v>1</v>
      </c>
    </row>
    <row r="931" spans="1:13" x14ac:dyDescent="0.25">
      <c r="A931" s="1">
        <v>9310</v>
      </c>
      <c r="B931" s="1" t="s">
        <v>204</v>
      </c>
      <c r="C931" s="1">
        <v>0</v>
      </c>
      <c r="D931" s="1" t="s">
        <v>104</v>
      </c>
      <c r="E931" s="1" t="s">
        <v>205</v>
      </c>
      <c r="F931" s="1">
        <v>1</v>
      </c>
      <c r="G931" s="1">
        <v>1</v>
      </c>
      <c r="H931" s="1">
        <v>1</v>
      </c>
      <c r="I931" s="1">
        <v>1</v>
      </c>
      <c r="J931" s="1">
        <v>1</v>
      </c>
      <c r="K931" s="1">
        <v>1</v>
      </c>
      <c r="L931" s="1">
        <v>1</v>
      </c>
      <c r="M931" s="1">
        <v>1</v>
      </c>
    </row>
    <row r="932" spans="1:13" x14ac:dyDescent="0.25">
      <c r="A932" s="1">
        <v>9320</v>
      </c>
      <c r="B932" s="1" t="s">
        <v>204</v>
      </c>
      <c r="C932" s="1">
        <v>0</v>
      </c>
      <c r="D932" s="1" t="s">
        <v>104</v>
      </c>
      <c r="E932" s="1" t="s">
        <v>205</v>
      </c>
      <c r="F932" s="1">
        <v>1</v>
      </c>
      <c r="G932" s="1">
        <v>1</v>
      </c>
      <c r="H932" s="1">
        <v>1</v>
      </c>
      <c r="I932" s="1">
        <v>1</v>
      </c>
      <c r="J932" s="1">
        <v>1</v>
      </c>
      <c r="K932" s="1">
        <v>1</v>
      </c>
      <c r="L932" s="1">
        <v>1</v>
      </c>
      <c r="M932" s="1">
        <v>1</v>
      </c>
    </row>
    <row r="933" spans="1:13" x14ac:dyDescent="0.25">
      <c r="A933" s="1">
        <v>9330</v>
      </c>
      <c r="B933" s="1" t="s">
        <v>204</v>
      </c>
      <c r="C933" s="1">
        <v>0</v>
      </c>
      <c r="D933" s="1" t="s">
        <v>104</v>
      </c>
      <c r="E933" s="1" t="s">
        <v>205</v>
      </c>
      <c r="F933" s="1">
        <v>1</v>
      </c>
      <c r="G933" s="1">
        <v>1</v>
      </c>
      <c r="H933" s="1">
        <v>1</v>
      </c>
      <c r="I933" s="1">
        <v>1</v>
      </c>
      <c r="J933" s="1">
        <v>1</v>
      </c>
      <c r="K933" s="1">
        <v>1</v>
      </c>
      <c r="L933" s="1">
        <v>1</v>
      </c>
      <c r="M933" s="1">
        <v>1</v>
      </c>
    </row>
    <row r="934" spans="1:13" x14ac:dyDescent="0.25">
      <c r="A934" s="1">
        <v>9340</v>
      </c>
      <c r="B934" s="1" t="s">
        <v>204</v>
      </c>
      <c r="C934" s="1">
        <v>0</v>
      </c>
      <c r="D934" s="1" t="s">
        <v>104</v>
      </c>
      <c r="E934" s="1" t="s">
        <v>205</v>
      </c>
      <c r="F934" s="1">
        <v>1</v>
      </c>
      <c r="G934" s="1">
        <v>1</v>
      </c>
      <c r="H934" s="1">
        <v>1</v>
      </c>
      <c r="I934" s="1">
        <v>1</v>
      </c>
      <c r="J934" s="1">
        <v>1</v>
      </c>
      <c r="K934" s="1">
        <v>1</v>
      </c>
      <c r="L934" s="1">
        <v>1</v>
      </c>
      <c r="M934" s="1">
        <v>1</v>
      </c>
    </row>
    <row r="935" spans="1:13" x14ac:dyDescent="0.25">
      <c r="A935" s="1">
        <v>9350</v>
      </c>
      <c r="B935" s="1" t="s">
        <v>204</v>
      </c>
      <c r="C935" s="1">
        <v>0</v>
      </c>
      <c r="D935" s="1" t="s">
        <v>104</v>
      </c>
      <c r="E935" s="1" t="s">
        <v>205</v>
      </c>
      <c r="F935" s="1">
        <v>1</v>
      </c>
      <c r="G935" s="1">
        <v>1</v>
      </c>
      <c r="H935" s="1">
        <v>1</v>
      </c>
      <c r="I935" s="1">
        <v>1</v>
      </c>
      <c r="J935" s="1">
        <v>1</v>
      </c>
      <c r="K935" s="1">
        <v>1</v>
      </c>
      <c r="L935" s="1">
        <v>1</v>
      </c>
      <c r="M935" s="1">
        <v>1</v>
      </c>
    </row>
    <row r="936" spans="1:13" x14ac:dyDescent="0.25">
      <c r="A936" s="1">
        <v>9360</v>
      </c>
      <c r="B936" s="1" t="s">
        <v>204</v>
      </c>
      <c r="C936" s="1">
        <v>0</v>
      </c>
      <c r="D936" s="1" t="s">
        <v>104</v>
      </c>
      <c r="E936" s="1" t="s">
        <v>205</v>
      </c>
      <c r="F936" s="1">
        <v>1</v>
      </c>
      <c r="G936" s="1">
        <v>1</v>
      </c>
      <c r="H936" s="1">
        <v>1</v>
      </c>
      <c r="I936" s="1">
        <v>1</v>
      </c>
      <c r="J936" s="1">
        <v>1</v>
      </c>
      <c r="K936" s="1">
        <v>1</v>
      </c>
      <c r="L936" s="1">
        <v>1</v>
      </c>
      <c r="M936" s="1">
        <v>1</v>
      </c>
    </row>
    <row r="937" spans="1:13" x14ac:dyDescent="0.25">
      <c r="A937" s="1">
        <v>9370</v>
      </c>
      <c r="B937" s="1" t="s">
        <v>204</v>
      </c>
      <c r="C937" s="1">
        <v>0</v>
      </c>
      <c r="D937" s="1" t="s">
        <v>104</v>
      </c>
      <c r="E937" s="1" t="s">
        <v>205</v>
      </c>
      <c r="F937" s="1">
        <v>1</v>
      </c>
      <c r="G937" s="1">
        <v>1</v>
      </c>
      <c r="H937" s="1">
        <v>1</v>
      </c>
      <c r="I937" s="1">
        <v>1</v>
      </c>
      <c r="J937" s="1">
        <v>1</v>
      </c>
      <c r="K937" s="1">
        <v>1</v>
      </c>
      <c r="L937" s="1">
        <v>1</v>
      </c>
      <c r="M937" s="1">
        <v>1</v>
      </c>
    </row>
    <row r="938" spans="1:13" x14ac:dyDescent="0.25">
      <c r="A938" s="1">
        <v>9380</v>
      </c>
      <c r="B938" s="1" t="s">
        <v>204</v>
      </c>
      <c r="C938" s="1">
        <v>0</v>
      </c>
      <c r="D938" s="1" t="s">
        <v>104</v>
      </c>
      <c r="E938" s="1" t="s">
        <v>205</v>
      </c>
      <c r="F938" s="1">
        <v>1</v>
      </c>
      <c r="G938" s="1">
        <v>1</v>
      </c>
      <c r="H938" s="1">
        <v>1</v>
      </c>
      <c r="I938" s="1">
        <v>1</v>
      </c>
      <c r="J938" s="1">
        <v>1</v>
      </c>
      <c r="K938" s="1">
        <v>1</v>
      </c>
      <c r="L938" s="1">
        <v>1</v>
      </c>
      <c r="M938" s="1">
        <v>1</v>
      </c>
    </row>
    <row r="939" spans="1:13" x14ac:dyDescent="0.25">
      <c r="A939" s="1">
        <v>9390</v>
      </c>
      <c r="B939" s="1" t="s">
        <v>204</v>
      </c>
      <c r="C939" s="1">
        <v>0</v>
      </c>
      <c r="D939" s="1" t="s">
        <v>104</v>
      </c>
      <c r="E939" s="1" t="s">
        <v>205</v>
      </c>
      <c r="F939" s="1">
        <v>1</v>
      </c>
      <c r="G939" s="1">
        <v>1</v>
      </c>
      <c r="H939" s="1">
        <v>1</v>
      </c>
      <c r="I939" s="1">
        <v>1</v>
      </c>
      <c r="J939" s="1">
        <v>1</v>
      </c>
      <c r="K939" s="1">
        <v>1</v>
      </c>
      <c r="L939" s="1">
        <v>1</v>
      </c>
      <c r="M939" s="1">
        <v>1</v>
      </c>
    </row>
    <row r="940" spans="1:13" x14ac:dyDescent="0.25">
      <c r="A940" s="1">
        <v>9400</v>
      </c>
      <c r="B940" s="1" t="s">
        <v>204</v>
      </c>
      <c r="C940" s="1">
        <v>0</v>
      </c>
      <c r="D940" s="1" t="s">
        <v>104</v>
      </c>
      <c r="E940" s="1" t="s">
        <v>205</v>
      </c>
      <c r="F940" s="1">
        <v>1</v>
      </c>
      <c r="G940" s="1">
        <v>1</v>
      </c>
      <c r="H940" s="1">
        <v>1</v>
      </c>
      <c r="I940" s="1">
        <v>1</v>
      </c>
      <c r="J940" s="1">
        <v>1</v>
      </c>
      <c r="K940" s="1">
        <v>1</v>
      </c>
      <c r="L940" s="1">
        <v>1</v>
      </c>
      <c r="M940" s="1">
        <v>1</v>
      </c>
    </row>
    <row r="941" spans="1:13" x14ac:dyDescent="0.25">
      <c r="A941" s="1">
        <v>9410</v>
      </c>
      <c r="B941" s="1" t="s">
        <v>204</v>
      </c>
      <c r="C941" s="1">
        <v>0</v>
      </c>
      <c r="D941" s="1" t="s">
        <v>104</v>
      </c>
      <c r="E941" s="1" t="s">
        <v>205</v>
      </c>
      <c r="F941" s="1">
        <v>1</v>
      </c>
      <c r="G941" s="1">
        <v>1</v>
      </c>
      <c r="H941" s="1">
        <v>1</v>
      </c>
      <c r="I941" s="1">
        <v>1</v>
      </c>
      <c r="J941" s="1">
        <v>1</v>
      </c>
      <c r="K941" s="1">
        <v>1</v>
      </c>
      <c r="L941" s="1">
        <v>1</v>
      </c>
      <c r="M941" s="1">
        <v>1</v>
      </c>
    </row>
    <row r="942" spans="1:13" x14ac:dyDescent="0.25">
      <c r="A942" s="1">
        <v>9420</v>
      </c>
      <c r="B942" s="1" t="s">
        <v>204</v>
      </c>
      <c r="C942" s="1">
        <v>0</v>
      </c>
      <c r="D942" s="1" t="s">
        <v>104</v>
      </c>
      <c r="E942" s="1" t="s">
        <v>205</v>
      </c>
      <c r="F942" s="1">
        <v>1</v>
      </c>
      <c r="G942" s="1">
        <v>1</v>
      </c>
      <c r="H942" s="1">
        <v>1</v>
      </c>
      <c r="I942" s="1">
        <v>1</v>
      </c>
      <c r="J942" s="1">
        <v>1</v>
      </c>
      <c r="K942" s="1">
        <v>1</v>
      </c>
      <c r="L942" s="1">
        <v>1</v>
      </c>
      <c r="M942" s="1">
        <v>1</v>
      </c>
    </row>
    <row r="943" spans="1:13" x14ac:dyDescent="0.25">
      <c r="A943" s="1">
        <v>9430</v>
      </c>
      <c r="B943" s="1" t="s">
        <v>204</v>
      </c>
      <c r="C943" s="1">
        <v>0</v>
      </c>
      <c r="D943" s="1" t="s">
        <v>104</v>
      </c>
      <c r="E943" s="1" t="s">
        <v>205</v>
      </c>
      <c r="F943" s="1">
        <v>1</v>
      </c>
      <c r="G943" s="1">
        <v>1</v>
      </c>
      <c r="H943" s="1">
        <v>1</v>
      </c>
      <c r="I943" s="1">
        <v>1</v>
      </c>
      <c r="J943" s="1">
        <v>1</v>
      </c>
      <c r="K943" s="1">
        <v>1</v>
      </c>
      <c r="L943" s="1">
        <v>1</v>
      </c>
      <c r="M943" s="1">
        <v>1</v>
      </c>
    </row>
    <row r="944" spans="1:13" x14ac:dyDescent="0.25">
      <c r="A944" s="1">
        <v>9440</v>
      </c>
      <c r="B944" s="1" t="s">
        <v>204</v>
      </c>
      <c r="C944" s="1">
        <v>0</v>
      </c>
      <c r="D944" s="1" t="s">
        <v>104</v>
      </c>
      <c r="E944" s="1" t="s">
        <v>205</v>
      </c>
      <c r="F944" s="1">
        <v>1</v>
      </c>
      <c r="G944" s="1">
        <v>1</v>
      </c>
      <c r="H944" s="1">
        <v>1</v>
      </c>
      <c r="I944" s="1">
        <v>1</v>
      </c>
      <c r="J944" s="1">
        <v>1</v>
      </c>
      <c r="K944" s="1">
        <v>1</v>
      </c>
      <c r="L944" s="1">
        <v>1</v>
      </c>
      <c r="M944" s="1">
        <v>1</v>
      </c>
    </row>
    <row r="945" spans="1:13" x14ac:dyDescent="0.25">
      <c r="A945" s="1">
        <v>9450</v>
      </c>
      <c r="B945" s="1" t="s">
        <v>204</v>
      </c>
      <c r="C945" s="1">
        <v>0</v>
      </c>
      <c r="D945" s="1" t="s">
        <v>104</v>
      </c>
      <c r="E945" s="1" t="s">
        <v>205</v>
      </c>
      <c r="F945" s="1">
        <v>1</v>
      </c>
      <c r="G945" s="1">
        <v>1</v>
      </c>
      <c r="H945" s="1">
        <v>1</v>
      </c>
      <c r="I945" s="1">
        <v>1</v>
      </c>
      <c r="J945" s="1">
        <v>1</v>
      </c>
      <c r="K945" s="1">
        <v>1</v>
      </c>
      <c r="L945" s="1">
        <v>1</v>
      </c>
      <c r="M945" s="1">
        <v>1</v>
      </c>
    </row>
    <row r="946" spans="1:13" x14ac:dyDescent="0.25">
      <c r="A946" s="1">
        <v>9460</v>
      </c>
      <c r="B946" s="1" t="s">
        <v>204</v>
      </c>
      <c r="C946" s="1">
        <v>0</v>
      </c>
      <c r="D946" s="1" t="s">
        <v>104</v>
      </c>
      <c r="E946" s="1" t="s">
        <v>205</v>
      </c>
      <c r="F946" s="1">
        <v>1</v>
      </c>
      <c r="G946" s="1">
        <v>1</v>
      </c>
      <c r="H946" s="1">
        <v>1</v>
      </c>
      <c r="I946" s="1">
        <v>1</v>
      </c>
      <c r="J946" s="1">
        <v>1</v>
      </c>
      <c r="K946" s="1">
        <v>1</v>
      </c>
      <c r="L946" s="1">
        <v>1</v>
      </c>
      <c r="M946" s="1">
        <v>1</v>
      </c>
    </row>
    <row r="947" spans="1:13" x14ac:dyDescent="0.25">
      <c r="A947" s="1">
        <v>9470</v>
      </c>
      <c r="B947" s="1" t="s">
        <v>204</v>
      </c>
      <c r="C947" s="1">
        <v>0</v>
      </c>
      <c r="D947" s="1" t="s">
        <v>104</v>
      </c>
      <c r="E947" s="1" t="s">
        <v>205</v>
      </c>
      <c r="F947" s="1">
        <v>1</v>
      </c>
      <c r="G947" s="1">
        <v>1</v>
      </c>
      <c r="H947" s="1">
        <v>1</v>
      </c>
      <c r="I947" s="1">
        <v>1</v>
      </c>
      <c r="J947" s="1">
        <v>1</v>
      </c>
      <c r="K947" s="1">
        <v>1</v>
      </c>
      <c r="L947" s="1">
        <v>1</v>
      </c>
      <c r="M947" s="1">
        <v>1</v>
      </c>
    </row>
    <row r="948" spans="1:13" x14ac:dyDescent="0.25">
      <c r="A948" s="1">
        <v>9480</v>
      </c>
      <c r="B948" s="1" t="s">
        <v>208</v>
      </c>
      <c r="C948" s="1">
        <v>0</v>
      </c>
      <c r="D948" s="1" t="s">
        <v>104</v>
      </c>
      <c r="E948" s="1" t="s">
        <v>209</v>
      </c>
      <c r="F948" s="1">
        <v>1</v>
      </c>
      <c r="G948" s="1">
        <v>1</v>
      </c>
      <c r="H948" s="1">
        <v>1</v>
      </c>
      <c r="I948" s="1">
        <v>1</v>
      </c>
      <c r="J948" s="1">
        <v>1</v>
      </c>
      <c r="K948" s="1">
        <v>1</v>
      </c>
      <c r="L948" s="1">
        <v>1</v>
      </c>
      <c r="M948" s="1">
        <v>1</v>
      </c>
    </row>
    <row r="949" spans="1:13" x14ac:dyDescent="0.25">
      <c r="A949" s="1">
        <v>9490</v>
      </c>
      <c r="B949" s="1" t="s">
        <v>208</v>
      </c>
      <c r="C949" s="1">
        <v>0</v>
      </c>
      <c r="D949" s="1" t="s">
        <v>104</v>
      </c>
      <c r="E949" s="1" t="s">
        <v>209</v>
      </c>
      <c r="F949" s="1">
        <v>1</v>
      </c>
      <c r="G949" s="1">
        <v>1</v>
      </c>
      <c r="H949" s="1">
        <v>1</v>
      </c>
      <c r="I949" s="1">
        <v>1</v>
      </c>
      <c r="J949" s="1">
        <v>1</v>
      </c>
      <c r="K949" s="1">
        <v>1</v>
      </c>
      <c r="L949" s="1">
        <v>1</v>
      </c>
      <c r="M949" s="1">
        <v>1</v>
      </c>
    </row>
    <row r="950" spans="1:13" x14ac:dyDescent="0.25">
      <c r="A950" s="1">
        <v>9500</v>
      </c>
      <c r="B950" s="1" t="s">
        <v>208</v>
      </c>
      <c r="C950" s="1">
        <v>0</v>
      </c>
      <c r="D950" s="1" t="s">
        <v>104</v>
      </c>
      <c r="E950" s="1" t="s">
        <v>209</v>
      </c>
      <c r="F950" s="1">
        <v>1</v>
      </c>
      <c r="G950" s="1">
        <v>1</v>
      </c>
      <c r="H950" s="1">
        <v>1</v>
      </c>
      <c r="I950" s="1">
        <v>1</v>
      </c>
      <c r="J950" s="1">
        <v>1</v>
      </c>
      <c r="K950" s="1">
        <v>1</v>
      </c>
      <c r="L950" s="1">
        <v>1</v>
      </c>
      <c r="M950" s="1">
        <v>1</v>
      </c>
    </row>
    <row r="951" spans="1:13" x14ac:dyDescent="0.25">
      <c r="A951" s="1">
        <v>9510</v>
      </c>
      <c r="B951" s="1" t="s">
        <v>208</v>
      </c>
      <c r="C951" s="1">
        <v>0</v>
      </c>
      <c r="D951" s="1" t="s">
        <v>104</v>
      </c>
      <c r="E951" s="1" t="s">
        <v>209</v>
      </c>
      <c r="F951" s="1">
        <v>1</v>
      </c>
      <c r="G951" s="1">
        <v>1</v>
      </c>
      <c r="H951" s="1">
        <v>1</v>
      </c>
      <c r="I951" s="1">
        <v>1</v>
      </c>
      <c r="J951" s="1">
        <v>1</v>
      </c>
      <c r="K951" s="1">
        <v>1</v>
      </c>
      <c r="L951" s="1">
        <v>1</v>
      </c>
      <c r="M951" s="1">
        <v>1</v>
      </c>
    </row>
    <row r="952" spans="1:13" x14ac:dyDescent="0.25">
      <c r="A952" s="1">
        <v>9520</v>
      </c>
      <c r="B952" s="1" t="s">
        <v>208</v>
      </c>
      <c r="C952" s="1">
        <v>0</v>
      </c>
      <c r="D952" s="1" t="s">
        <v>104</v>
      </c>
      <c r="E952" s="1" t="s">
        <v>209</v>
      </c>
      <c r="F952" s="1">
        <v>1</v>
      </c>
      <c r="G952" s="1">
        <v>1</v>
      </c>
      <c r="H952" s="1">
        <v>1</v>
      </c>
      <c r="I952" s="1">
        <v>1</v>
      </c>
      <c r="J952" s="1">
        <v>1</v>
      </c>
      <c r="K952" s="1">
        <v>1</v>
      </c>
      <c r="L952" s="1">
        <v>1</v>
      </c>
      <c r="M952" s="1">
        <v>1</v>
      </c>
    </row>
    <row r="953" spans="1:13" x14ac:dyDescent="0.25">
      <c r="A953" s="1">
        <v>9530</v>
      </c>
      <c r="B953" s="1" t="s">
        <v>208</v>
      </c>
      <c r="C953" s="1">
        <v>0</v>
      </c>
      <c r="D953" s="1" t="s">
        <v>104</v>
      </c>
      <c r="E953" s="1" t="s">
        <v>209</v>
      </c>
      <c r="F953" s="1">
        <v>1</v>
      </c>
      <c r="G953" s="1">
        <v>1</v>
      </c>
      <c r="H953" s="1">
        <v>1</v>
      </c>
      <c r="I953" s="1">
        <v>1</v>
      </c>
      <c r="J953" s="1">
        <v>1</v>
      </c>
      <c r="K953" s="1">
        <v>1</v>
      </c>
      <c r="L953" s="1">
        <v>1</v>
      </c>
      <c r="M953" s="1">
        <v>1</v>
      </c>
    </row>
    <row r="954" spans="1:13" x14ac:dyDescent="0.25">
      <c r="A954" s="1">
        <v>9540</v>
      </c>
      <c r="B954" s="1" t="s">
        <v>208</v>
      </c>
      <c r="C954" s="1">
        <v>0</v>
      </c>
      <c r="D954" s="1" t="s">
        <v>104</v>
      </c>
      <c r="E954" s="1" t="s">
        <v>209</v>
      </c>
      <c r="F954" s="1">
        <v>1</v>
      </c>
      <c r="G954" s="1">
        <v>1</v>
      </c>
      <c r="H954" s="1">
        <v>1</v>
      </c>
      <c r="I954" s="1">
        <v>1</v>
      </c>
      <c r="J954" s="1">
        <v>1</v>
      </c>
      <c r="K954" s="1">
        <v>1</v>
      </c>
      <c r="L954" s="1">
        <v>1</v>
      </c>
      <c r="M954" s="1">
        <v>1</v>
      </c>
    </row>
    <row r="955" spans="1:13" x14ac:dyDescent="0.25">
      <c r="A955" s="1">
        <v>9550</v>
      </c>
      <c r="B955" s="1" t="s">
        <v>208</v>
      </c>
      <c r="C955" s="1">
        <v>0</v>
      </c>
      <c r="D955" s="1" t="s">
        <v>104</v>
      </c>
      <c r="E955" s="1" t="s">
        <v>209</v>
      </c>
      <c r="F955" s="1">
        <v>1</v>
      </c>
      <c r="G955" s="1">
        <v>1</v>
      </c>
      <c r="H955" s="1">
        <v>1</v>
      </c>
      <c r="I955" s="1">
        <v>1</v>
      </c>
      <c r="J955" s="1">
        <v>1</v>
      </c>
      <c r="K955" s="1">
        <v>1</v>
      </c>
      <c r="L955" s="1">
        <v>1</v>
      </c>
      <c r="M955" s="1">
        <v>1</v>
      </c>
    </row>
    <row r="956" spans="1:13" x14ac:dyDescent="0.25">
      <c r="A956" s="1">
        <v>9560</v>
      </c>
      <c r="B956" s="1" t="s">
        <v>208</v>
      </c>
      <c r="C956" s="1">
        <v>0</v>
      </c>
      <c r="D956" s="1" t="s">
        <v>104</v>
      </c>
      <c r="E956" s="1" t="s">
        <v>209</v>
      </c>
      <c r="F956" s="1">
        <v>1</v>
      </c>
      <c r="G956" s="1">
        <v>1</v>
      </c>
      <c r="H956" s="1">
        <v>1</v>
      </c>
      <c r="I956" s="1">
        <v>1</v>
      </c>
      <c r="J956" s="1">
        <v>1</v>
      </c>
      <c r="K956" s="1">
        <v>1</v>
      </c>
      <c r="L956" s="1">
        <v>1</v>
      </c>
      <c r="M956" s="1">
        <v>1</v>
      </c>
    </row>
    <row r="957" spans="1:13" x14ac:dyDescent="0.25">
      <c r="A957" s="1">
        <v>9570</v>
      </c>
      <c r="B957" s="1" t="s">
        <v>208</v>
      </c>
      <c r="C957" s="1">
        <v>0</v>
      </c>
      <c r="D957" s="1" t="s">
        <v>104</v>
      </c>
      <c r="E957" s="1" t="s">
        <v>209</v>
      </c>
      <c r="F957" s="1">
        <v>1</v>
      </c>
      <c r="G957" s="1">
        <v>1</v>
      </c>
      <c r="H957" s="1">
        <v>1</v>
      </c>
      <c r="I957" s="1">
        <v>1</v>
      </c>
      <c r="J957" s="1">
        <v>1</v>
      </c>
      <c r="K957" s="1">
        <v>1</v>
      </c>
      <c r="L957" s="1">
        <v>1</v>
      </c>
      <c r="M957" s="1">
        <v>1</v>
      </c>
    </row>
    <row r="958" spans="1:13" x14ac:dyDescent="0.25">
      <c r="A958" s="1">
        <v>9580</v>
      </c>
      <c r="B958" s="1" t="s">
        <v>208</v>
      </c>
      <c r="C958" s="1">
        <v>0</v>
      </c>
      <c r="D958" s="1" t="s">
        <v>104</v>
      </c>
      <c r="E958" s="1" t="s">
        <v>209</v>
      </c>
      <c r="F958" s="1">
        <v>1</v>
      </c>
      <c r="G958" s="1">
        <v>1</v>
      </c>
      <c r="H958" s="1">
        <v>1</v>
      </c>
      <c r="I958" s="1">
        <v>1</v>
      </c>
      <c r="J958" s="1">
        <v>1</v>
      </c>
      <c r="K958" s="1">
        <v>1</v>
      </c>
      <c r="L958" s="1">
        <v>1</v>
      </c>
      <c r="M958" s="1">
        <v>1</v>
      </c>
    </row>
    <row r="959" spans="1:13" x14ac:dyDescent="0.25">
      <c r="A959" s="1">
        <v>9590</v>
      </c>
      <c r="B959" s="1" t="s">
        <v>210</v>
      </c>
      <c r="C959" s="1">
        <v>0</v>
      </c>
      <c r="D959" s="1" t="s">
        <v>104</v>
      </c>
      <c r="E959" s="1" t="s">
        <v>211</v>
      </c>
      <c r="F959" s="1">
        <v>1</v>
      </c>
      <c r="G959" s="1">
        <v>1</v>
      </c>
      <c r="H959" s="1">
        <v>1</v>
      </c>
      <c r="I959" s="1">
        <v>1</v>
      </c>
      <c r="J959" s="1">
        <v>1</v>
      </c>
      <c r="K959" s="1">
        <v>1</v>
      </c>
      <c r="L959" s="1">
        <v>1</v>
      </c>
      <c r="M959" s="1">
        <v>1</v>
      </c>
    </row>
    <row r="960" spans="1:13" x14ac:dyDescent="0.25">
      <c r="A960" s="1">
        <v>9600</v>
      </c>
      <c r="B960" s="1" t="s">
        <v>210</v>
      </c>
      <c r="C960" s="1">
        <v>0</v>
      </c>
      <c r="D960" s="1" t="s">
        <v>104</v>
      </c>
      <c r="E960" s="1" t="s">
        <v>211</v>
      </c>
      <c r="F960" s="1">
        <v>1</v>
      </c>
      <c r="G960" s="1">
        <v>1</v>
      </c>
      <c r="H960" s="1">
        <v>1</v>
      </c>
      <c r="I960" s="1">
        <v>1</v>
      </c>
      <c r="J960" s="1">
        <v>1</v>
      </c>
      <c r="K960" s="1">
        <v>1</v>
      </c>
      <c r="L960" s="1">
        <v>1</v>
      </c>
      <c r="M960" s="1">
        <v>1</v>
      </c>
    </row>
    <row r="961" spans="1:13" x14ac:dyDescent="0.25">
      <c r="A961" s="1">
        <v>9610</v>
      </c>
      <c r="B961" s="1" t="s">
        <v>210</v>
      </c>
      <c r="C961" s="1">
        <v>0</v>
      </c>
      <c r="D961" s="1" t="s">
        <v>104</v>
      </c>
      <c r="E961" s="1" t="s">
        <v>211</v>
      </c>
      <c r="F961" s="1">
        <v>1</v>
      </c>
      <c r="G961" s="1">
        <v>1</v>
      </c>
      <c r="H961" s="1">
        <v>1</v>
      </c>
      <c r="I961" s="1">
        <v>1</v>
      </c>
      <c r="J961" s="1">
        <v>1</v>
      </c>
      <c r="K961" s="1">
        <v>1</v>
      </c>
      <c r="L961" s="1">
        <v>1</v>
      </c>
      <c r="M961" s="1">
        <v>1</v>
      </c>
    </row>
    <row r="962" spans="1:13" x14ac:dyDescent="0.25">
      <c r="A962" s="1">
        <v>9620</v>
      </c>
      <c r="B962" s="1" t="s">
        <v>210</v>
      </c>
      <c r="C962" s="1">
        <v>0</v>
      </c>
      <c r="D962" s="1" t="s">
        <v>104</v>
      </c>
      <c r="E962" s="1" t="s">
        <v>211</v>
      </c>
      <c r="F962" s="1">
        <v>1</v>
      </c>
      <c r="G962" s="1">
        <v>1</v>
      </c>
      <c r="H962" s="1">
        <v>1</v>
      </c>
      <c r="I962" s="1">
        <v>1</v>
      </c>
      <c r="J962" s="1">
        <v>1</v>
      </c>
      <c r="K962" s="1">
        <v>1</v>
      </c>
      <c r="L962" s="1">
        <v>1</v>
      </c>
      <c r="M962" s="1">
        <v>1</v>
      </c>
    </row>
    <row r="963" spans="1:13" x14ac:dyDescent="0.25">
      <c r="A963" s="1">
        <v>9630</v>
      </c>
      <c r="B963" s="1" t="s">
        <v>210</v>
      </c>
      <c r="C963" s="1">
        <v>0</v>
      </c>
      <c r="D963" s="1" t="s">
        <v>104</v>
      </c>
      <c r="E963" s="1" t="s">
        <v>211</v>
      </c>
      <c r="F963" s="1">
        <v>1</v>
      </c>
      <c r="G963" s="1">
        <v>1</v>
      </c>
      <c r="H963" s="1">
        <v>1</v>
      </c>
      <c r="I963" s="1">
        <v>1</v>
      </c>
      <c r="J963" s="1">
        <v>1</v>
      </c>
      <c r="K963" s="1">
        <v>1</v>
      </c>
      <c r="L963" s="1">
        <v>1</v>
      </c>
      <c r="M963" s="1">
        <v>1</v>
      </c>
    </row>
    <row r="964" spans="1:13" x14ac:dyDescent="0.25">
      <c r="A964" s="1">
        <v>9640</v>
      </c>
      <c r="B964" s="1" t="s">
        <v>210</v>
      </c>
      <c r="C964" s="1">
        <v>0</v>
      </c>
      <c r="D964" s="1" t="s">
        <v>104</v>
      </c>
      <c r="E964" s="1" t="s">
        <v>211</v>
      </c>
      <c r="F964" s="1">
        <v>1</v>
      </c>
      <c r="G964" s="1">
        <v>1</v>
      </c>
      <c r="H964" s="1">
        <v>1</v>
      </c>
      <c r="I964" s="1">
        <v>1</v>
      </c>
      <c r="J964" s="1">
        <v>1</v>
      </c>
      <c r="K964" s="1">
        <v>1</v>
      </c>
      <c r="L964" s="1">
        <v>1</v>
      </c>
      <c r="M964" s="1">
        <v>1</v>
      </c>
    </row>
    <row r="965" spans="1:13" x14ac:dyDescent="0.25">
      <c r="A965" s="1">
        <v>9650</v>
      </c>
      <c r="B965" s="1" t="s">
        <v>170</v>
      </c>
      <c r="C965" s="1">
        <v>0</v>
      </c>
      <c r="D965" s="1" t="s">
        <v>104</v>
      </c>
      <c r="E965" s="1" t="s">
        <v>171</v>
      </c>
      <c r="F965" s="1">
        <v>1</v>
      </c>
      <c r="G965" s="1">
        <v>1</v>
      </c>
      <c r="H965" s="1">
        <v>1</v>
      </c>
      <c r="I965" s="1">
        <v>1</v>
      </c>
      <c r="J965" s="1">
        <v>1</v>
      </c>
      <c r="K965" s="1">
        <v>1</v>
      </c>
      <c r="L965" s="1">
        <v>1</v>
      </c>
      <c r="M965" s="1">
        <v>1</v>
      </c>
    </row>
    <row r="966" spans="1:13" x14ac:dyDescent="0.25">
      <c r="A966" s="1">
        <v>9660</v>
      </c>
      <c r="B966" s="1" t="s">
        <v>170</v>
      </c>
      <c r="C966" s="1">
        <v>0</v>
      </c>
      <c r="D966" s="1" t="s">
        <v>104</v>
      </c>
      <c r="E966" s="1" t="s">
        <v>171</v>
      </c>
      <c r="F966" s="1">
        <v>1</v>
      </c>
      <c r="G966" s="1">
        <v>1</v>
      </c>
      <c r="H966" s="1">
        <v>1</v>
      </c>
      <c r="I966" s="1">
        <v>1</v>
      </c>
      <c r="J966" s="1">
        <v>1</v>
      </c>
      <c r="K966" s="1">
        <v>1</v>
      </c>
      <c r="L966" s="1">
        <v>1</v>
      </c>
      <c r="M966" s="1">
        <v>1</v>
      </c>
    </row>
    <row r="967" spans="1:13" x14ac:dyDescent="0.25">
      <c r="A967" s="1">
        <v>9670</v>
      </c>
      <c r="B967" s="1" t="s">
        <v>170</v>
      </c>
      <c r="C967" s="1">
        <v>0</v>
      </c>
      <c r="D967" s="1" t="s">
        <v>104</v>
      </c>
      <c r="E967" s="1" t="s">
        <v>171</v>
      </c>
      <c r="F967" s="1">
        <v>1</v>
      </c>
      <c r="G967" s="1">
        <v>1</v>
      </c>
      <c r="H967" s="1">
        <v>1</v>
      </c>
      <c r="I967" s="1">
        <v>1</v>
      </c>
      <c r="J967" s="1">
        <v>1</v>
      </c>
      <c r="K967" s="1">
        <v>1</v>
      </c>
      <c r="L967" s="1">
        <v>1</v>
      </c>
      <c r="M967" s="1">
        <v>1</v>
      </c>
    </row>
    <row r="968" spans="1:13" x14ac:dyDescent="0.25">
      <c r="A968" s="1">
        <v>9680</v>
      </c>
      <c r="B968" s="1" t="s">
        <v>170</v>
      </c>
      <c r="C968" s="1">
        <v>0</v>
      </c>
      <c r="D968" s="1" t="s">
        <v>104</v>
      </c>
      <c r="E968" s="1" t="s">
        <v>171</v>
      </c>
      <c r="F968" s="1">
        <v>1</v>
      </c>
      <c r="G968" s="1">
        <v>1</v>
      </c>
      <c r="H968" s="1">
        <v>1</v>
      </c>
      <c r="I968" s="1">
        <v>1</v>
      </c>
      <c r="J968" s="1">
        <v>1</v>
      </c>
      <c r="K968" s="1">
        <v>1</v>
      </c>
      <c r="L968" s="1">
        <v>1</v>
      </c>
      <c r="M968" s="1">
        <v>1</v>
      </c>
    </row>
    <row r="969" spans="1:13" x14ac:dyDescent="0.25">
      <c r="A969" s="1">
        <v>9690</v>
      </c>
      <c r="B969" s="1" t="s">
        <v>170</v>
      </c>
      <c r="C969" s="1">
        <v>0</v>
      </c>
      <c r="D969" s="1" t="s">
        <v>104</v>
      </c>
      <c r="E969" s="1" t="s">
        <v>171</v>
      </c>
      <c r="F969" s="1">
        <v>1</v>
      </c>
      <c r="G969" s="1">
        <v>1</v>
      </c>
      <c r="H969" s="1">
        <v>1</v>
      </c>
      <c r="I969" s="1">
        <v>1</v>
      </c>
      <c r="J969" s="1">
        <v>1</v>
      </c>
      <c r="K969" s="1">
        <v>1</v>
      </c>
      <c r="L969" s="1">
        <v>1</v>
      </c>
      <c r="M969" s="1">
        <v>1</v>
      </c>
    </row>
    <row r="970" spans="1:13" x14ac:dyDescent="0.25">
      <c r="A970" s="1">
        <v>9700</v>
      </c>
      <c r="B970" s="1" t="s">
        <v>170</v>
      </c>
      <c r="C970" s="1">
        <v>0</v>
      </c>
      <c r="D970" s="1" t="s">
        <v>104</v>
      </c>
      <c r="E970" s="1" t="s">
        <v>171</v>
      </c>
      <c r="F970" s="1">
        <v>1</v>
      </c>
      <c r="G970" s="1">
        <v>1</v>
      </c>
      <c r="H970" s="1">
        <v>1</v>
      </c>
      <c r="I970" s="1">
        <v>1</v>
      </c>
      <c r="J970" s="1">
        <v>1</v>
      </c>
      <c r="K970" s="1">
        <v>1</v>
      </c>
      <c r="L970" s="1">
        <v>1</v>
      </c>
      <c r="M970" s="1">
        <v>1</v>
      </c>
    </row>
    <row r="971" spans="1:13" x14ac:dyDescent="0.25">
      <c r="A971" s="1">
        <v>9710</v>
      </c>
      <c r="B971" s="1" t="s">
        <v>539</v>
      </c>
      <c r="C971" s="1">
        <v>0</v>
      </c>
      <c r="D971" s="1" t="s">
        <v>104</v>
      </c>
      <c r="E971" s="1" t="s">
        <v>540</v>
      </c>
      <c r="F971" s="1">
        <v>1</v>
      </c>
      <c r="G971" s="1">
        <v>1</v>
      </c>
      <c r="H971" s="1">
        <v>1</v>
      </c>
      <c r="I971" s="1">
        <v>1</v>
      </c>
      <c r="J971" s="1">
        <v>1</v>
      </c>
      <c r="K971" s="1">
        <v>1</v>
      </c>
      <c r="L971" s="1">
        <v>1</v>
      </c>
      <c r="M971" s="1">
        <v>1</v>
      </c>
    </row>
    <row r="972" spans="1:13" x14ac:dyDescent="0.25">
      <c r="A972" s="1">
        <v>9720</v>
      </c>
      <c r="B972" s="1" t="s">
        <v>212</v>
      </c>
      <c r="C972" s="1">
        <v>0</v>
      </c>
      <c r="D972" s="1" t="s">
        <v>104</v>
      </c>
      <c r="E972" s="1" t="s">
        <v>213</v>
      </c>
      <c r="F972" s="1">
        <v>1</v>
      </c>
      <c r="G972" s="1">
        <v>1</v>
      </c>
      <c r="H972" s="1">
        <v>1</v>
      </c>
      <c r="I972" s="1">
        <v>1</v>
      </c>
      <c r="J972" s="1">
        <v>1</v>
      </c>
      <c r="K972" s="1">
        <v>1</v>
      </c>
      <c r="L972" s="1">
        <v>1</v>
      </c>
      <c r="M972" s="1">
        <v>1</v>
      </c>
    </row>
    <row r="973" spans="1:13" x14ac:dyDescent="0.25">
      <c r="A973" s="1">
        <v>9730</v>
      </c>
      <c r="B973" s="1" t="s">
        <v>541</v>
      </c>
      <c r="C973" s="1">
        <v>0</v>
      </c>
      <c r="D973" s="1" t="s">
        <v>104</v>
      </c>
      <c r="E973" s="1" t="s">
        <v>542</v>
      </c>
      <c r="F973" s="1">
        <v>1</v>
      </c>
      <c r="G973" s="1">
        <v>1</v>
      </c>
      <c r="H973" s="1">
        <v>1</v>
      </c>
      <c r="I973" s="1">
        <v>1</v>
      </c>
      <c r="J973" s="1">
        <v>1</v>
      </c>
      <c r="K973" s="1">
        <v>1</v>
      </c>
      <c r="L973" s="1">
        <v>1</v>
      </c>
      <c r="M973" s="1">
        <v>1</v>
      </c>
    </row>
    <row r="974" spans="1:13" x14ac:dyDescent="0.25">
      <c r="A974" s="1">
        <v>9740</v>
      </c>
      <c r="B974" s="1" t="s">
        <v>541</v>
      </c>
      <c r="C974" s="1">
        <v>0</v>
      </c>
      <c r="D974" s="1" t="s">
        <v>104</v>
      </c>
      <c r="E974" s="1" t="s">
        <v>542</v>
      </c>
      <c r="F974" s="1">
        <v>1</v>
      </c>
      <c r="G974" s="1">
        <v>1</v>
      </c>
      <c r="H974" s="1">
        <v>1</v>
      </c>
      <c r="I974" s="1">
        <v>1</v>
      </c>
      <c r="J974" s="1">
        <v>1</v>
      </c>
      <c r="K974" s="1">
        <v>1</v>
      </c>
      <c r="L974" s="1">
        <v>1</v>
      </c>
      <c r="M974" s="1">
        <v>1</v>
      </c>
    </row>
    <row r="975" spans="1:13" x14ac:dyDescent="0.25">
      <c r="A975" s="1">
        <v>9750</v>
      </c>
      <c r="B975" s="1" t="s">
        <v>541</v>
      </c>
      <c r="C975" s="1">
        <v>0</v>
      </c>
      <c r="D975" s="1" t="s">
        <v>104</v>
      </c>
      <c r="E975" s="1" t="s">
        <v>542</v>
      </c>
      <c r="F975" s="1">
        <v>1</v>
      </c>
      <c r="G975" s="1">
        <v>1</v>
      </c>
      <c r="H975" s="1">
        <v>1</v>
      </c>
      <c r="I975" s="1">
        <v>1</v>
      </c>
      <c r="J975" s="1">
        <v>1</v>
      </c>
      <c r="K975" s="1">
        <v>1</v>
      </c>
      <c r="L975" s="1">
        <v>1</v>
      </c>
      <c r="M975" s="1">
        <v>1</v>
      </c>
    </row>
    <row r="976" spans="1:13" x14ac:dyDescent="0.25">
      <c r="A976" s="1">
        <v>9760</v>
      </c>
      <c r="B976" s="1" t="s">
        <v>541</v>
      </c>
      <c r="C976" s="1">
        <v>0</v>
      </c>
      <c r="D976" s="1" t="s">
        <v>104</v>
      </c>
      <c r="E976" s="1" t="s">
        <v>542</v>
      </c>
      <c r="F976" s="1">
        <v>1</v>
      </c>
      <c r="G976" s="1">
        <v>1</v>
      </c>
      <c r="H976" s="1">
        <v>1</v>
      </c>
      <c r="I976" s="1">
        <v>1</v>
      </c>
      <c r="J976" s="1">
        <v>1</v>
      </c>
      <c r="K976" s="1">
        <v>1</v>
      </c>
      <c r="L976" s="1">
        <v>1</v>
      </c>
      <c r="M976" s="1">
        <v>1</v>
      </c>
    </row>
    <row r="977" spans="1:13" x14ac:dyDescent="0.25">
      <c r="A977" s="1">
        <v>9770</v>
      </c>
      <c r="B977" s="1" t="s">
        <v>541</v>
      </c>
      <c r="C977" s="1">
        <v>0</v>
      </c>
      <c r="D977" s="1" t="s">
        <v>104</v>
      </c>
      <c r="E977" s="1" t="s">
        <v>542</v>
      </c>
      <c r="F977" s="1">
        <v>1</v>
      </c>
      <c r="G977" s="1">
        <v>1</v>
      </c>
      <c r="H977" s="1">
        <v>1</v>
      </c>
      <c r="I977" s="1">
        <v>1</v>
      </c>
      <c r="J977" s="1">
        <v>1</v>
      </c>
      <c r="K977" s="1">
        <v>1</v>
      </c>
      <c r="L977" s="1">
        <v>1</v>
      </c>
      <c r="M977" s="1">
        <v>1</v>
      </c>
    </row>
    <row r="978" spans="1:13" x14ac:dyDescent="0.25">
      <c r="A978" s="1">
        <v>9780</v>
      </c>
      <c r="B978" s="1" t="s">
        <v>214</v>
      </c>
      <c r="C978" s="1">
        <v>0</v>
      </c>
      <c r="D978" s="1" t="s">
        <v>104</v>
      </c>
      <c r="E978" s="1" t="s">
        <v>215</v>
      </c>
      <c r="F978" s="1">
        <v>1</v>
      </c>
      <c r="G978" s="1">
        <v>1</v>
      </c>
      <c r="H978" s="1">
        <v>1</v>
      </c>
      <c r="I978" s="1">
        <v>1</v>
      </c>
      <c r="J978" s="1">
        <v>1</v>
      </c>
      <c r="K978" s="1">
        <v>1</v>
      </c>
      <c r="L978" s="1">
        <v>1</v>
      </c>
      <c r="M978" s="1">
        <v>1</v>
      </c>
    </row>
    <row r="979" spans="1:13" x14ac:dyDescent="0.25">
      <c r="A979" s="1">
        <v>9790</v>
      </c>
      <c r="B979" s="1" t="s">
        <v>543</v>
      </c>
      <c r="C979" s="1">
        <v>0</v>
      </c>
      <c r="D979" s="1" t="s">
        <v>104</v>
      </c>
      <c r="E979" s="1" t="s">
        <v>544</v>
      </c>
      <c r="F979" s="1">
        <v>1</v>
      </c>
      <c r="G979" s="1">
        <v>1</v>
      </c>
      <c r="H979" s="1">
        <v>1</v>
      </c>
      <c r="I979" s="1">
        <v>1</v>
      </c>
      <c r="J979" s="1">
        <v>1</v>
      </c>
      <c r="K979" s="1">
        <v>1</v>
      </c>
      <c r="L979" s="1">
        <v>1</v>
      </c>
      <c r="M979" s="1">
        <v>1</v>
      </c>
    </row>
    <row r="980" spans="1:13" x14ac:dyDescent="0.25">
      <c r="A980" s="1">
        <v>9800</v>
      </c>
      <c r="B980" s="1" t="s">
        <v>543</v>
      </c>
      <c r="C980" s="1">
        <v>0</v>
      </c>
      <c r="D980" s="1" t="s">
        <v>104</v>
      </c>
      <c r="E980" s="1" t="s">
        <v>544</v>
      </c>
      <c r="F980" s="1">
        <v>1</v>
      </c>
      <c r="G980" s="1">
        <v>1</v>
      </c>
      <c r="H980" s="1">
        <v>1</v>
      </c>
      <c r="I980" s="1">
        <v>1</v>
      </c>
      <c r="J980" s="1">
        <v>1</v>
      </c>
      <c r="K980" s="1">
        <v>1</v>
      </c>
      <c r="L980" s="1">
        <v>1</v>
      </c>
      <c r="M980" s="1">
        <v>1</v>
      </c>
    </row>
    <row r="981" spans="1:13" x14ac:dyDescent="0.25">
      <c r="A981" s="1">
        <v>9810</v>
      </c>
      <c r="B981" s="1" t="s">
        <v>543</v>
      </c>
      <c r="C981" s="1">
        <v>0</v>
      </c>
      <c r="D981" s="1" t="s">
        <v>104</v>
      </c>
      <c r="E981" s="1" t="s">
        <v>544</v>
      </c>
      <c r="F981" s="1">
        <v>1</v>
      </c>
      <c r="G981" s="1">
        <v>1</v>
      </c>
      <c r="H981" s="1">
        <v>1</v>
      </c>
      <c r="I981" s="1">
        <v>1</v>
      </c>
      <c r="J981" s="1">
        <v>1</v>
      </c>
      <c r="K981" s="1">
        <v>1</v>
      </c>
      <c r="L981" s="1">
        <v>1</v>
      </c>
      <c r="M981" s="1">
        <v>1</v>
      </c>
    </row>
    <row r="982" spans="1:13" x14ac:dyDescent="0.25">
      <c r="A982" s="1">
        <v>9820</v>
      </c>
      <c r="B982" s="1" t="s">
        <v>543</v>
      </c>
      <c r="C982" s="1">
        <v>0</v>
      </c>
      <c r="D982" s="1" t="s">
        <v>104</v>
      </c>
      <c r="E982" s="1" t="s">
        <v>544</v>
      </c>
      <c r="F982" s="1">
        <v>1</v>
      </c>
      <c r="G982" s="1">
        <v>1</v>
      </c>
      <c r="H982" s="1">
        <v>1</v>
      </c>
      <c r="I982" s="1">
        <v>1</v>
      </c>
      <c r="J982" s="1">
        <v>1</v>
      </c>
      <c r="K982" s="1">
        <v>1</v>
      </c>
      <c r="L982" s="1">
        <v>1</v>
      </c>
      <c r="M982" s="1">
        <v>1</v>
      </c>
    </row>
    <row r="983" spans="1:13" x14ac:dyDescent="0.25">
      <c r="A983" s="1">
        <v>9830</v>
      </c>
      <c r="B983" s="1" t="s">
        <v>543</v>
      </c>
      <c r="C983" s="1">
        <v>0</v>
      </c>
      <c r="D983" s="1" t="s">
        <v>104</v>
      </c>
      <c r="E983" s="1" t="s">
        <v>544</v>
      </c>
      <c r="F983" s="1">
        <v>1</v>
      </c>
      <c r="G983" s="1">
        <v>1</v>
      </c>
      <c r="H983" s="1">
        <v>1</v>
      </c>
      <c r="I983" s="1">
        <v>1</v>
      </c>
      <c r="J983" s="1">
        <v>1</v>
      </c>
      <c r="K983" s="1">
        <v>1</v>
      </c>
      <c r="L983" s="1">
        <v>1</v>
      </c>
      <c r="M983" s="1">
        <v>1</v>
      </c>
    </row>
    <row r="984" spans="1:13" x14ac:dyDescent="0.25">
      <c r="A984" s="1">
        <v>9840</v>
      </c>
      <c r="B984" s="1" t="s">
        <v>543</v>
      </c>
      <c r="C984" s="1">
        <v>0</v>
      </c>
      <c r="D984" s="1" t="s">
        <v>104</v>
      </c>
      <c r="E984" s="1" t="s">
        <v>544</v>
      </c>
      <c r="F984" s="1">
        <v>1</v>
      </c>
      <c r="G984" s="1">
        <v>1</v>
      </c>
      <c r="H984" s="1">
        <v>1</v>
      </c>
      <c r="I984" s="1">
        <v>1</v>
      </c>
      <c r="J984" s="1">
        <v>1</v>
      </c>
      <c r="K984" s="1">
        <v>1</v>
      </c>
      <c r="L984" s="1">
        <v>1</v>
      </c>
      <c r="M984" s="1">
        <v>1</v>
      </c>
    </row>
    <row r="985" spans="1:13" x14ac:dyDescent="0.25">
      <c r="A985" s="1">
        <v>9850</v>
      </c>
      <c r="B985" s="1" t="s">
        <v>543</v>
      </c>
      <c r="C985" s="1">
        <v>0</v>
      </c>
      <c r="D985" s="1" t="s">
        <v>104</v>
      </c>
      <c r="E985" s="1" t="s">
        <v>544</v>
      </c>
      <c r="F985" s="1">
        <v>1</v>
      </c>
      <c r="G985" s="1">
        <v>1</v>
      </c>
      <c r="H985" s="1">
        <v>1</v>
      </c>
      <c r="I985" s="1">
        <v>1</v>
      </c>
      <c r="J985" s="1">
        <v>1</v>
      </c>
      <c r="K985" s="1">
        <v>1</v>
      </c>
      <c r="L985" s="1">
        <v>1</v>
      </c>
      <c r="M985" s="1">
        <v>1</v>
      </c>
    </row>
    <row r="986" spans="1:13" x14ac:dyDescent="0.25">
      <c r="A986" s="1">
        <v>9860</v>
      </c>
      <c r="B986" s="1" t="s">
        <v>543</v>
      </c>
      <c r="C986" s="1">
        <v>0</v>
      </c>
      <c r="D986" s="1" t="s">
        <v>104</v>
      </c>
      <c r="E986" s="1" t="s">
        <v>544</v>
      </c>
      <c r="F986" s="1">
        <v>1</v>
      </c>
      <c r="G986" s="1">
        <v>1</v>
      </c>
      <c r="H986" s="1">
        <v>1</v>
      </c>
      <c r="I986" s="1">
        <v>1</v>
      </c>
      <c r="J986" s="1">
        <v>1</v>
      </c>
      <c r="K986" s="1">
        <v>1</v>
      </c>
      <c r="L986" s="1">
        <v>1</v>
      </c>
      <c r="M986" s="1">
        <v>1</v>
      </c>
    </row>
    <row r="987" spans="1:13" x14ac:dyDescent="0.25">
      <c r="A987" s="1">
        <v>9870</v>
      </c>
      <c r="B987" s="1" t="s">
        <v>543</v>
      </c>
      <c r="C987" s="1">
        <v>0</v>
      </c>
      <c r="D987" s="1" t="s">
        <v>104</v>
      </c>
      <c r="E987" s="1" t="s">
        <v>544</v>
      </c>
      <c r="F987" s="1">
        <v>1</v>
      </c>
      <c r="G987" s="1">
        <v>1</v>
      </c>
      <c r="H987" s="1">
        <v>1</v>
      </c>
      <c r="I987" s="1">
        <v>1</v>
      </c>
      <c r="J987" s="1">
        <v>1</v>
      </c>
      <c r="K987" s="1">
        <v>1</v>
      </c>
      <c r="L987" s="1">
        <v>1</v>
      </c>
      <c r="M987" s="1">
        <v>1</v>
      </c>
    </row>
    <row r="988" spans="1:13" x14ac:dyDescent="0.25">
      <c r="A988" s="1">
        <v>9880</v>
      </c>
      <c r="B988" s="1" t="s">
        <v>543</v>
      </c>
      <c r="C988" s="1">
        <v>0</v>
      </c>
      <c r="D988" s="1" t="s">
        <v>104</v>
      </c>
      <c r="E988" s="1" t="s">
        <v>544</v>
      </c>
      <c r="F988" s="1">
        <v>1</v>
      </c>
      <c r="G988" s="1">
        <v>1</v>
      </c>
      <c r="H988" s="1">
        <v>1</v>
      </c>
      <c r="I988" s="1">
        <v>1</v>
      </c>
      <c r="J988" s="1">
        <v>1</v>
      </c>
      <c r="K988" s="1">
        <v>1</v>
      </c>
      <c r="L988" s="1">
        <v>1</v>
      </c>
      <c r="M988" s="1">
        <v>1</v>
      </c>
    </row>
    <row r="989" spans="1:13" x14ac:dyDescent="0.25">
      <c r="A989" s="1">
        <v>9890</v>
      </c>
      <c r="B989" s="1" t="s">
        <v>543</v>
      </c>
      <c r="C989" s="1">
        <v>0</v>
      </c>
      <c r="D989" s="1" t="s">
        <v>104</v>
      </c>
      <c r="E989" s="1" t="s">
        <v>544</v>
      </c>
      <c r="F989" s="1">
        <v>1</v>
      </c>
      <c r="G989" s="1">
        <v>1</v>
      </c>
      <c r="H989" s="1">
        <v>1</v>
      </c>
      <c r="I989" s="1">
        <v>1</v>
      </c>
      <c r="J989" s="1">
        <v>1</v>
      </c>
      <c r="K989" s="1">
        <v>1</v>
      </c>
      <c r="L989" s="1">
        <v>1</v>
      </c>
      <c r="M989" s="1">
        <v>1</v>
      </c>
    </row>
    <row r="990" spans="1:13" x14ac:dyDescent="0.25">
      <c r="A990" s="1">
        <v>9900</v>
      </c>
      <c r="B990" s="1" t="s">
        <v>545</v>
      </c>
      <c r="C990" s="1">
        <v>0</v>
      </c>
      <c r="D990" s="1" t="s">
        <v>104</v>
      </c>
      <c r="E990" s="1" t="s">
        <v>215</v>
      </c>
      <c r="F990" s="1">
        <v>1</v>
      </c>
      <c r="G990" s="1">
        <v>1</v>
      </c>
      <c r="H990" s="1">
        <v>1</v>
      </c>
      <c r="I990" s="1">
        <v>1</v>
      </c>
      <c r="J990" s="1">
        <v>1</v>
      </c>
      <c r="K990" s="1">
        <v>1</v>
      </c>
      <c r="L990" s="1">
        <v>1</v>
      </c>
      <c r="M990" s="1">
        <v>1</v>
      </c>
    </row>
    <row r="991" spans="1:13" x14ac:dyDescent="0.25">
      <c r="A991" s="1">
        <v>9910</v>
      </c>
      <c r="B991" s="1" t="s">
        <v>545</v>
      </c>
      <c r="C991" s="1">
        <v>0</v>
      </c>
      <c r="D991" s="1" t="s">
        <v>104</v>
      </c>
      <c r="E991" s="1" t="s">
        <v>215</v>
      </c>
      <c r="F991" s="1">
        <v>1</v>
      </c>
      <c r="G991" s="1">
        <v>1</v>
      </c>
      <c r="H991" s="1">
        <v>1</v>
      </c>
      <c r="I991" s="1">
        <v>1</v>
      </c>
      <c r="J991" s="1">
        <v>1</v>
      </c>
      <c r="K991" s="1">
        <v>1</v>
      </c>
      <c r="L991" s="1">
        <v>1</v>
      </c>
      <c r="M991" s="1">
        <v>1</v>
      </c>
    </row>
    <row r="992" spans="1:13" x14ac:dyDescent="0.25">
      <c r="A992" s="1">
        <v>9920</v>
      </c>
      <c r="B992" s="1" t="s">
        <v>546</v>
      </c>
      <c r="C992" s="1">
        <v>0</v>
      </c>
      <c r="D992" s="1" t="s">
        <v>104</v>
      </c>
      <c r="E992" s="1" t="s">
        <v>547</v>
      </c>
      <c r="F992" s="1">
        <v>1</v>
      </c>
      <c r="G992" s="1">
        <v>1</v>
      </c>
      <c r="H992" s="1">
        <v>1</v>
      </c>
      <c r="I992" s="1">
        <v>1</v>
      </c>
      <c r="J992" s="1">
        <v>1</v>
      </c>
      <c r="K992" s="1">
        <v>1</v>
      </c>
      <c r="L992" s="1">
        <v>1</v>
      </c>
      <c r="M992" s="1">
        <v>1</v>
      </c>
    </row>
    <row r="993" spans="1:13" x14ac:dyDescent="0.25">
      <c r="A993" s="1">
        <v>9930</v>
      </c>
      <c r="B993" s="1" t="s">
        <v>546</v>
      </c>
      <c r="C993" s="1">
        <v>0</v>
      </c>
      <c r="D993" s="1" t="s">
        <v>104</v>
      </c>
      <c r="E993" s="1" t="s">
        <v>547</v>
      </c>
      <c r="F993" s="1">
        <v>1</v>
      </c>
      <c r="G993" s="1">
        <v>1</v>
      </c>
      <c r="H993" s="1">
        <v>1</v>
      </c>
      <c r="I993" s="1">
        <v>1</v>
      </c>
      <c r="J993" s="1">
        <v>1</v>
      </c>
      <c r="K993" s="1">
        <v>1</v>
      </c>
      <c r="L993" s="1">
        <v>1</v>
      </c>
      <c r="M993" s="1">
        <v>1</v>
      </c>
    </row>
    <row r="994" spans="1:13" x14ac:dyDescent="0.25">
      <c r="A994" s="1">
        <v>9940</v>
      </c>
      <c r="B994" s="1" t="s">
        <v>546</v>
      </c>
      <c r="C994" s="1">
        <v>0</v>
      </c>
      <c r="D994" s="1" t="s">
        <v>104</v>
      </c>
      <c r="E994" s="1" t="s">
        <v>547</v>
      </c>
      <c r="F994" s="1">
        <v>1</v>
      </c>
      <c r="G994" s="1">
        <v>1</v>
      </c>
      <c r="H994" s="1">
        <v>1</v>
      </c>
      <c r="I994" s="1">
        <v>1</v>
      </c>
      <c r="J994" s="1">
        <v>1</v>
      </c>
      <c r="K994" s="1">
        <v>1</v>
      </c>
      <c r="L994" s="1">
        <v>1</v>
      </c>
      <c r="M994" s="1">
        <v>1</v>
      </c>
    </row>
    <row r="995" spans="1:13" x14ac:dyDescent="0.25">
      <c r="A995" s="1">
        <v>9950</v>
      </c>
      <c r="B995" s="1" t="s">
        <v>546</v>
      </c>
      <c r="C995" s="1">
        <v>0</v>
      </c>
      <c r="D995" s="1" t="s">
        <v>104</v>
      </c>
      <c r="E995" s="1" t="s">
        <v>547</v>
      </c>
      <c r="F995" s="1">
        <v>1</v>
      </c>
      <c r="G995" s="1">
        <v>1</v>
      </c>
      <c r="H995" s="1">
        <v>1</v>
      </c>
      <c r="I995" s="1">
        <v>1</v>
      </c>
      <c r="J995" s="1">
        <v>1</v>
      </c>
      <c r="K995" s="1">
        <v>1</v>
      </c>
      <c r="L995" s="1">
        <v>1</v>
      </c>
      <c r="M995" s="1">
        <v>1</v>
      </c>
    </row>
    <row r="996" spans="1:13" x14ac:dyDescent="0.25">
      <c r="A996" s="1">
        <v>9960</v>
      </c>
      <c r="B996" s="1" t="s">
        <v>546</v>
      </c>
      <c r="C996" s="1">
        <v>0</v>
      </c>
      <c r="D996" s="1" t="s">
        <v>104</v>
      </c>
      <c r="E996" s="1" t="s">
        <v>547</v>
      </c>
      <c r="F996" s="1">
        <v>1</v>
      </c>
      <c r="G996" s="1">
        <v>1</v>
      </c>
      <c r="H996" s="1">
        <v>1</v>
      </c>
      <c r="I996" s="1">
        <v>1</v>
      </c>
      <c r="J996" s="1">
        <v>1</v>
      </c>
      <c r="K996" s="1">
        <v>1</v>
      </c>
      <c r="L996" s="1">
        <v>1</v>
      </c>
      <c r="M996" s="1">
        <v>1</v>
      </c>
    </row>
    <row r="997" spans="1:13" x14ac:dyDescent="0.25">
      <c r="A997" s="1">
        <v>9970</v>
      </c>
      <c r="B997" s="1" t="s">
        <v>546</v>
      </c>
      <c r="C997" s="1">
        <v>0</v>
      </c>
      <c r="D997" s="1" t="s">
        <v>104</v>
      </c>
      <c r="E997" s="1" t="s">
        <v>547</v>
      </c>
      <c r="F997" s="1">
        <v>1</v>
      </c>
      <c r="G997" s="1">
        <v>1</v>
      </c>
      <c r="H997" s="1">
        <v>1</v>
      </c>
      <c r="I997" s="1">
        <v>1</v>
      </c>
      <c r="J997" s="1">
        <v>1</v>
      </c>
      <c r="K997" s="1">
        <v>1</v>
      </c>
      <c r="L997" s="1">
        <v>1</v>
      </c>
      <c r="M997" s="1">
        <v>1</v>
      </c>
    </row>
    <row r="998" spans="1:13" x14ac:dyDescent="0.25">
      <c r="A998" s="1">
        <v>9980</v>
      </c>
      <c r="B998" s="1" t="s">
        <v>546</v>
      </c>
      <c r="C998" s="1">
        <v>0</v>
      </c>
      <c r="D998" s="1" t="s">
        <v>104</v>
      </c>
      <c r="E998" s="1" t="s">
        <v>547</v>
      </c>
      <c r="F998" s="1">
        <v>1</v>
      </c>
      <c r="G998" s="1">
        <v>1</v>
      </c>
      <c r="H998" s="1">
        <v>1</v>
      </c>
      <c r="I998" s="1">
        <v>1</v>
      </c>
      <c r="J998" s="1">
        <v>1</v>
      </c>
      <c r="K998" s="1">
        <v>1</v>
      </c>
      <c r="L998" s="1">
        <v>1</v>
      </c>
      <c r="M998" s="1">
        <v>1</v>
      </c>
    </row>
    <row r="999" spans="1:13" x14ac:dyDescent="0.25">
      <c r="A999" s="1">
        <v>9990</v>
      </c>
      <c r="B999" s="1" t="s">
        <v>546</v>
      </c>
      <c r="C999" s="1">
        <v>0</v>
      </c>
      <c r="D999" s="1" t="s">
        <v>104</v>
      </c>
      <c r="E999" s="1" t="s">
        <v>547</v>
      </c>
      <c r="F999" s="1">
        <v>1</v>
      </c>
      <c r="G999" s="1">
        <v>1</v>
      </c>
      <c r="H999" s="1">
        <v>1</v>
      </c>
      <c r="I999" s="1">
        <v>1</v>
      </c>
      <c r="J999" s="1">
        <v>1</v>
      </c>
      <c r="K999" s="1">
        <v>1</v>
      </c>
      <c r="L999" s="1">
        <v>1</v>
      </c>
      <c r="M999" s="1">
        <v>1</v>
      </c>
    </row>
    <row r="1000" spans="1:13" x14ac:dyDescent="0.25">
      <c r="A1000" s="1">
        <v>10000</v>
      </c>
      <c r="B1000" s="1" t="s">
        <v>546</v>
      </c>
      <c r="C1000" s="1">
        <v>0</v>
      </c>
      <c r="D1000" s="1" t="s">
        <v>104</v>
      </c>
      <c r="E1000" s="1" t="s">
        <v>547</v>
      </c>
      <c r="F1000" s="1">
        <v>1</v>
      </c>
      <c r="G1000" s="1">
        <v>1</v>
      </c>
      <c r="H1000" s="1">
        <v>1</v>
      </c>
      <c r="I1000" s="1">
        <v>1</v>
      </c>
      <c r="J1000" s="1">
        <v>1</v>
      </c>
      <c r="K1000" s="1">
        <v>1</v>
      </c>
      <c r="L1000" s="1">
        <v>1</v>
      </c>
      <c r="M1000" s="1">
        <v>1</v>
      </c>
    </row>
    <row r="1001" spans="1:13" x14ac:dyDescent="0.25">
      <c r="A1001" s="1">
        <v>10010</v>
      </c>
      <c r="B1001" s="1" t="s">
        <v>546</v>
      </c>
      <c r="C1001" s="1">
        <v>0</v>
      </c>
      <c r="D1001" s="1" t="s">
        <v>104</v>
      </c>
      <c r="E1001" s="1" t="s">
        <v>547</v>
      </c>
      <c r="F1001" s="1">
        <v>1</v>
      </c>
      <c r="G1001" s="1">
        <v>1</v>
      </c>
      <c r="H1001" s="1">
        <v>1</v>
      </c>
      <c r="I1001" s="1">
        <v>1</v>
      </c>
      <c r="J1001" s="1">
        <v>1</v>
      </c>
      <c r="K1001" s="1">
        <v>1</v>
      </c>
      <c r="L1001" s="1">
        <v>1</v>
      </c>
      <c r="M1001" s="1">
        <v>1</v>
      </c>
    </row>
    <row r="1002" spans="1:13" x14ac:dyDescent="0.25">
      <c r="A1002" s="1">
        <v>10020</v>
      </c>
      <c r="B1002" s="1" t="s">
        <v>546</v>
      </c>
      <c r="C1002" s="1">
        <v>0</v>
      </c>
      <c r="D1002" s="1" t="s">
        <v>104</v>
      </c>
      <c r="E1002" s="1" t="s">
        <v>547</v>
      </c>
      <c r="F1002" s="1">
        <v>1</v>
      </c>
      <c r="G1002" s="1">
        <v>1</v>
      </c>
      <c r="H1002" s="1">
        <v>1</v>
      </c>
      <c r="I1002" s="1">
        <v>1</v>
      </c>
      <c r="J1002" s="1">
        <v>1</v>
      </c>
      <c r="K1002" s="1">
        <v>1</v>
      </c>
      <c r="L1002" s="1">
        <v>1</v>
      </c>
      <c r="M1002" s="1">
        <v>1</v>
      </c>
    </row>
    <row r="1003" spans="1:13" x14ac:dyDescent="0.25">
      <c r="A1003" s="1">
        <v>10030</v>
      </c>
      <c r="B1003" s="1" t="s">
        <v>546</v>
      </c>
      <c r="C1003" s="1">
        <v>0</v>
      </c>
      <c r="D1003" s="1" t="s">
        <v>104</v>
      </c>
      <c r="E1003" s="1" t="s">
        <v>547</v>
      </c>
      <c r="F1003" s="1">
        <v>1</v>
      </c>
      <c r="G1003" s="1">
        <v>1</v>
      </c>
      <c r="H1003" s="1">
        <v>1</v>
      </c>
      <c r="I1003" s="1">
        <v>1</v>
      </c>
      <c r="J1003" s="1">
        <v>1</v>
      </c>
      <c r="K1003" s="1">
        <v>1</v>
      </c>
      <c r="L1003" s="1">
        <v>1</v>
      </c>
      <c r="M1003" s="1">
        <v>1</v>
      </c>
    </row>
    <row r="1004" spans="1:13" x14ac:dyDescent="0.25">
      <c r="A1004" s="1">
        <v>10040</v>
      </c>
      <c r="B1004" s="1" t="s">
        <v>546</v>
      </c>
      <c r="C1004" s="1">
        <v>0</v>
      </c>
      <c r="D1004" s="1" t="s">
        <v>104</v>
      </c>
      <c r="E1004" s="1" t="s">
        <v>547</v>
      </c>
      <c r="F1004" s="1">
        <v>1</v>
      </c>
      <c r="G1004" s="1">
        <v>1</v>
      </c>
      <c r="H1004" s="1">
        <v>1</v>
      </c>
      <c r="I1004" s="1">
        <v>1</v>
      </c>
      <c r="J1004" s="1">
        <v>1</v>
      </c>
      <c r="K1004" s="1">
        <v>1</v>
      </c>
      <c r="L1004" s="1">
        <v>1</v>
      </c>
      <c r="M1004" s="1">
        <v>1</v>
      </c>
    </row>
    <row r="1005" spans="1:13" x14ac:dyDescent="0.25">
      <c r="A1005" s="1">
        <v>10050</v>
      </c>
      <c r="B1005" s="1" t="s">
        <v>546</v>
      </c>
      <c r="C1005" s="1">
        <v>0</v>
      </c>
      <c r="D1005" s="1" t="s">
        <v>104</v>
      </c>
      <c r="E1005" s="1" t="s">
        <v>547</v>
      </c>
      <c r="F1005" s="1">
        <v>1</v>
      </c>
      <c r="G1005" s="1">
        <v>1</v>
      </c>
      <c r="H1005" s="1">
        <v>1</v>
      </c>
      <c r="I1005" s="1">
        <v>1</v>
      </c>
      <c r="J1005" s="1">
        <v>1</v>
      </c>
      <c r="K1005" s="1">
        <v>1</v>
      </c>
      <c r="L1005" s="1">
        <v>1</v>
      </c>
      <c r="M1005" s="1">
        <v>1</v>
      </c>
    </row>
    <row r="1006" spans="1:13" x14ac:dyDescent="0.25">
      <c r="A1006" s="1">
        <v>10060</v>
      </c>
      <c r="B1006" s="1" t="s">
        <v>133</v>
      </c>
      <c r="C1006" s="1">
        <v>0</v>
      </c>
      <c r="D1006" s="1" t="s">
        <v>104</v>
      </c>
      <c r="E1006" s="1" t="s">
        <v>134</v>
      </c>
      <c r="F1006" s="1">
        <v>1</v>
      </c>
      <c r="G1006" s="1">
        <v>1</v>
      </c>
      <c r="H1006" s="1">
        <v>1</v>
      </c>
      <c r="I1006" s="1">
        <v>1</v>
      </c>
      <c r="J1006" s="1">
        <v>1</v>
      </c>
      <c r="K1006" s="1">
        <v>1</v>
      </c>
      <c r="L1006" s="1">
        <v>1</v>
      </c>
      <c r="M1006" s="1">
        <v>1</v>
      </c>
    </row>
    <row r="1007" spans="1:13" x14ac:dyDescent="0.25">
      <c r="A1007" s="1">
        <v>10070</v>
      </c>
      <c r="B1007" s="1" t="s">
        <v>133</v>
      </c>
      <c r="C1007" s="1">
        <v>0</v>
      </c>
      <c r="D1007" s="1" t="s">
        <v>104</v>
      </c>
      <c r="E1007" s="1" t="s">
        <v>134</v>
      </c>
      <c r="F1007" s="1">
        <v>1</v>
      </c>
      <c r="G1007" s="1">
        <v>1</v>
      </c>
      <c r="H1007" s="1">
        <v>1</v>
      </c>
      <c r="I1007" s="1">
        <v>1</v>
      </c>
      <c r="J1007" s="1">
        <v>1</v>
      </c>
      <c r="K1007" s="1">
        <v>1</v>
      </c>
      <c r="L1007" s="1">
        <v>1</v>
      </c>
      <c r="M1007" s="1">
        <v>1</v>
      </c>
    </row>
    <row r="1008" spans="1:13" x14ac:dyDescent="0.25">
      <c r="A1008" s="1">
        <v>10080</v>
      </c>
      <c r="B1008" s="1" t="s">
        <v>133</v>
      </c>
      <c r="C1008" s="1">
        <v>0</v>
      </c>
      <c r="D1008" s="1" t="s">
        <v>104</v>
      </c>
      <c r="E1008" s="1" t="s">
        <v>134</v>
      </c>
      <c r="F1008" s="1">
        <v>1</v>
      </c>
      <c r="G1008" s="1">
        <v>1</v>
      </c>
      <c r="H1008" s="1">
        <v>1</v>
      </c>
      <c r="I1008" s="1">
        <v>1</v>
      </c>
      <c r="J1008" s="1">
        <v>1</v>
      </c>
      <c r="K1008" s="1">
        <v>1</v>
      </c>
      <c r="L1008" s="1">
        <v>1</v>
      </c>
      <c r="M1008" s="1">
        <v>1</v>
      </c>
    </row>
    <row r="1009" spans="1:13" x14ac:dyDescent="0.25">
      <c r="A1009" s="1">
        <v>10090</v>
      </c>
      <c r="B1009" s="1" t="s">
        <v>133</v>
      </c>
      <c r="C1009" s="1">
        <v>0</v>
      </c>
      <c r="D1009" s="1" t="s">
        <v>104</v>
      </c>
      <c r="E1009" s="1" t="s">
        <v>134</v>
      </c>
      <c r="F1009" s="1">
        <v>1</v>
      </c>
      <c r="G1009" s="1">
        <v>1</v>
      </c>
      <c r="H1009" s="1">
        <v>1</v>
      </c>
      <c r="I1009" s="1">
        <v>1</v>
      </c>
      <c r="J1009" s="1">
        <v>1</v>
      </c>
      <c r="K1009" s="1">
        <v>1</v>
      </c>
      <c r="L1009" s="1">
        <v>1</v>
      </c>
      <c r="M1009" s="1">
        <v>1</v>
      </c>
    </row>
    <row r="1010" spans="1:13" x14ac:dyDescent="0.25">
      <c r="A1010" s="1">
        <v>10100</v>
      </c>
      <c r="B1010" s="1" t="s">
        <v>133</v>
      </c>
      <c r="C1010" s="1">
        <v>0</v>
      </c>
      <c r="D1010" s="1" t="s">
        <v>104</v>
      </c>
      <c r="E1010" s="1" t="s">
        <v>134</v>
      </c>
      <c r="F1010" s="1">
        <v>1</v>
      </c>
      <c r="G1010" s="1">
        <v>1</v>
      </c>
      <c r="H1010" s="1">
        <v>1</v>
      </c>
      <c r="I1010" s="1">
        <v>1</v>
      </c>
      <c r="J1010" s="1">
        <v>1</v>
      </c>
      <c r="K1010" s="1">
        <v>1</v>
      </c>
      <c r="L1010" s="1">
        <v>1</v>
      </c>
      <c r="M1010" s="1">
        <v>1</v>
      </c>
    </row>
    <row r="1011" spans="1:13" x14ac:dyDescent="0.25">
      <c r="A1011" s="1">
        <v>10110</v>
      </c>
      <c r="B1011" s="1" t="s">
        <v>133</v>
      </c>
      <c r="C1011" s="1">
        <v>0</v>
      </c>
      <c r="D1011" s="1" t="s">
        <v>104</v>
      </c>
      <c r="E1011" s="1" t="s">
        <v>134</v>
      </c>
      <c r="F1011" s="1">
        <v>1</v>
      </c>
      <c r="G1011" s="1">
        <v>1</v>
      </c>
      <c r="H1011" s="1">
        <v>1</v>
      </c>
      <c r="I1011" s="1">
        <v>1</v>
      </c>
      <c r="J1011" s="1">
        <v>1</v>
      </c>
      <c r="K1011" s="1">
        <v>1</v>
      </c>
      <c r="L1011" s="1">
        <v>1</v>
      </c>
      <c r="M1011" s="1">
        <v>1</v>
      </c>
    </row>
    <row r="1012" spans="1:13" x14ac:dyDescent="0.25">
      <c r="A1012" s="1">
        <v>10120</v>
      </c>
      <c r="B1012" s="1" t="s">
        <v>548</v>
      </c>
      <c r="C1012" s="1">
        <v>0</v>
      </c>
      <c r="D1012" s="1" t="s">
        <v>104</v>
      </c>
      <c r="E1012" s="1" t="s">
        <v>195</v>
      </c>
      <c r="F1012" s="1">
        <v>1</v>
      </c>
      <c r="G1012" s="1">
        <v>1</v>
      </c>
      <c r="H1012" s="1">
        <v>1</v>
      </c>
      <c r="I1012" s="1">
        <v>1</v>
      </c>
      <c r="J1012" s="1">
        <v>1</v>
      </c>
      <c r="K1012" s="1">
        <v>1</v>
      </c>
      <c r="L1012" s="1">
        <v>1</v>
      </c>
      <c r="M1012" s="1">
        <v>1</v>
      </c>
    </row>
    <row r="1013" spans="1:13" x14ac:dyDescent="0.25">
      <c r="A1013" s="1">
        <v>10130</v>
      </c>
      <c r="B1013" s="1" t="s">
        <v>548</v>
      </c>
      <c r="C1013" s="1">
        <v>0</v>
      </c>
      <c r="D1013" s="1" t="s">
        <v>104</v>
      </c>
      <c r="E1013" s="1" t="s">
        <v>195</v>
      </c>
      <c r="F1013" s="1">
        <v>1</v>
      </c>
      <c r="G1013" s="1">
        <v>1</v>
      </c>
      <c r="H1013" s="1">
        <v>1</v>
      </c>
      <c r="I1013" s="1">
        <v>1</v>
      </c>
      <c r="J1013" s="1">
        <v>1</v>
      </c>
      <c r="K1013" s="1">
        <v>1</v>
      </c>
      <c r="L1013" s="1">
        <v>1</v>
      </c>
      <c r="M1013" s="1">
        <v>1</v>
      </c>
    </row>
    <row r="1014" spans="1:13" x14ac:dyDescent="0.25">
      <c r="A1014" s="1">
        <v>10140</v>
      </c>
      <c r="B1014" s="1" t="s">
        <v>548</v>
      </c>
      <c r="C1014" s="1">
        <v>0</v>
      </c>
      <c r="D1014" s="1" t="s">
        <v>104</v>
      </c>
      <c r="E1014" s="1" t="s">
        <v>195</v>
      </c>
      <c r="F1014" s="1">
        <v>1</v>
      </c>
      <c r="G1014" s="1">
        <v>1</v>
      </c>
      <c r="H1014" s="1">
        <v>1</v>
      </c>
      <c r="I1014" s="1">
        <v>1</v>
      </c>
      <c r="J1014" s="1">
        <v>1</v>
      </c>
      <c r="K1014" s="1">
        <v>1</v>
      </c>
      <c r="L1014" s="1">
        <v>1</v>
      </c>
      <c r="M1014" s="1">
        <v>1</v>
      </c>
    </row>
    <row r="1015" spans="1:13" x14ac:dyDescent="0.25">
      <c r="A1015" s="1">
        <v>10150</v>
      </c>
      <c r="B1015" s="1" t="s">
        <v>548</v>
      </c>
      <c r="C1015" s="1">
        <v>0</v>
      </c>
      <c r="D1015" s="1" t="s">
        <v>104</v>
      </c>
      <c r="E1015" s="1" t="s">
        <v>195</v>
      </c>
      <c r="F1015" s="1">
        <v>1</v>
      </c>
      <c r="G1015" s="1">
        <v>1</v>
      </c>
      <c r="H1015" s="1">
        <v>1</v>
      </c>
      <c r="I1015" s="1">
        <v>1</v>
      </c>
      <c r="J1015" s="1">
        <v>1</v>
      </c>
      <c r="K1015" s="1">
        <v>1</v>
      </c>
      <c r="L1015" s="1">
        <v>1</v>
      </c>
      <c r="M1015" s="1">
        <v>1</v>
      </c>
    </row>
    <row r="1016" spans="1:13" x14ac:dyDescent="0.25">
      <c r="A1016" s="1">
        <v>10160</v>
      </c>
      <c r="B1016" s="1" t="s">
        <v>548</v>
      </c>
      <c r="C1016" s="1">
        <v>0</v>
      </c>
      <c r="D1016" s="1" t="s">
        <v>104</v>
      </c>
      <c r="E1016" s="1" t="s">
        <v>195</v>
      </c>
      <c r="F1016" s="1">
        <v>1</v>
      </c>
      <c r="G1016" s="1">
        <v>1</v>
      </c>
      <c r="H1016" s="1">
        <v>1</v>
      </c>
      <c r="I1016" s="1">
        <v>1</v>
      </c>
      <c r="J1016" s="1">
        <v>1</v>
      </c>
      <c r="K1016" s="1">
        <v>1</v>
      </c>
      <c r="L1016" s="1">
        <v>1</v>
      </c>
      <c r="M1016" s="1">
        <v>1</v>
      </c>
    </row>
    <row r="1017" spans="1:13" x14ac:dyDescent="0.25">
      <c r="A1017" s="1">
        <v>10170</v>
      </c>
      <c r="B1017" s="1" t="s">
        <v>548</v>
      </c>
      <c r="C1017" s="1">
        <v>0</v>
      </c>
      <c r="D1017" s="1" t="s">
        <v>104</v>
      </c>
      <c r="E1017" s="1" t="s">
        <v>195</v>
      </c>
      <c r="F1017" s="1">
        <v>1</v>
      </c>
      <c r="G1017" s="1">
        <v>1</v>
      </c>
      <c r="H1017" s="1">
        <v>1</v>
      </c>
      <c r="I1017" s="1">
        <v>1</v>
      </c>
      <c r="J1017" s="1">
        <v>1</v>
      </c>
      <c r="K1017" s="1">
        <v>1</v>
      </c>
      <c r="L1017" s="1">
        <v>1</v>
      </c>
      <c r="M1017" s="1">
        <v>1</v>
      </c>
    </row>
    <row r="1018" spans="1:13" x14ac:dyDescent="0.25">
      <c r="A1018" s="1">
        <v>10180</v>
      </c>
      <c r="B1018" s="1" t="s">
        <v>549</v>
      </c>
      <c r="C1018" s="1">
        <v>0</v>
      </c>
      <c r="D1018" s="1" t="s">
        <v>104</v>
      </c>
      <c r="E1018" s="1" t="s">
        <v>550</v>
      </c>
      <c r="F1018" s="1">
        <v>1</v>
      </c>
      <c r="G1018" s="1">
        <v>1</v>
      </c>
      <c r="H1018" s="1">
        <v>1</v>
      </c>
      <c r="I1018" s="1">
        <v>1</v>
      </c>
      <c r="J1018" s="1">
        <v>1</v>
      </c>
      <c r="K1018" s="1">
        <v>1</v>
      </c>
      <c r="L1018" s="1">
        <v>1</v>
      </c>
      <c r="M1018" s="1">
        <v>1</v>
      </c>
    </row>
    <row r="1019" spans="1:13" x14ac:dyDescent="0.25">
      <c r="A1019" s="1">
        <v>10190</v>
      </c>
      <c r="B1019" s="1" t="s">
        <v>549</v>
      </c>
      <c r="C1019" s="1">
        <v>0</v>
      </c>
      <c r="D1019" s="1" t="s">
        <v>104</v>
      </c>
      <c r="E1019" s="1" t="s">
        <v>550</v>
      </c>
      <c r="F1019" s="1">
        <v>1</v>
      </c>
      <c r="G1019" s="1">
        <v>1</v>
      </c>
      <c r="H1019" s="1">
        <v>1</v>
      </c>
      <c r="I1019" s="1">
        <v>1</v>
      </c>
      <c r="J1019" s="1">
        <v>1</v>
      </c>
      <c r="K1019" s="1">
        <v>1</v>
      </c>
      <c r="L1019" s="1">
        <v>1</v>
      </c>
      <c r="M1019" s="1">
        <v>1</v>
      </c>
    </row>
    <row r="1020" spans="1:13" x14ac:dyDescent="0.25">
      <c r="A1020" s="1">
        <v>10200</v>
      </c>
      <c r="B1020" s="1" t="s">
        <v>549</v>
      </c>
      <c r="C1020" s="1">
        <v>0</v>
      </c>
      <c r="D1020" s="1" t="s">
        <v>104</v>
      </c>
      <c r="E1020" s="1" t="s">
        <v>550</v>
      </c>
      <c r="F1020" s="1">
        <v>1</v>
      </c>
      <c r="G1020" s="1">
        <v>1</v>
      </c>
      <c r="H1020" s="1">
        <v>1</v>
      </c>
      <c r="I1020" s="1">
        <v>1</v>
      </c>
      <c r="J1020" s="1">
        <v>1</v>
      </c>
      <c r="K1020" s="1">
        <v>1</v>
      </c>
      <c r="L1020" s="1">
        <v>1</v>
      </c>
      <c r="M1020" s="1">
        <v>1</v>
      </c>
    </row>
    <row r="1021" spans="1:13" x14ac:dyDescent="0.25">
      <c r="A1021" s="1">
        <v>10210</v>
      </c>
      <c r="B1021" s="1" t="s">
        <v>549</v>
      </c>
      <c r="C1021" s="1">
        <v>0</v>
      </c>
      <c r="D1021" s="1" t="s">
        <v>104</v>
      </c>
      <c r="E1021" s="1" t="s">
        <v>550</v>
      </c>
      <c r="F1021" s="1">
        <v>1</v>
      </c>
      <c r="G1021" s="1">
        <v>1</v>
      </c>
      <c r="H1021" s="1">
        <v>1</v>
      </c>
      <c r="I1021" s="1">
        <v>1</v>
      </c>
      <c r="J1021" s="1">
        <v>1</v>
      </c>
      <c r="K1021" s="1">
        <v>1</v>
      </c>
      <c r="L1021" s="1">
        <v>1</v>
      </c>
      <c r="M1021" s="1">
        <v>1</v>
      </c>
    </row>
    <row r="1022" spans="1:13" x14ac:dyDescent="0.25">
      <c r="A1022" s="1">
        <v>10220</v>
      </c>
      <c r="B1022" s="1" t="s">
        <v>222</v>
      </c>
      <c r="C1022" s="1">
        <v>0</v>
      </c>
      <c r="D1022" s="1" t="s">
        <v>104</v>
      </c>
      <c r="E1022" s="1" t="s">
        <v>223</v>
      </c>
      <c r="F1022" s="1">
        <v>1</v>
      </c>
      <c r="G1022" s="1">
        <v>1</v>
      </c>
      <c r="H1022" s="1">
        <v>1</v>
      </c>
      <c r="I1022" s="1">
        <v>1</v>
      </c>
      <c r="J1022" s="1">
        <v>1</v>
      </c>
      <c r="K1022" s="1">
        <v>1</v>
      </c>
      <c r="L1022" s="1">
        <v>1</v>
      </c>
      <c r="M1022" s="1">
        <v>1</v>
      </c>
    </row>
    <row r="1023" spans="1:13" x14ac:dyDescent="0.25">
      <c r="A1023" s="1">
        <v>10230</v>
      </c>
      <c r="B1023" s="1" t="s">
        <v>493</v>
      </c>
      <c r="C1023" s="1">
        <v>0</v>
      </c>
      <c r="D1023" s="1" t="s">
        <v>104</v>
      </c>
      <c r="E1023" s="1" t="s">
        <v>494</v>
      </c>
      <c r="F1023" s="1">
        <v>1</v>
      </c>
      <c r="G1023" s="1">
        <v>1</v>
      </c>
      <c r="H1023" s="1">
        <v>1</v>
      </c>
      <c r="I1023" s="1">
        <v>1</v>
      </c>
      <c r="J1023" s="1">
        <v>1</v>
      </c>
      <c r="K1023" s="1">
        <v>1</v>
      </c>
      <c r="L1023" s="1">
        <v>1</v>
      </c>
      <c r="M1023" s="1">
        <v>1</v>
      </c>
    </row>
    <row r="1024" spans="1:13" x14ac:dyDescent="0.25">
      <c r="A1024" s="1">
        <v>10240</v>
      </c>
      <c r="B1024" s="1" t="s">
        <v>551</v>
      </c>
      <c r="C1024" s="1">
        <v>0</v>
      </c>
      <c r="D1024" s="1" t="s">
        <v>104</v>
      </c>
      <c r="E1024" s="1" t="s">
        <v>552</v>
      </c>
      <c r="F1024" s="1">
        <v>1</v>
      </c>
      <c r="G1024" s="1">
        <v>1</v>
      </c>
      <c r="H1024" s="1">
        <v>1</v>
      </c>
      <c r="I1024" s="1">
        <v>1</v>
      </c>
      <c r="J1024" s="1">
        <v>1</v>
      </c>
      <c r="K1024" s="1">
        <v>1</v>
      </c>
      <c r="L1024" s="1">
        <v>1</v>
      </c>
      <c r="M1024" s="1">
        <v>1</v>
      </c>
    </row>
    <row r="1025" spans="1:13" x14ac:dyDescent="0.25">
      <c r="A1025" s="1">
        <v>10250</v>
      </c>
      <c r="B1025" s="1" t="s">
        <v>551</v>
      </c>
      <c r="C1025" s="1">
        <v>0</v>
      </c>
      <c r="D1025" s="1" t="s">
        <v>104</v>
      </c>
      <c r="E1025" s="1" t="s">
        <v>552</v>
      </c>
      <c r="F1025" s="1">
        <v>1</v>
      </c>
      <c r="G1025" s="1">
        <v>1</v>
      </c>
      <c r="H1025" s="1">
        <v>1</v>
      </c>
      <c r="I1025" s="1">
        <v>1</v>
      </c>
      <c r="J1025" s="1">
        <v>1</v>
      </c>
      <c r="K1025" s="1">
        <v>1</v>
      </c>
      <c r="L1025" s="1">
        <v>1</v>
      </c>
      <c r="M1025" s="1">
        <v>1</v>
      </c>
    </row>
    <row r="1026" spans="1:13" x14ac:dyDescent="0.25">
      <c r="A1026" s="1">
        <v>10260</v>
      </c>
      <c r="B1026" s="1" t="s">
        <v>551</v>
      </c>
      <c r="C1026" s="1">
        <v>0</v>
      </c>
      <c r="D1026" s="1" t="s">
        <v>104</v>
      </c>
      <c r="E1026" s="1" t="s">
        <v>552</v>
      </c>
      <c r="F1026" s="1">
        <v>1</v>
      </c>
      <c r="G1026" s="1">
        <v>1</v>
      </c>
      <c r="H1026" s="1">
        <v>1</v>
      </c>
      <c r="I1026" s="1">
        <v>1</v>
      </c>
      <c r="J1026" s="1">
        <v>1</v>
      </c>
      <c r="K1026" s="1">
        <v>1</v>
      </c>
      <c r="L1026" s="1">
        <v>1</v>
      </c>
      <c r="M1026" s="1">
        <v>1</v>
      </c>
    </row>
    <row r="1027" spans="1:13" x14ac:dyDescent="0.25">
      <c r="A1027" s="1">
        <v>10270</v>
      </c>
      <c r="B1027" s="1" t="s">
        <v>551</v>
      </c>
      <c r="C1027" s="1">
        <v>0</v>
      </c>
      <c r="D1027" s="1" t="s">
        <v>104</v>
      </c>
      <c r="E1027" s="1" t="s">
        <v>552</v>
      </c>
      <c r="F1027" s="1">
        <v>1</v>
      </c>
      <c r="G1027" s="1">
        <v>1</v>
      </c>
      <c r="H1027" s="1">
        <v>1</v>
      </c>
      <c r="I1027" s="1">
        <v>1</v>
      </c>
      <c r="J1027" s="1">
        <v>1</v>
      </c>
      <c r="K1027" s="1">
        <v>1</v>
      </c>
      <c r="L1027" s="1">
        <v>1</v>
      </c>
      <c r="M1027" s="1">
        <v>1</v>
      </c>
    </row>
    <row r="1028" spans="1:13" x14ac:dyDescent="0.25">
      <c r="A1028" s="1">
        <v>10280</v>
      </c>
      <c r="B1028" s="1" t="s">
        <v>224</v>
      </c>
      <c r="C1028" s="1">
        <v>0</v>
      </c>
      <c r="D1028" s="1" t="s">
        <v>104</v>
      </c>
      <c r="E1028" s="1" t="s">
        <v>225</v>
      </c>
      <c r="F1028" s="1">
        <v>1</v>
      </c>
      <c r="G1028" s="1">
        <v>1</v>
      </c>
      <c r="H1028" s="1">
        <v>1</v>
      </c>
      <c r="I1028" s="1">
        <v>1</v>
      </c>
      <c r="J1028" s="1">
        <v>1</v>
      </c>
      <c r="K1028" s="1">
        <v>1</v>
      </c>
      <c r="L1028" s="1">
        <v>1</v>
      </c>
      <c r="M1028" s="1">
        <v>1</v>
      </c>
    </row>
    <row r="1029" spans="1:13" x14ac:dyDescent="0.25">
      <c r="A1029" s="1">
        <v>10290</v>
      </c>
      <c r="B1029" s="1" t="s">
        <v>224</v>
      </c>
      <c r="C1029" s="1">
        <v>0</v>
      </c>
      <c r="D1029" s="1" t="s">
        <v>104</v>
      </c>
      <c r="E1029" s="1" t="s">
        <v>225</v>
      </c>
      <c r="F1029" s="1">
        <v>1</v>
      </c>
      <c r="G1029" s="1">
        <v>1</v>
      </c>
      <c r="H1029" s="1">
        <v>1</v>
      </c>
      <c r="I1029" s="1">
        <v>1</v>
      </c>
      <c r="J1029" s="1">
        <v>1</v>
      </c>
      <c r="K1029" s="1">
        <v>1</v>
      </c>
      <c r="L1029" s="1">
        <v>1</v>
      </c>
      <c r="M1029" s="1">
        <v>1</v>
      </c>
    </row>
    <row r="1030" spans="1:13" x14ac:dyDescent="0.25">
      <c r="A1030" s="1">
        <v>10300</v>
      </c>
      <c r="B1030" s="1" t="s">
        <v>224</v>
      </c>
      <c r="C1030" s="1">
        <v>0</v>
      </c>
      <c r="D1030" s="1" t="s">
        <v>104</v>
      </c>
      <c r="E1030" s="1" t="s">
        <v>225</v>
      </c>
      <c r="F1030" s="1">
        <v>1</v>
      </c>
      <c r="G1030" s="1">
        <v>1</v>
      </c>
      <c r="H1030" s="1">
        <v>1</v>
      </c>
      <c r="I1030" s="1">
        <v>1</v>
      </c>
      <c r="J1030" s="1">
        <v>1</v>
      </c>
      <c r="K1030" s="1">
        <v>1</v>
      </c>
      <c r="L1030" s="1">
        <v>1</v>
      </c>
      <c r="M1030" s="1">
        <v>1</v>
      </c>
    </row>
    <row r="1031" spans="1:13" x14ac:dyDescent="0.25">
      <c r="A1031" s="1">
        <v>10310</v>
      </c>
      <c r="B1031" s="1" t="s">
        <v>224</v>
      </c>
      <c r="C1031" s="1">
        <v>0</v>
      </c>
      <c r="D1031" s="1" t="s">
        <v>104</v>
      </c>
      <c r="E1031" s="1" t="s">
        <v>225</v>
      </c>
      <c r="F1031" s="1">
        <v>1</v>
      </c>
      <c r="G1031" s="1">
        <v>1</v>
      </c>
      <c r="H1031" s="1">
        <v>1</v>
      </c>
      <c r="I1031" s="1">
        <v>1</v>
      </c>
      <c r="J1031" s="1">
        <v>1</v>
      </c>
      <c r="K1031" s="1">
        <v>1</v>
      </c>
      <c r="L1031" s="1">
        <v>1</v>
      </c>
      <c r="M1031" s="1">
        <v>1</v>
      </c>
    </row>
    <row r="1032" spans="1:13" x14ac:dyDescent="0.25">
      <c r="A1032" s="1">
        <v>10320</v>
      </c>
      <c r="B1032" s="1" t="s">
        <v>224</v>
      </c>
      <c r="C1032" s="1">
        <v>0</v>
      </c>
      <c r="D1032" s="1" t="s">
        <v>104</v>
      </c>
      <c r="E1032" s="1" t="s">
        <v>225</v>
      </c>
      <c r="F1032" s="1">
        <v>1</v>
      </c>
      <c r="G1032" s="1">
        <v>1</v>
      </c>
      <c r="H1032" s="1">
        <v>1</v>
      </c>
      <c r="I1032" s="1">
        <v>1</v>
      </c>
      <c r="J1032" s="1">
        <v>1</v>
      </c>
      <c r="K1032" s="1">
        <v>1</v>
      </c>
      <c r="L1032" s="1">
        <v>1</v>
      </c>
      <c r="M1032" s="1">
        <v>1</v>
      </c>
    </row>
    <row r="1033" spans="1:13" x14ac:dyDescent="0.25">
      <c r="A1033" s="1">
        <v>10330</v>
      </c>
      <c r="B1033" s="1" t="s">
        <v>553</v>
      </c>
      <c r="C1033" s="1">
        <v>0</v>
      </c>
      <c r="D1033" s="1" t="s">
        <v>104</v>
      </c>
      <c r="E1033" s="1" t="s">
        <v>554</v>
      </c>
      <c r="F1033" s="1">
        <v>1</v>
      </c>
      <c r="G1033" s="1">
        <v>1</v>
      </c>
      <c r="H1033" s="1" t="s">
        <v>8</v>
      </c>
      <c r="I1033" s="1" t="s">
        <v>8</v>
      </c>
      <c r="J1033" s="1" t="s">
        <v>8</v>
      </c>
      <c r="K1033" s="1" t="s">
        <v>8</v>
      </c>
      <c r="L1033" s="1" t="s">
        <v>8</v>
      </c>
      <c r="M1033" s="1" t="s">
        <v>8</v>
      </c>
    </row>
    <row r="1034" spans="1:13" x14ac:dyDescent="0.25">
      <c r="A1034" s="1">
        <v>10340</v>
      </c>
      <c r="B1034" s="1" t="s">
        <v>553</v>
      </c>
      <c r="C1034" s="1">
        <v>0</v>
      </c>
      <c r="D1034" s="1" t="s">
        <v>104</v>
      </c>
      <c r="E1034" s="1" t="s">
        <v>554</v>
      </c>
      <c r="F1034" s="1">
        <v>1</v>
      </c>
      <c r="G1034" s="1">
        <v>1</v>
      </c>
      <c r="H1034" s="1" t="s">
        <v>8</v>
      </c>
      <c r="I1034" s="1" t="s">
        <v>8</v>
      </c>
      <c r="J1034" s="1" t="s">
        <v>8</v>
      </c>
      <c r="K1034" s="1" t="s">
        <v>8</v>
      </c>
      <c r="L1034" s="1" t="s">
        <v>8</v>
      </c>
      <c r="M1034" s="1" t="s">
        <v>8</v>
      </c>
    </row>
    <row r="1035" spans="1:13" x14ac:dyDescent="0.25">
      <c r="A1035" s="1">
        <v>10350</v>
      </c>
      <c r="B1035" s="1" t="s">
        <v>553</v>
      </c>
      <c r="C1035" s="1">
        <v>0</v>
      </c>
      <c r="D1035" s="1" t="s">
        <v>104</v>
      </c>
      <c r="E1035" s="1" t="s">
        <v>554</v>
      </c>
      <c r="F1035" s="1">
        <v>1</v>
      </c>
      <c r="G1035" s="1">
        <v>1</v>
      </c>
      <c r="H1035" s="1" t="s">
        <v>8</v>
      </c>
      <c r="I1035" s="1" t="s">
        <v>8</v>
      </c>
      <c r="J1035" s="1" t="s">
        <v>8</v>
      </c>
      <c r="K1035" s="1" t="s">
        <v>8</v>
      </c>
      <c r="L1035" s="1" t="s">
        <v>8</v>
      </c>
      <c r="M1035" s="1" t="s">
        <v>8</v>
      </c>
    </row>
    <row r="1036" spans="1:13" x14ac:dyDescent="0.25">
      <c r="A1036" s="1">
        <v>10360</v>
      </c>
      <c r="B1036" s="1" t="s">
        <v>553</v>
      </c>
      <c r="C1036" s="1">
        <v>0</v>
      </c>
      <c r="D1036" s="1" t="s">
        <v>104</v>
      </c>
      <c r="E1036" s="1" t="s">
        <v>554</v>
      </c>
      <c r="F1036" s="1">
        <v>1</v>
      </c>
      <c r="G1036" s="1">
        <v>1</v>
      </c>
      <c r="H1036" s="1" t="s">
        <v>8</v>
      </c>
      <c r="I1036" s="1" t="s">
        <v>8</v>
      </c>
      <c r="J1036" s="1" t="s">
        <v>8</v>
      </c>
      <c r="K1036" s="1" t="s">
        <v>8</v>
      </c>
      <c r="L1036" s="1" t="s">
        <v>8</v>
      </c>
      <c r="M1036" s="1" t="s">
        <v>8</v>
      </c>
    </row>
    <row r="1037" spans="1:13" x14ac:dyDescent="0.25">
      <c r="A1037" s="1">
        <v>10370</v>
      </c>
      <c r="B1037" s="1" t="s">
        <v>346</v>
      </c>
      <c r="C1037" s="1">
        <v>0</v>
      </c>
      <c r="D1037" s="1" t="s">
        <v>104</v>
      </c>
      <c r="E1037" s="1" t="s">
        <v>347</v>
      </c>
      <c r="F1037" s="1">
        <v>1</v>
      </c>
      <c r="G1037" s="1">
        <v>1</v>
      </c>
      <c r="H1037" s="1" t="s">
        <v>8</v>
      </c>
      <c r="I1037" s="1" t="s">
        <v>8</v>
      </c>
      <c r="J1037" s="1" t="s">
        <v>8</v>
      </c>
      <c r="K1037" s="1" t="s">
        <v>8</v>
      </c>
      <c r="L1037" s="1" t="s">
        <v>8</v>
      </c>
      <c r="M1037" s="1" t="s">
        <v>8</v>
      </c>
    </row>
    <row r="1038" spans="1:13" x14ac:dyDescent="0.25">
      <c r="A1038" s="1">
        <v>10380</v>
      </c>
      <c r="B1038" s="1" t="s">
        <v>555</v>
      </c>
      <c r="C1038" s="1">
        <v>0</v>
      </c>
      <c r="D1038" s="1" t="s">
        <v>104</v>
      </c>
      <c r="E1038" s="1" t="s">
        <v>556</v>
      </c>
      <c r="F1038" s="1">
        <v>1</v>
      </c>
      <c r="G1038" s="1">
        <v>1</v>
      </c>
      <c r="H1038" s="1" t="s">
        <v>8</v>
      </c>
      <c r="I1038" s="1" t="s">
        <v>8</v>
      </c>
      <c r="J1038" s="1" t="s">
        <v>8</v>
      </c>
      <c r="K1038" s="1" t="s">
        <v>8</v>
      </c>
      <c r="L1038" s="1" t="s">
        <v>8</v>
      </c>
      <c r="M1038" s="1" t="s">
        <v>8</v>
      </c>
    </row>
    <row r="1039" spans="1:13" x14ac:dyDescent="0.25">
      <c r="A1039" s="1">
        <v>10390</v>
      </c>
      <c r="B1039" s="1" t="s">
        <v>557</v>
      </c>
      <c r="C1039" s="1">
        <v>0</v>
      </c>
      <c r="D1039" s="1" t="s">
        <v>104</v>
      </c>
      <c r="E1039" s="1" t="s">
        <v>558</v>
      </c>
      <c r="F1039" s="1" t="s">
        <v>8</v>
      </c>
      <c r="G1039" s="1" t="s">
        <v>8</v>
      </c>
      <c r="H1039" s="1" t="s">
        <v>8</v>
      </c>
      <c r="I1039" s="1" t="s">
        <v>8</v>
      </c>
      <c r="J1039" s="1" t="s">
        <v>8</v>
      </c>
      <c r="K1039" s="1" t="s">
        <v>8</v>
      </c>
      <c r="L1039" s="1">
        <v>1</v>
      </c>
      <c r="M1039" s="1">
        <v>1</v>
      </c>
    </row>
    <row r="1040" spans="1:13" x14ac:dyDescent="0.25">
      <c r="A1040" s="1">
        <v>10400</v>
      </c>
      <c r="B1040" s="1" t="s">
        <v>559</v>
      </c>
      <c r="C1040" s="1">
        <v>0</v>
      </c>
      <c r="D1040" s="1" t="s">
        <v>104</v>
      </c>
      <c r="E1040" s="1" t="s">
        <v>560</v>
      </c>
      <c r="F1040" s="1" t="s">
        <v>8</v>
      </c>
      <c r="G1040" s="1" t="s">
        <v>8</v>
      </c>
      <c r="H1040" s="1" t="s">
        <v>8</v>
      </c>
      <c r="I1040" s="1" t="s">
        <v>8</v>
      </c>
      <c r="J1040" s="1" t="s">
        <v>8</v>
      </c>
      <c r="K1040" s="1" t="s">
        <v>8</v>
      </c>
      <c r="L1040" s="1">
        <v>1</v>
      </c>
      <c r="M1040" s="1">
        <v>1</v>
      </c>
    </row>
    <row r="1041" spans="1:13" x14ac:dyDescent="0.25">
      <c r="A1041" s="1">
        <v>10410</v>
      </c>
      <c r="B1041" s="1" t="s">
        <v>561</v>
      </c>
      <c r="C1041" s="1">
        <v>0</v>
      </c>
      <c r="D1041" s="1" t="s">
        <v>104</v>
      </c>
      <c r="E1041" s="1" t="s">
        <v>562</v>
      </c>
      <c r="F1041" s="1" t="s">
        <v>8</v>
      </c>
      <c r="G1041" s="1" t="s">
        <v>8</v>
      </c>
      <c r="H1041" s="1" t="s">
        <v>8</v>
      </c>
      <c r="I1041" s="1" t="s">
        <v>8</v>
      </c>
      <c r="J1041" s="1" t="s">
        <v>8</v>
      </c>
      <c r="K1041" s="1" t="s">
        <v>8</v>
      </c>
      <c r="L1041" s="1">
        <v>1</v>
      </c>
      <c r="M1041" s="1">
        <v>1</v>
      </c>
    </row>
    <row r="1042" spans="1:13" x14ac:dyDescent="0.25">
      <c r="A1042" s="1">
        <v>10420</v>
      </c>
      <c r="B1042" s="1" t="s">
        <v>563</v>
      </c>
      <c r="C1042" s="1">
        <v>0</v>
      </c>
      <c r="D1042" s="1" t="s">
        <v>104</v>
      </c>
      <c r="E1042" s="1" t="s">
        <v>564</v>
      </c>
      <c r="F1042" s="1">
        <v>1</v>
      </c>
      <c r="G1042" s="1">
        <v>1</v>
      </c>
      <c r="H1042" s="1" t="s">
        <v>8</v>
      </c>
      <c r="I1042" s="1" t="s">
        <v>8</v>
      </c>
      <c r="J1042" s="1" t="s">
        <v>8</v>
      </c>
      <c r="K1042" s="1" t="s">
        <v>8</v>
      </c>
      <c r="L1042" s="1" t="s">
        <v>8</v>
      </c>
      <c r="M1042" s="1" t="s">
        <v>8</v>
      </c>
    </row>
    <row r="1043" spans="1:13" x14ac:dyDescent="0.25">
      <c r="A1043" s="1">
        <v>10430</v>
      </c>
      <c r="B1043" s="1" t="s">
        <v>188</v>
      </c>
      <c r="C1043" s="1">
        <v>0</v>
      </c>
      <c r="D1043" s="1" t="s">
        <v>104</v>
      </c>
      <c r="E1043" s="1" t="s">
        <v>189</v>
      </c>
      <c r="F1043" s="1">
        <v>1</v>
      </c>
      <c r="G1043" s="1">
        <v>1</v>
      </c>
      <c r="H1043" s="1">
        <v>1</v>
      </c>
      <c r="I1043" s="1">
        <v>1</v>
      </c>
      <c r="J1043" s="1">
        <v>1</v>
      </c>
      <c r="K1043" s="1">
        <v>1</v>
      </c>
      <c r="L1043" s="1">
        <v>1</v>
      </c>
      <c r="M1043" s="1">
        <v>1</v>
      </c>
    </row>
    <row r="1044" spans="1:13" x14ac:dyDescent="0.25">
      <c r="A1044" s="1">
        <v>10440</v>
      </c>
      <c r="B1044" s="1" t="s">
        <v>565</v>
      </c>
      <c r="C1044" s="1">
        <v>0</v>
      </c>
      <c r="D1044" s="1" t="s">
        <v>104</v>
      </c>
      <c r="E1044" s="1" t="s">
        <v>566</v>
      </c>
      <c r="F1044" s="1">
        <v>1</v>
      </c>
      <c r="G1044" s="1">
        <v>1</v>
      </c>
      <c r="H1044" s="1">
        <v>1</v>
      </c>
      <c r="I1044" s="1">
        <v>1</v>
      </c>
      <c r="J1044" s="1">
        <v>1</v>
      </c>
      <c r="K1044" s="1">
        <v>1</v>
      </c>
      <c r="L1044" s="1">
        <v>1</v>
      </c>
      <c r="M1044" s="1">
        <v>1</v>
      </c>
    </row>
    <row r="1045" spans="1:13" x14ac:dyDescent="0.25">
      <c r="A1045" s="1">
        <v>10450</v>
      </c>
      <c r="B1045" s="1" t="s">
        <v>567</v>
      </c>
      <c r="C1045" s="1">
        <v>0</v>
      </c>
      <c r="D1045" s="1" t="s">
        <v>104</v>
      </c>
      <c r="E1045" s="1" t="s">
        <v>568</v>
      </c>
      <c r="F1045" s="1">
        <v>1</v>
      </c>
      <c r="G1045" s="1">
        <v>1</v>
      </c>
      <c r="H1045" s="1">
        <v>1</v>
      </c>
      <c r="I1045" s="1">
        <v>1</v>
      </c>
      <c r="J1045" s="1">
        <v>1</v>
      </c>
      <c r="K1045" s="1">
        <v>1</v>
      </c>
      <c r="L1045" s="1">
        <v>1</v>
      </c>
      <c r="M1045" s="1">
        <v>1</v>
      </c>
    </row>
    <row r="1046" spans="1:13" x14ac:dyDescent="0.25">
      <c r="A1046" s="1">
        <v>10460</v>
      </c>
      <c r="B1046" s="1" t="s">
        <v>531</v>
      </c>
      <c r="C1046" s="1">
        <v>0</v>
      </c>
      <c r="D1046" s="1" t="s">
        <v>104</v>
      </c>
      <c r="E1046" s="1" t="s">
        <v>532</v>
      </c>
      <c r="F1046" s="1">
        <v>1</v>
      </c>
      <c r="G1046" s="1">
        <v>1</v>
      </c>
      <c r="H1046" s="1">
        <v>1</v>
      </c>
      <c r="I1046" s="1">
        <v>1</v>
      </c>
      <c r="J1046" s="1">
        <v>1</v>
      </c>
      <c r="K1046" s="1">
        <v>1</v>
      </c>
      <c r="L1046" s="1">
        <v>1</v>
      </c>
      <c r="M1046" s="1">
        <v>1</v>
      </c>
    </row>
    <row r="1047" spans="1:13" x14ac:dyDescent="0.25">
      <c r="A1047" s="1">
        <v>10470</v>
      </c>
      <c r="B1047" s="1" t="s">
        <v>531</v>
      </c>
      <c r="C1047" s="1">
        <v>0</v>
      </c>
      <c r="D1047" s="1" t="s">
        <v>104</v>
      </c>
      <c r="E1047" s="1" t="s">
        <v>532</v>
      </c>
      <c r="F1047" s="1">
        <v>1</v>
      </c>
      <c r="G1047" s="1">
        <v>1</v>
      </c>
      <c r="H1047" s="1">
        <v>1</v>
      </c>
      <c r="I1047" s="1">
        <v>1</v>
      </c>
      <c r="J1047" s="1">
        <v>1</v>
      </c>
      <c r="K1047" s="1">
        <v>1</v>
      </c>
      <c r="L1047" s="1">
        <v>1</v>
      </c>
      <c r="M1047" s="1">
        <v>1</v>
      </c>
    </row>
    <row r="1048" spans="1:13" x14ac:dyDescent="0.25">
      <c r="A1048" s="1">
        <v>10480</v>
      </c>
      <c r="B1048" s="1" t="s">
        <v>531</v>
      </c>
      <c r="C1048" s="1">
        <v>0</v>
      </c>
      <c r="D1048" s="1" t="s">
        <v>104</v>
      </c>
      <c r="E1048" s="1" t="s">
        <v>532</v>
      </c>
      <c r="F1048" s="1">
        <v>1</v>
      </c>
      <c r="G1048" s="1">
        <v>1</v>
      </c>
      <c r="H1048" s="1">
        <v>1</v>
      </c>
      <c r="I1048" s="1">
        <v>1</v>
      </c>
      <c r="J1048" s="1">
        <v>1</v>
      </c>
      <c r="K1048" s="1">
        <v>1</v>
      </c>
      <c r="L1048" s="1">
        <v>1</v>
      </c>
      <c r="M1048" s="1">
        <v>1</v>
      </c>
    </row>
    <row r="1049" spans="1:13" x14ac:dyDescent="0.25">
      <c r="A1049" s="1">
        <v>10490</v>
      </c>
      <c r="B1049" s="1" t="s">
        <v>531</v>
      </c>
      <c r="C1049" s="1">
        <v>0</v>
      </c>
      <c r="D1049" s="1" t="s">
        <v>104</v>
      </c>
      <c r="E1049" s="1" t="s">
        <v>532</v>
      </c>
      <c r="F1049" s="1">
        <v>1</v>
      </c>
      <c r="G1049" s="1">
        <v>1</v>
      </c>
      <c r="H1049" s="1">
        <v>1</v>
      </c>
      <c r="I1049" s="1">
        <v>1</v>
      </c>
      <c r="J1049" s="1">
        <v>1</v>
      </c>
      <c r="K1049" s="1">
        <v>1</v>
      </c>
      <c r="L1049" s="1">
        <v>1</v>
      </c>
      <c r="M1049" s="1">
        <v>1</v>
      </c>
    </row>
    <row r="1050" spans="1:13" x14ac:dyDescent="0.25">
      <c r="A1050" s="1">
        <v>10500</v>
      </c>
      <c r="B1050" s="1" t="s">
        <v>531</v>
      </c>
      <c r="C1050" s="1">
        <v>0</v>
      </c>
      <c r="D1050" s="1" t="s">
        <v>104</v>
      </c>
      <c r="E1050" s="1" t="s">
        <v>532</v>
      </c>
      <c r="F1050" s="1">
        <v>1</v>
      </c>
      <c r="G1050" s="1">
        <v>1</v>
      </c>
      <c r="H1050" s="1">
        <v>1</v>
      </c>
      <c r="I1050" s="1">
        <v>1</v>
      </c>
      <c r="J1050" s="1">
        <v>1</v>
      </c>
      <c r="K1050" s="1">
        <v>1</v>
      </c>
      <c r="L1050" s="1">
        <v>1</v>
      </c>
      <c r="M1050" s="1">
        <v>1</v>
      </c>
    </row>
    <row r="1051" spans="1:13" x14ac:dyDescent="0.25">
      <c r="A1051" s="1">
        <v>10510</v>
      </c>
      <c r="B1051" s="1" t="s">
        <v>531</v>
      </c>
      <c r="C1051" s="1">
        <v>0</v>
      </c>
      <c r="D1051" s="1" t="s">
        <v>104</v>
      </c>
      <c r="E1051" s="1" t="s">
        <v>532</v>
      </c>
      <c r="F1051" s="1">
        <v>1</v>
      </c>
      <c r="G1051" s="1">
        <v>1</v>
      </c>
      <c r="H1051" s="1">
        <v>1</v>
      </c>
      <c r="I1051" s="1">
        <v>1</v>
      </c>
      <c r="J1051" s="1">
        <v>1</v>
      </c>
      <c r="K1051" s="1">
        <v>1</v>
      </c>
      <c r="L1051" s="1">
        <v>1</v>
      </c>
      <c r="M1051" s="1">
        <v>1</v>
      </c>
    </row>
    <row r="1052" spans="1:13" x14ac:dyDescent="0.25">
      <c r="A1052" s="1">
        <v>10520</v>
      </c>
      <c r="B1052" s="1" t="s">
        <v>531</v>
      </c>
      <c r="C1052" s="1">
        <v>0</v>
      </c>
      <c r="D1052" s="1" t="s">
        <v>104</v>
      </c>
      <c r="E1052" s="1" t="s">
        <v>532</v>
      </c>
      <c r="F1052" s="1">
        <v>1</v>
      </c>
      <c r="G1052" s="1">
        <v>1</v>
      </c>
      <c r="H1052" s="1">
        <v>1</v>
      </c>
      <c r="I1052" s="1">
        <v>1</v>
      </c>
      <c r="J1052" s="1">
        <v>1</v>
      </c>
      <c r="K1052" s="1">
        <v>1</v>
      </c>
      <c r="L1052" s="1">
        <v>1</v>
      </c>
      <c r="M1052" s="1">
        <v>1</v>
      </c>
    </row>
    <row r="1053" spans="1:13" x14ac:dyDescent="0.25">
      <c r="A1053" s="1">
        <v>10530</v>
      </c>
      <c r="B1053" s="1" t="s">
        <v>531</v>
      </c>
      <c r="C1053" s="1">
        <v>0</v>
      </c>
      <c r="D1053" s="1" t="s">
        <v>104</v>
      </c>
      <c r="E1053" s="1" t="s">
        <v>532</v>
      </c>
      <c r="F1053" s="1">
        <v>1</v>
      </c>
      <c r="G1053" s="1">
        <v>1</v>
      </c>
      <c r="H1053" s="1">
        <v>1</v>
      </c>
      <c r="I1053" s="1">
        <v>1</v>
      </c>
      <c r="J1053" s="1">
        <v>1</v>
      </c>
      <c r="K1053" s="1">
        <v>1</v>
      </c>
      <c r="L1053" s="1">
        <v>1</v>
      </c>
      <c r="M1053" s="1">
        <v>1</v>
      </c>
    </row>
    <row r="1054" spans="1:13" x14ac:dyDescent="0.25">
      <c r="A1054" s="1">
        <v>10540</v>
      </c>
      <c r="B1054" s="1" t="s">
        <v>161</v>
      </c>
      <c r="C1054" s="1">
        <v>0</v>
      </c>
      <c r="D1054" s="1" t="s">
        <v>104</v>
      </c>
      <c r="E1054" s="1" t="s">
        <v>162</v>
      </c>
      <c r="F1054" s="1">
        <v>1</v>
      </c>
      <c r="G1054" s="1">
        <v>1</v>
      </c>
      <c r="H1054" s="1">
        <v>1</v>
      </c>
      <c r="I1054" s="1">
        <v>1</v>
      </c>
      <c r="J1054" s="1">
        <v>1</v>
      </c>
      <c r="K1054" s="1">
        <v>1</v>
      </c>
      <c r="L1054" s="1">
        <v>1</v>
      </c>
      <c r="M1054" s="1">
        <v>1</v>
      </c>
    </row>
    <row r="1055" spans="1:13" x14ac:dyDescent="0.25">
      <c r="A1055" s="1">
        <v>10550</v>
      </c>
      <c r="B1055" s="1" t="s">
        <v>184</v>
      </c>
      <c r="C1055" s="1">
        <v>0</v>
      </c>
      <c r="D1055" s="1" t="s">
        <v>104</v>
      </c>
      <c r="E1055" s="1" t="s">
        <v>185</v>
      </c>
      <c r="F1055" s="1">
        <v>1</v>
      </c>
      <c r="G1055" s="1">
        <v>1</v>
      </c>
      <c r="H1055" s="1">
        <v>1</v>
      </c>
      <c r="I1055" s="1">
        <v>1</v>
      </c>
      <c r="J1055" s="1">
        <v>1</v>
      </c>
      <c r="K1055" s="1">
        <v>1</v>
      </c>
      <c r="L1055" s="1">
        <v>1</v>
      </c>
      <c r="M1055" s="1">
        <v>1</v>
      </c>
    </row>
    <row r="1056" spans="1:13" x14ac:dyDescent="0.25">
      <c r="A1056" s="1">
        <v>10560</v>
      </c>
      <c r="B1056" s="1" t="s">
        <v>184</v>
      </c>
      <c r="C1056" s="1">
        <v>0</v>
      </c>
      <c r="D1056" s="1" t="s">
        <v>104</v>
      </c>
      <c r="E1056" s="1" t="s">
        <v>185</v>
      </c>
      <c r="F1056" s="1">
        <v>1</v>
      </c>
      <c r="G1056" s="1">
        <v>1</v>
      </c>
      <c r="H1056" s="1">
        <v>1</v>
      </c>
      <c r="I1056" s="1">
        <v>1</v>
      </c>
      <c r="J1056" s="1">
        <v>1</v>
      </c>
      <c r="K1056" s="1">
        <v>1</v>
      </c>
      <c r="L1056" s="1">
        <v>1</v>
      </c>
      <c r="M1056" s="1">
        <v>1</v>
      </c>
    </row>
    <row r="1057" spans="1:13" x14ac:dyDescent="0.25">
      <c r="A1057" s="1">
        <v>10570</v>
      </c>
      <c r="B1057" s="1" t="s">
        <v>184</v>
      </c>
      <c r="C1057" s="1">
        <v>0</v>
      </c>
      <c r="D1057" s="1" t="s">
        <v>104</v>
      </c>
      <c r="E1057" s="1" t="s">
        <v>185</v>
      </c>
      <c r="F1057" s="1">
        <v>1</v>
      </c>
      <c r="G1057" s="1">
        <v>1</v>
      </c>
      <c r="H1057" s="1">
        <v>1</v>
      </c>
      <c r="I1057" s="1">
        <v>1</v>
      </c>
      <c r="J1057" s="1">
        <v>1</v>
      </c>
      <c r="K1057" s="1">
        <v>1</v>
      </c>
      <c r="L1057" s="1">
        <v>1</v>
      </c>
      <c r="M1057" s="1">
        <v>1</v>
      </c>
    </row>
    <row r="1058" spans="1:13" x14ac:dyDescent="0.25">
      <c r="A1058" s="1">
        <v>10580</v>
      </c>
      <c r="B1058" s="1" t="s">
        <v>184</v>
      </c>
      <c r="C1058" s="1">
        <v>0</v>
      </c>
      <c r="D1058" s="1" t="s">
        <v>104</v>
      </c>
      <c r="E1058" s="1" t="s">
        <v>185</v>
      </c>
      <c r="F1058" s="1">
        <v>1</v>
      </c>
      <c r="G1058" s="1">
        <v>1</v>
      </c>
      <c r="H1058" s="1">
        <v>1</v>
      </c>
      <c r="I1058" s="1">
        <v>1</v>
      </c>
      <c r="J1058" s="1">
        <v>1</v>
      </c>
      <c r="K1058" s="1">
        <v>1</v>
      </c>
      <c r="L1058" s="1">
        <v>1</v>
      </c>
      <c r="M1058" s="1">
        <v>1</v>
      </c>
    </row>
    <row r="1059" spans="1:13" x14ac:dyDescent="0.25">
      <c r="A1059" s="1">
        <v>10590</v>
      </c>
      <c r="B1059" s="1" t="s">
        <v>184</v>
      </c>
      <c r="C1059" s="1">
        <v>0</v>
      </c>
      <c r="D1059" s="1" t="s">
        <v>104</v>
      </c>
      <c r="E1059" s="1" t="s">
        <v>185</v>
      </c>
      <c r="F1059" s="1">
        <v>1</v>
      </c>
      <c r="G1059" s="1">
        <v>1</v>
      </c>
      <c r="H1059" s="1">
        <v>1</v>
      </c>
      <c r="I1059" s="1">
        <v>1</v>
      </c>
      <c r="J1059" s="1">
        <v>1</v>
      </c>
      <c r="K1059" s="1">
        <v>1</v>
      </c>
      <c r="L1059" s="1">
        <v>1</v>
      </c>
      <c r="M1059" s="1">
        <v>1</v>
      </c>
    </row>
    <row r="1060" spans="1:13" x14ac:dyDescent="0.25">
      <c r="A1060" s="1">
        <v>10600</v>
      </c>
      <c r="B1060" s="1" t="s">
        <v>184</v>
      </c>
      <c r="C1060" s="1">
        <v>0</v>
      </c>
      <c r="D1060" s="1" t="s">
        <v>104</v>
      </c>
      <c r="E1060" s="1" t="s">
        <v>185</v>
      </c>
      <c r="F1060" s="1">
        <v>1</v>
      </c>
      <c r="G1060" s="1">
        <v>1</v>
      </c>
      <c r="H1060" s="1">
        <v>1</v>
      </c>
      <c r="I1060" s="1">
        <v>1</v>
      </c>
      <c r="J1060" s="1">
        <v>1</v>
      </c>
      <c r="K1060" s="1">
        <v>1</v>
      </c>
      <c r="L1060" s="1">
        <v>1</v>
      </c>
      <c r="M1060" s="1">
        <v>1</v>
      </c>
    </row>
    <row r="1061" spans="1:13" x14ac:dyDescent="0.25">
      <c r="A1061" s="1">
        <v>10610</v>
      </c>
      <c r="B1061" s="1" t="s">
        <v>145</v>
      </c>
      <c r="C1061" s="1">
        <v>0</v>
      </c>
      <c r="D1061" s="1" t="s">
        <v>104</v>
      </c>
      <c r="E1061" s="1" t="s">
        <v>146</v>
      </c>
      <c r="F1061" s="1">
        <v>1</v>
      </c>
      <c r="G1061" s="1">
        <v>1</v>
      </c>
      <c r="H1061" s="1" t="s">
        <v>8</v>
      </c>
      <c r="I1061" s="1" t="s">
        <v>8</v>
      </c>
      <c r="J1061" s="1" t="s">
        <v>8</v>
      </c>
      <c r="K1061" s="1" t="s">
        <v>8</v>
      </c>
      <c r="L1061" s="1" t="s">
        <v>8</v>
      </c>
      <c r="M1061" s="1" t="s">
        <v>8</v>
      </c>
    </row>
    <row r="1062" spans="1:13" x14ac:dyDescent="0.25">
      <c r="A1062" s="1">
        <v>10620</v>
      </c>
      <c r="B1062" s="1" t="s">
        <v>145</v>
      </c>
      <c r="C1062" s="1">
        <v>0</v>
      </c>
      <c r="D1062" s="1" t="s">
        <v>104</v>
      </c>
      <c r="E1062" s="1" t="s">
        <v>146</v>
      </c>
      <c r="F1062" s="1" t="s">
        <v>8</v>
      </c>
      <c r="G1062" s="1" t="s">
        <v>8</v>
      </c>
      <c r="H1062" s="1">
        <v>1</v>
      </c>
      <c r="I1062" s="1">
        <v>1</v>
      </c>
      <c r="J1062" s="1">
        <v>1</v>
      </c>
      <c r="K1062" s="1">
        <v>1</v>
      </c>
      <c r="L1062" s="1" t="s">
        <v>8</v>
      </c>
      <c r="M1062" s="1" t="s">
        <v>8</v>
      </c>
    </row>
    <row r="1063" spans="1:13" x14ac:dyDescent="0.25">
      <c r="A1063" s="1">
        <v>10630</v>
      </c>
      <c r="B1063" s="1" t="s">
        <v>145</v>
      </c>
      <c r="C1063" s="1">
        <v>0</v>
      </c>
      <c r="D1063" s="1" t="s">
        <v>104</v>
      </c>
      <c r="E1063" s="1" t="s">
        <v>146</v>
      </c>
      <c r="F1063" s="1" t="s">
        <v>8</v>
      </c>
      <c r="G1063" s="1" t="s">
        <v>8</v>
      </c>
      <c r="H1063" s="1" t="s">
        <v>8</v>
      </c>
      <c r="I1063" s="1" t="s">
        <v>8</v>
      </c>
      <c r="J1063" s="1" t="s">
        <v>8</v>
      </c>
      <c r="K1063" s="1" t="s">
        <v>8</v>
      </c>
      <c r="L1063" s="1">
        <v>1</v>
      </c>
      <c r="M1063" s="1">
        <v>1</v>
      </c>
    </row>
    <row r="1064" spans="1:13" x14ac:dyDescent="0.25">
      <c r="A1064" s="1">
        <v>10640</v>
      </c>
      <c r="B1064" s="1" t="s">
        <v>145</v>
      </c>
      <c r="C1064" s="1">
        <v>0</v>
      </c>
      <c r="D1064" s="1" t="s">
        <v>104</v>
      </c>
      <c r="E1064" s="1" t="s">
        <v>146</v>
      </c>
      <c r="F1064" s="1">
        <v>1</v>
      </c>
      <c r="G1064" s="1">
        <v>1</v>
      </c>
      <c r="H1064" s="1" t="s">
        <v>8</v>
      </c>
      <c r="I1064" s="1" t="s">
        <v>8</v>
      </c>
      <c r="J1064" s="1" t="s">
        <v>8</v>
      </c>
      <c r="K1064" s="1" t="s">
        <v>8</v>
      </c>
      <c r="L1064" s="1" t="s">
        <v>8</v>
      </c>
      <c r="M1064" s="1" t="s">
        <v>8</v>
      </c>
    </row>
    <row r="1065" spans="1:13" x14ac:dyDescent="0.25">
      <c r="A1065" s="1">
        <v>10650</v>
      </c>
      <c r="B1065" s="1" t="s">
        <v>145</v>
      </c>
      <c r="C1065" s="1">
        <v>0</v>
      </c>
      <c r="D1065" s="1" t="s">
        <v>104</v>
      </c>
      <c r="E1065" s="1" t="s">
        <v>146</v>
      </c>
      <c r="F1065" s="1" t="s">
        <v>8</v>
      </c>
      <c r="G1065" s="1" t="s">
        <v>8</v>
      </c>
      <c r="H1065" s="1">
        <v>1</v>
      </c>
      <c r="I1065" s="1">
        <v>1</v>
      </c>
      <c r="J1065" s="1">
        <v>1</v>
      </c>
      <c r="K1065" s="1">
        <v>1</v>
      </c>
      <c r="L1065" s="1" t="s">
        <v>8</v>
      </c>
      <c r="M1065" s="1" t="s">
        <v>8</v>
      </c>
    </row>
    <row r="1066" spans="1:13" x14ac:dyDescent="0.25">
      <c r="A1066" s="1">
        <v>10660</v>
      </c>
      <c r="B1066" s="1" t="s">
        <v>145</v>
      </c>
      <c r="C1066" s="1">
        <v>0</v>
      </c>
      <c r="D1066" s="1" t="s">
        <v>104</v>
      </c>
      <c r="E1066" s="1" t="s">
        <v>146</v>
      </c>
      <c r="F1066" s="1" t="s">
        <v>8</v>
      </c>
      <c r="G1066" s="1" t="s">
        <v>8</v>
      </c>
      <c r="H1066" s="1" t="s">
        <v>8</v>
      </c>
      <c r="I1066" s="1" t="s">
        <v>8</v>
      </c>
      <c r="J1066" s="1" t="s">
        <v>8</v>
      </c>
      <c r="K1066" s="1" t="s">
        <v>8</v>
      </c>
      <c r="L1066" s="1">
        <v>1</v>
      </c>
      <c r="M1066" s="1">
        <v>1</v>
      </c>
    </row>
    <row r="1067" spans="1:13" x14ac:dyDescent="0.25">
      <c r="A1067" s="1">
        <v>10670</v>
      </c>
      <c r="B1067" s="1" t="s">
        <v>145</v>
      </c>
      <c r="C1067" s="1">
        <v>0</v>
      </c>
      <c r="D1067" s="1" t="s">
        <v>104</v>
      </c>
      <c r="E1067" s="1" t="s">
        <v>146</v>
      </c>
      <c r="F1067" s="1">
        <v>1</v>
      </c>
      <c r="G1067" s="1">
        <v>1</v>
      </c>
      <c r="H1067" s="1" t="s">
        <v>8</v>
      </c>
      <c r="I1067" s="1" t="s">
        <v>8</v>
      </c>
      <c r="J1067" s="1" t="s">
        <v>8</v>
      </c>
      <c r="K1067" s="1" t="s">
        <v>8</v>
      </c>
      <c r="L1067" s="1" t="s">
        <v>8</v>
      </c>
      <c r="M1067" s="1" t="s">
        <v>8</v>
      </c>
    </row>
    <row r="1068" spans="1:13" x14ac:dyDescent="0.25">
      <c r="A1068" s="1">
        <v>10680</v>
      </c>
      <c r="B1068" s="1" t="s">
        <v>145</v>
      </c>
      <c r="C1068" s="1">
        <v>0</v>
      </c>
      <c r="D1068" s="1" t="s">
        <v>104</v>
      </c>
      <c r="E1068" s="1" t="s">
        <v>146</v>
      </c>
      <c r="F1068" s="1" t="s">
        <v>8</v>
      </c>
      <c r="G1068" s="1" t="s">
        <v>8</v>
      </c>
      <c r="H1068" s="1">
        <v>1</v>
      </c>
      <c r="I1068" s="1">
        <v>1</v>
      </c>
      <c r="J1068" s="1">
        <v>1</v>
      </c>
      <c r="K1068" s="1">
        <v>1</v>
      </c>
      <c r="L1068" s="1" t="s">
        <v>8</v>
      </c>
      <c r="M1068" s="1" t="s">
        <v>8</v>
      </c>
    </row>
    <row r="1069" spans="1:13" x14ac:dyDescent="0.25">
      <c r="A1069" s="1">
        <v>10690</v>
      </c>
      <c r="B1069" s="1" t="s">
        <v>145</v>
      </c>
      <c r="C1069" s="1">
        <v>0</v>
      </c>
      <c r="D1069" s="1" t="s">
        <v>104</v>
      </c>
      <c r="E1069" s="1" t="s">
        <v>146</v>
      </c>
      <c r="F1069" s="1" t="s">
        <v>8</v>
      </c>
      <c r="G1069" s="1" t="s">
        <v>8</v>
      </c>
      <c r="H1069" s="1" t="s">
        <v>8</v>
      </c>
      <c r="I1069" s="1" t="s">
        <v>8</v>
      </c>
      <c r="J1069" s="1" t="s">
        <v>8</v>
      </c>
      <c r="K1069" s="1" t="s">
        <v>8</v>
      </c>
      <c r="L1069" s="1">
        <v>1</v>
      </c>
      <c r="M1069" s="1">
        <v>1</v>
      </c>
    </row>
    <row r="1070" spans="1:13" x14ac:dyDescent="0.25">
      <c r="A1070" s="1">
        <v>10700</v>
      </c>
      <c r="B1070" s="1" t="s">
        <v>145</v>
      </c>
      <c r="C1070" s="1">
        <v>0</v>
      </c>
      <c r="D1070" s="1" t="s">
        <v>104</v>
      </c>
      <c r="E1070" s="1" t="s">
        <v>146</v>
      </c>
      <c r="F1070" s="1">
        <v>1</v>
      </c>
      <c r="G1070" s="1">
        <v>1</v>
      </c>
      <c r="H1070" s="1" t="s">
        <v>8</v>
      </c>
      <c r="I1070" s="1" t="s">
        <v>8</v>
      </c>
      <c r="J1070" s="1" t="s">
        <v>8</v>
      </c>
      <c r="K1070" s="1" t="s">
        <v>8</v>
      </c>
      <c r="L1070" s="1" t="s">
        <v>8</v>
      </c>
      <c r="M1070" s="1" t="s">
        <v>8</v>
      </c>
    </row>
    <row r="1071" spans="1:13" x14ac:dyDescent="0.25">
      <c r="A1071" s="1">
        <v>10710</v>
      </c>
      <c r="B1071" s="1" t="s">
        <v>145</v>
      </c>
      <c r="C1071" s="1">
        <v>0</v>
      </c>
      <c r="D1071" s="1" t="s">
        <v>104</v>
      </c>
      <c r="E1071" s="1" t="s">
        <v>146</v>
      </c>
      <c r="F1071" s="1" t="s">
        <v>8</v>
      </c>
      <c r="G1071" s="1" t="s">
        <v>8</v>
      </c>
      <c r="H1071" s="1">
        <v>1</v>
      </c>
      <c r="I1071" s="1">
        <v>1</v>
      </c>
      <c r="J1071" s="1">
        <v>1</v>
      </c>
      <c r="K1071" s="1">
        <v>1</v>
      </c>
      <c r="L1071" s="1" t="s">
        <v>8</v>
      </c>
      <c r="M1071" s="1" t="s">
        <v>8</v>
      </c>
    </row>
    <row r="1072" spans="1:13" x14ac:dyDescent="0.25">
      <c r="A1072" s="1">
        <v>10720</v>
      </c>
      <c r="B1072" s="1" t="s">
        <v>145</v>
      </c>
      <c r="C1072" s="1">
        <v>0</v>
      </c>
      <c r="D1072" s="1" t="s">
        <v>104</v>
      </c>
      <c r="E1072" s="1" t="s">
        <v>146</v>
      </c>
      <c r="F1072" s="1" t="s">
        <v>8</v>
      </c>
      <c r="G1072" s="1" t="s">
        <v>8</v>
      </c>
      <c r="H1072" s="1" t="s">
        <v>8</v>
      </c>
      <c r="I1072" s="1" t="s">
        <v>8</v>
      </c>
      <c r="J1072" s="1" t="s">
        <v>8</v>
      </c>
      <c r="K1072" s="1" t="s">
        <v>8</v>
      </c>
      <c r="L1072" s="1">
        <v>1</v>
      </c>
      <c r="M1072" s="1">
        <v>1</v>
      </c>
    </row>
    <row r="1073" spans="1:13" x14ac:dyDescent="0.25">
      <c r="A1073" s="1">
        <v>10730</v>
      </c>
      <c r="B1073" s="1" t="s">
        <v>163</v>
      </c>
      <c r="C1073" s="1">
        <v>0</v>
      </c>
      <c r="D1073" s="1" t="s">
        <v>104</v>
      </c>
      <c r="E1073" s="1" t="s">
        <v>164</v>
      </c>
      <c r="F1073" s="1">
        <v>1</v>
      </c>
      <c r="G1073" s="1">
        <v>1</v>
      </c>
      <c r="H1073" s="1">
        <v>1</v>
      </c>
      <c r="I1073" s="1">
        <v>1</v>
      </c>
      <c r="J1073" s="1">
        <v>1</v>
      </c>
      <c r="K1073" s="1">
        <v>1</v>
      </c>
      <c r="L1073" s="1">
        <v>1</v>
      </c>
      <c r="M1073" s="1">
        <v>1</v>
      </c>
    </row>
    <row r="1074" spans="1:13" x14ac:dyDescent="0.25">
      <c r="A1074" s="1">
        <v>10740</v>
      </c>
      <c r="B1074" s="1" t="s">
        <v>163</v>
      </c>
      <c r="C1074" s="1">
        <v>0</v>
      </c>
      <c r="D1074" s="1" t="s">
        <v>104</v>
      </c>
      <c r="E1074" s="1" t="s">
        <v>164</v>
      </c>
      <c r="F1074" s="1">
        <v>1</v>
      </c>
      <c r="G1074" s="1">
        <v>1</v>
      </c>
      <c r="H1074" s="1">
        <v>1</v>
      </c>
      <c r="I1074" s="1">
        <v>1</v>
      </c>
      <c r="J1074" s="1">
        <v>1</v>
      </c>
      <c r="K1074" s="1">
        <v>1</v>
      </c>
      <c r="L1074" s="1">
        <v>1</v>
      </c>
      <c r="M1074" s="1">
        <v>1</v>
      </c>
    </row>
    <row r="1075" spans="1:13" x14ac:dyDescent="0.25">
      <c r="A1075" s="1">
        <v>10750</v>
      </c>
      <c r="B1075" s="1" t="s">
        <v>163</v>
      </c>
      <c r="C1075" s="1">
        <v>0</v>
      </c>
      <c r="D1075" s="1" t="s">
        <v>104</v>
      </c>
      <c r="E1075" s="1" t="s">
        <v>164</v>
      </c>
      <c r="F1075" s="1">
        <v>1</v>
      </c>
      <c r="G1075" s="1">
        <v>1</v>
      </c>
      <c r="H1075" s="1">
        <v>1</v>
      </c>
      <c r="I1075" s="1">
        <v>1</v>
      </c>
      <c r="J1075" s="1">
        <v>1</v>
      </c>
      <c r="K1075" s="1">
        <v>1</v>
      </c>
      <c r="L1075" s="1">
        <v>1</v>
      </c>
      <c r="M1075" s="1">
        <v>1</v>
      </c>
    </row>
    <row r="1076" spans="1:13" x14ac:dyDescent="0.25">
      <c r="A1076" s="1">
        <v>10760</v>
      </c>
      <c r="B1076" s="1" t="s">
        <v>163</v>
      </c>
      <c r="C1076" s="1">
        <v>0</v>
      </c>
      <c r="D1076" s="1" t="s">
        <v>104</v>
      </c>
      <c r="E1076" s="1" t="s">
        <v>164</v>
      </c>
      <c r="F1076" s="1">
        <v>1</v>
      </c>
      <c r="G1076" s="1">
        <v>1</v>
      </c>
      <c r="H1076" s="1">
        <v>1</v>
      </c>
      <c r="I1076" s="1">
        <v>1</v>
      </c>
      <c r="J1076" s="1">
        <v>1</v>
      </c>
      <c r="K1076" s="1">
        <v>1</v>
      </c>
      <c r="L1076" s="1">
        <v>1</v>
      </c>
      <c r="M1076" s="1">
        <v>1</v>
      </c>
    </row>
    <row r="1077" spans="1:13" x14ac:dyDescent="0.25">
      <c r="A1077" s="1">
        <v>10770</v>
      </c>
      <c r="B1077" s="1" t="s">
        <v>163</v>
      </c>
      <c r="C1077" s="1">
        <v>0</v>
      </c>
      <c r="D1077" s="1" t="s">
        <v>104</v>
      </c>
      <c r="E1077" s="1" t="s">
        <v>164</v>
      </c>
      <c r="F1077" s="1">
        <v>1</v>
      </c>
      <c r="G1077" s="1">
        <v>1</v>
      </c>
      <c r="H1077" s="1">
        <v>1</v>
      </c>
      <c r="I1077" s="1">
        <v>1</v>
      </c>
      <c r="J1077" s="1">
        <v>1</v>
      </c>
      <c r="K1077" s="1">
        <v>1</v>
      </c>
      <c r="L1077" s="1">
        <v>1</v>
      </c>
      <c r="M1077" s="1">
        <v>1</v>
      </c>
    </row>
    <row r="1078" spans="1:13" x14ac:dyDescent="0.25">
      <c r="A1078" s="1">
        <v>10780</v>
      </c>
      <c r="B1078" s="1" t="s">
        <v>163</v>
      </c>
      <c r="C1078" s="1">
        <v>0</v>
      </c>
      <c r="D1078" s="1" t="s">
        <v>104</v>
      </c>
      <c r="E1078" s="1" t="s">
        <v>164</v>
      </c>
      <c r="F1078" s="1">
        <v>1</v>
      </c>
      <c r="G1078" s="1">
        <v>1</v>
      </c>
      <c r="H1078" s="1">
        <v>1</v>
      </c>
      <c r="I1078" s="1">
        <v>1</v>
      </c>
      <c r="J1078" s="1">
        <v>1</v>
      </c>
      <c r="K1078" s="1">
        <v>1</v>
      </c>
      <c r="L1078" s="1">
        <v>1</v>
      </c>
      <c r="M1078" s="1">
        <v>1</v>
      </c>
    </row>
    <row r="1079" spans="1:13" x14ac:dyDescent="0.25">
      <c r="A1079" s="1">
        <v>10790</v>
      </c>
      <c r="B1079" s="1" t="s">
        <v>163</v>
      </c>
      <c r="C1079" s="1">
        <v>0</v>
      </c>
      <c r="D1079" s="1" t="s">
        <v>104</v>
      </c>
      <c r="E1079" s="1" t="s">
        <v>164</v>
      </c>
      <c r="F1079" s="1">
        <v>1</v>
      </c>
      <c r="G1079" s="1">
        <v>1</v>
      </c>
      <c r="H1079" s="1">
        <v>1</v>
      </c>
      <c r="I1079" s="1">
        <v>1</v>
      </c>
      <c r="J1079" s="1">
        <v>1</v>
      </c>
      <c r="K1079" s="1">
        <v>1</v>
      </c>
      <c r="L1079" s="1">
        <v>1</v>
      </c>
      <c r="M1079" s="1">
        <v>1</v>
      </c>
    </row>
    <row r="1080" spans="1:13" x14ac:dyDescent="0.25">
      <c r="A1080" s="1">
        <v>10800</v>
      </c>
      <c r="B1080" s="1" t="s">
        <v>163</v>
      </c>
      <c r="C1080" s="1">
        <v>0</v>
      </c>
      <c r="D1080" s="1" t="s">
        <v>104</v>
      </c>
      <c r="E1080" s="1" t="s">
        <v>164</v>
      </c>
      <c r="F1080" s="1">
        <v>1</v>
      </c>
      <c r="G1080" s="1">
        <v>1</v>
      </c>
      <c r="H1080" s="1">
        <v>1</v>
      </c>
      <c r="I1080" s="1">
        <v>1</v>
      </c>
      <c r="J1080" s="1">
        <v>1</v>
      </c>
      <c r="K1080" s="1">
        <v>1</v>
      </c>
      <c r="L1080" s="1">
        <v>1</v>
      </c>
      <c r="M1080" s="1">
        <v>1</v>
      </c>
    </row>
    <row r="1081" spans="1:13" x14ac:dyDescent="0.25">
      <c r="A1081" s="1">
        <v>10810</v>
      </c>
      <c r="B1081" s="1" t="s">
        <v>163</v>
      </c>
      <c r="C1081" s="1">
        <v>0</v>
      </c>
      <c r="D1081" s="1" t="s">
        <v>104</v>
      </c>
      <c r="E1081" s="1" t="s">
        <v>164</v>
      </c>
      <c r="F1081" s="1">
        <v>1</v>
      </c>
      <c r="G1081" s="1">
        <v>1</v>
      </c>
      <c r="H1081" s="1">
        <v>1</v>
      </c>
      <c r="I1081" s="1">
        <v>1</v>
      </c>
      <c r="J1081" s="1">
        <v>1</v>
      </c>
      <c r="K1081" s="1">
        <v>1</v>
      </c>
      <c r="L1081" s="1">
        <v>1</v>
      </c>
      <c r="M1081" s="1">
        <v>1</v>
      </c>
    </row>
    <row r="1082" spans="1:13" x14ac:dyDescent="0.25">
      <c r="A1082" s="1">
        <v>10820</v>
      </c>
      <c r="B1082" s="1" t="s">
        <v>232</v>
      </c>
      <c r="C1082" s="1">
        <v>0</v>
      </c>
      <c r="D1082" s="1" t="s">
        <v>104</v>
      </c>
      <c r="E1082" s="1" t="s">
        <v>233</v>
      </c>
      <c r="F1082" s="1">
        <v>1</v>
      </c>
      <c r="G1082" s="1">
        <v>1</v>
      </c>
      <c r="H1082" s="1" t="s">
        <v>8</v>
      </c>
      <c r="I1082" s="1" t="s">
        <v>8</v>
      </c>
      <c r="J1082" s="1" t="s">
        <v>8</v>
      </c>
      <c r="K1082" s="1" t="s">
        <v>8</v>
      </c>
      <c r="L1082" s="1" t="s">
        <v>8</v>
      </c>
      <c r="M1082" s="1" t="s">
        <v>8</v>
      </c>
    </row>
    <row r="1083" spans="1:13" x14ac:dyDescent="0.25">
      <c r="A1083" s="1">
        <v>10830</v>
      </c>
      <c r="B1083" s="1" t="s">
        <v>232</v>
      </c>
      <c r="C1083" s="1">
        <v>0</v>
      </c>
      <c r="D1083" s="1" t="s">
        <v>104</v>
      </c>
      <c r="E1083" s="1" t="s">
        <v>233</v>
      </c>
      <c r="F1083" s="1" t="s">
        <v>8</v>
      </c>
      <c r="G1083" s="1" t="s">
        <v>8</v>
      </c>
      <c r="H1083" s="1">
        <v>1</v>
      </c>
      <c r="I1083" s="1">
        <v>1</v>
      </c>
      <c r="J1083" s="1">
        <v>1</v>
      </c>
      <c r="K1083" s="1">
        <v>1</v>
      </c>
      <c r="L1083" s="1">
        <v>1</v>
      </c>
      <c r="M1083" s="1">
        <v>1</v>
      </c>
    </row>
    <row r="1084" spans="1:13" x14ac:dyDescent="0.25">
      <c r="A1084" s="1">
        <v>10840</v>
      </c>
      <c r="B1084" s="1" t="s">
        <v>232</v>
      </c>
      <c r="C1084" s="1">
        <v>0</v>
      </c>
      <c r="D1084" s="1" t="s">
        <v>104</v>
      </c>
      <c r="E1084" s="1" t="s">
        <v>233</v>
      </c>
      <c r="F1084" s="1">
        <v>1</v>
      </c>
      <c r="G1084" s="1">
        <v>1</v>
      </c>
      <c r="H1084" s="1" t="s">
        <v>8</v>
      </c>
      <c r="I1084" s="1" t="s">
        <v>8</v>
      </c>
      <c r="J1084" s="1" t="s">
        <v>8</v>
      </c>
      <c r="K1084" s="1" t="s">
        <v>8</v>
      </c>
      <c r="L1084" s="1" t="s">
        <v>8</v>
      </c>
      <c r="M1084" s="1" t="s">
        <v>8</v>
      </c>
    </row>
    <row r="1085" spans="1:13" x14ac:dyDescent="0.25">
      <c r="A1085" s="1">
        <v>10850</v>
      </c>
      <c r="B1085" s="1" t="s">
        <v>232</v>
      </c>
      <c r="C1085" s="1">
        <v>0</v>
      </c>
      <c r="D1085" s="1" t="s">
        <v>104</v>
      </c>
      <c r="E1085" s="1" t="s">
        <v>233</v>
      </c>
      <c r="F1085" s="1" t="s">
        <v>8</v>
      </c>
      <c r="G1085" s="1" t="s">
        <v>8</v>
      </c>
      <c r="H1085" s="1">
        <v>1</v>
      </c>
      <c r="I1085" s="1">
        <v>1</v>
      </c>
      <c r="J1085" s="1">
        <v>1</v>
      </c>
      <c r="K1085" s="1">
        <v>1</v>
      </c>
      <c r="L1085" s="1">
        <v>1</v>
      </c>
      <c r="M1085" s="1">
        <v>1</v>
      </c>
    </row>
    <row r="1086" spans="1:13" x14ac:dyDescent="0.25">
      <c r="A1086" s="1">
        <v>10860</v>
      </c>
      <c r="B1086" s="1" t="s">
        <v>234</v>
      </c>
      <c r="C1086" s="1">
        <v>0</v>
      </c>
      <c r="D1086" s="1" t="s">
        <v>104</v>
      </c>
      <c r="E1086" s="1" t="s">
        <v>235</v>
      </c>
      <c r="F1086" s="1">
        <v>1</v>
      </c>
      <c r="G1086" s="1">
        <v>1</v>
      </c>
      <c r="H1086" s="1">
        <v>1</v>
      </c>
      <c r="I1086" s="1">
        <v>1</v>
      </c>
      <c r="J1086" s="1">
        <v>1</v>
      </c>
      <c r="K1086" s="1">
        <v>1</v>
      </c>
      <c r="L1086" s="1">
        <v>1</v>
      </c>
      <c r="M1086" s="1">
        <v>1</v>
      </c>
    </row>
    <row r="1087" spans="1:13" x14ac:dyDescent="0.25">
      <c r="A1087" s="1">
        <v>10870</v>
      </c>
      <c r="B1087" s="1" t="s">
        <v>569</v>
      </c>
      <c r="C1087" s="1">
        <v>0</v>
      </c>
      <c r="D1087" s="1" t="s">
        <v>104</v>
      </c>
      <c r="E1087" s="1" t="s">
        <v>570</v>
      </c>
      <c r="F1087" s="1">
        <v>1</v>
      </c>
      <c r="G1087" s="1">
        <v>1</v>
      </c>
      <c r="H1087" s="1">
        <v>1</v>
      </c>
      <c r="I1087" s="1">
        <v>1</v>
      </c>
      <c r="J1087" s="1">
        <v>1</v>
      </c>
      <c r="K1087" s="1">
        <v>1</v>
      </c>
      <c r="L1087" s="1">
        <v>1</v>
      </c>
      <c r="M1087" s="1">
        <v>1</v>
      </c>
    </row>
    <row r="1088" spans="1:13" x14ac:dyDescent="0.25">
      <c r="A1088" s="1">
        <v>10880</v>
      </c>
      <c r="B1088" s="1" t="s">
        <v>571</v>
      </c>
      <c r="C1088" s="1">
        <v>0</v>
      </c>
      <c r="D1088" s="1" t="s">
        <v>104</v>
      </c>
      <c r="E1088" s="1" t="s">
        <v>572</v>
      </c>
      <c r="F1088" s="1">
        <v>1</v>
      </c>
      <c r="G1088" s="1">
        <v>1</v>
      </c>
      <c r="H1088" s="1" t="s">
        <v>8</v>
      </c>
      <c r="I1088" s="1" t="s">
        <v>8</v>
      </c>
      <c r="J1088" s="1" t="s">
        <v>8</v>
      </c>
      <c r="K1088" s="1" t="s">
        <v>8</v>
      </c>
      <c r="L1088" s="1" t="s">
        <v>8</v>
      </c>
      <c r="M1088" s="1" t="s">
        <v>8</v>
      </c>
    </row>
    <row r="1089" spans="1:13" x14ac:dyDescent="0.25">
      <c r="A1089" s="1">
        <v>10890</v>
      </c>
      <c r="B1089" s="1" t="s">
        <v>569</v>
      </c>
      <c r="C1089" s="1">
        <v>0</v>
      </c>
      <c r="D1089" s="1" t="s">
        <v>104</v>
      </c>
      <c r="E1089" s="1" t="s">
        <v>570</v>
      </c>
      <c r="F1089" s="1">
        <v>1</v>
      </c>
      <c r="G1089" s="1">
        <v>1</v>
      </c>
      <c r="H1089" s="1">
        <v>1</v>
      </c>
      <c r="I1089" s="1">
        <v>1</v>
      </c>
      <c r="J1089" s="1">
        <v>1</v>
      </c>
      <c r="K1089" s="1">
        <v>1</v>
      </c>
      <c r="L1089" s="1">
        <v>1</v>
      </c>
      <c r="M1089" s="1">
        <v>1</v>
      </c>
    </row>
    <row r="1090" spans="1:13" x14ac:dyDescent="0.25">
      <c r="A1090" s="1">
        <v>10900</v>
      </c>
      <c r="B1090" s="1" t="s">
        <v>573</v>
      </c>
      <c r="C1090" s="1">
        <v>0</v>
      </c>
      <c r="D1090" s="1" t="s">
        <v>104</v>
      </c>
      <c r="E1090" s="1" t="s">
        <v>574</v>
      </c>
      <c r="F1090" s="1">
        <v>1</v>
      </c>
      <c r="G1090" s="1">
        <v>1</v>
      </c>
      <c r="H1090" s="1">
        <v>1</v>
      </c>
      <c r="I1090" s="1">
        <v>1</v>
      </c>
      <c r="J1090" s="1">
        <v>1</v>
      </c>
      <c r="K1090" s="1">
        <v>1</v>
      </c>
      <c r="L1090" s="1">
        <v>1</v>
      </c>
      <c r="M1090" s="1">
        <v>1</v>
      </c>
    </row>
    <row r="1091" spans="1:13" x14ac:dyDescent="0.25">
      <c r="A1091" s="1">
        <v>10910</v>
      </c>
      <c r="B1091" s="1" t="s">
        <v>180</v>
      </c>
      <c r="C1091" s="1">
        <v>0</v>
      </c>
      <c r="D1091" s="1" t="s">
        <v>104</v>
      </c>
      <c r="E1091" s="1" t="s">
        <v>181</v>
      </c>
      <c r="F1091" s="1">
        <v>1</v>
      </c>
      <c r="G1091" s="1">
        <v>1</v>
      </c>
      <c r="H1091" s="1">
        <v>1</v>
      </c>
      <c r="I1091" s="1">
        <v>1</v>
      </c>
      <c r="J1091" s="1">
        <v>1</v>
      </c>
      <c r="K1091" s="1">
        <v>1</v>
      </c>
      <c r="L1091" s="1">
        <v>1</v>
      </c>
      <c r="M1091" s="1">
        <v>1</v>
      </c>
    </row>
    <row r="1092" spans="1:13" x14ac:dyDescent="0.25">
      <c r="A1092" s="1">
        <v>10920</v>
      </c>
      <c r="B1092" s="1" t="s">
        <v>180</v>
      </c>
      <c r="C1092" s="1">
        <v>0</v>
      </c>
      <c r="D1092" s="1" t="s">
        <v>104</v>
      </c>
      <c r="E1092" s="1" t="s">
        <v>181</v>
      </c>
      <c r="F1092" s="1">
        <v>1</v>
      </c>
      <c r="G1092" s="1">
        <v>1</v>
      </c>
      <c r="H1092" s="1">
        <v>1</v>
      </c>
      <c r="I1092" s="1">
        <v>1</v>
      </c>
      <c r="J1092" s="1">
        <v>1</v>
      </c>
      <c r="K1092" s="1">
        <v>1</v>
      </c>
      <c r="L1092" s="1">
        <v>1</v>
      </c>
      <c r="M1092" s="1">
        <v>1</v>
      </c>
    </row>
    <row r="1093" spans="1:13" x14ac:dyDescent="0.25">
      <c r="A1093" s="1">
        <v>10930</v>
      </c>
      <c r="B1093" s="1" t="s">
        <v>575</v>
      </c>
      <c r="C1093" s="1">
        <v>0</v>
      </c>
      <c r="D1093" s="1" t="s">
        <v>104</v>
      </c>
      <c r="E1093" s="1" t="s">
        <v>576</v>
      </c>
      <c r="F1093" s="1">
        <v>1</v>
      </c>
      <c r="G1093" s="1">
        <v>1</v>
      </c>
      <c r="H1093" s="1">
        <v>1</v>
      </c>
      <c r="I1093" s="1">
        <v>1</v>
      </c>
      <c r="J1093" s="1">
        <v>1</v>
      </c>
      <c r="K1093" s="1">
        <v>1</v>
      </c>
      <c r="L1093" s="1">
        <v>1</v>
      </c>
      <c r="M1093" s="1">
        <v>1</v>
      </c>
    </row>
    <row r="1094" spans="1:13" x14ac:dyDescent="0.25">
      <c r="A1094" s="1">
        <v>10940</v>
      </c>
      <c r="B1094" s="1" t="s">
        <v>575</v>
      </c>
      <c r="C1094" s="1">
        <v>0</v>
      </c>
      <c r="D1094" s="1" t="s">
        <v>104</v>
      </c>
      <c r="E1094" s="1" t="s">
        <v>576</v>
      </c>
      <c r="F1094" s="1">
        <v>1</v>
      </c>
      <c r="G1094" s="1">
        <v>1</v>
      </c>
      <c r="H1094" s="1">
        <v>1</v>
      </c>
      <c r="I1094" s="1">
        <v>1</v>
      </c>
      <c r="J1094" s="1">
        <v>1</v>
      </c>
      <c r="K1094" s="1">
        <v>1</v>
      </c>
      <c r="L1094" s="1">
        <v>1</v>
      </c>
      <c r="M1094" s="1">
        <v>1</v>
      </c>
    </row>
    <row r="1095" spans="1:13" x14ac:dyDescent="0.25">
      <c r="A1095" s="1">
        <v>10950</v>
      </c>
      <c r="B1095" s="1" t="s">
        <v>165</v>
      </c>
      <c r="C1095" s="1">
        <v>0</v>
      </c>
      <c r="D1095" s="1" t="s">
        <v>104</v>
      </c>
      <c r="E1095" s="1" t="s">
        <v>166</v>
      </c>
      <c r="F1095" s="1">
        <v>1</v>
      </c>
      <c r="G1095" s="1">
        <v>1</v>
      </c>
      <c r="H1095" s="1">
        <v>1</v>
      </c>
      <c r="I1095" s="1">
        <v>1</v>
      </c>
      <c r="J1095" s="1">
        <v>1</v>
      </c>
      <c r="K1095" s="1">
        <v>1</v>
      </c>
      <c r="L1095" s="1">
        <v>1</v>
      </c>
      <c r="M1095" s="1">
        <v>1</v>
      </c>
    </row>
    <row r="1096" spans="1:13" x14ac:dyDescent="0.25">
      <c r="A1096" s="1">
        <v>10960</v>
      </c>
      <c r="B1096" s="1" t="s">
        <v>577</v>
      </c>
      <c r="C1096" s="1">
        <v>0</v>
      </c>
      <c r="D1096" s="1" t="s">
        <v>104</v>
      </c>
      <c r="E1096" s="1" t="s">
        <v>578</v>
      </c>
      <c r="F1096" s="1">
        <v>1</v>
      </c>
      <c r="G1096" s="1">
        <v>1</v>
      </c>
      <c r="H1096" s="1">
        <v>1</v>
      </c>
      <c r="I1096" s="1">
        <v>1</v>
      </c>
      <c r="J1096" s="1">
        <v>1</v>
      </c>
      <c r="K1096" s="1">
        <v>1</v>
      </c>
      <c r="L1096" s="1">
        <v>1</v>
      </c>
      <c r="M1096" s="1">
        <v>1</v>
      </c>
    </row>
    <row r="1097" spans="1:13" x14ac:dyDescent="0.25">
      <c r="A1097" s="1">
        <v>10970</v>
      </c>
      <c r="B1097" s="1" t="s">
        <v>354</v>
      </c>
      <c r="C1097" s="1">
        <v>0</v>
      </c>
      <c r="D1097" s="1" t="s">
        <v>104</v>
      </c>
      <c r="E1097" s="1" t="s">
        <v>355</v>
      </c>
      <c r="F1097" s="1">
        <v>1</v>
      </c>
      <c r="G1097" s="1">
        <v>1</v>
      </c>
      <c r="H1097" s="1" t="s">
        <v>8</v>
      </c>
      <c r="I1097" s="1" t="s">
        <v>8</v>
      </c>
      <c r="J1097" s="1" t="s">
        <v>8</v>
      </c>
      <c r="K1097" s="1" t="s">
        <v>8</v>
      </c>
      <c r="L1097" s="1" t="s">
        <v>8</v>
      </c>
      <c r="M1097" s="1" t="s">
        <v>8</v>
      </c>
    </row>
    <row r="1098" spans="1:13" x14ac:dyDescent="0.25">
      <c r="A1098" s="1">
        <v>10980</v>
      </c>
      <c r="B1098" s="1" t="s">
        <v>354</v>
      </c>
      <c r="C1098" s="1">
        <v>0</v>
      </c>
      <c r="D1098" s="1" t="s">
        <v>104</v>
      </c>
      <c r="E1098" s="1" t="s">
        <v>355</v>
      </c>
      <c r="F1098" s="1">
        <v>1</v>
      </c>
      <c r="G1098" s="1">
        <v>1</v>
      </c>
      <c r="H1098" s="1" t="s">
        <v>8</v>
      </c>
      <c r="I1098" s="1" t="s">
        <v>8</v>
      </c>
      <c r="J1098" s="1" t="s">
        <v>8</v>
      </c>
      <c r="K1098" s="1" t="s">
        <v>8</v>
      </c>
      <c r="L1098" s="1" t="s">
        <v>8</v>
      </c>
      <c r="M1098" s="1" t="s">
        <v>8</v>
      </c>
    </row>
    <row r="1099" spans="1:13" x14ac:dyDescent="0.25">
      <c r="A1099" s="1">
        <v>10990</v>
      </c>
      <c r="B1099" s="1" t="s">
        <v>579</v>
      </c>
      <c r="C1099" s="1">
        <v>0</v>
      </c>
      <c r="D1099" s="1" t="s">
        <v>104</v>
      </c>
      <c r="E1099" s="1" t="s">
        <v>580</v>
      </c>
      <c r="F1099" s="1">
        <v>1</v>
      </c>
      <c r="G1099" s="1">
        <v>1</v>
      </c>
      <c r="H1099" s="1" t="s">
        <v>8</v>
      </c>
      <c r="I1099" s="1" t="s">
        <v>8</v>
      </c>
      <c r="J1099" s="1" t="s">
        <v>8</v>
      </c>
      <c r="K1099" s="1" t="s">
        <v>8</v>
      </c>
      <c r="L1099" s="1" t="s">
        <v>8</v>
      </c>
      <c r="M1099" s="1" t="s">
        <v>8</v>
      </c>
    </row>
    <row r="1100" spans="1:13" x14ac:dyDescent="0.25">
      <c r="A1100" s="1">
        <v>11000</v>
      </c>
      <c r="B1100" s="1" t="s">
        <v>581</v>
      </c>
      <c r="C1100" s="1">
        <v>0</v>
      </c>
      <c r="D1100" s="1" t="s">
        <v>104</v>
      </c>
      <c r="E1100" s="1" t="s">
        <v>582</v>
      </c>
      <c r="F1100" s="1">
        <v>1</v>
      </c>
      <c r="G1100" s="1">
        <v>1</v>
      </c>
      <c r="H1100" s="1" t="s">
        <v>8</v>
      </c>
      <c r="I1100" s="1" t="s">
        <v>8</v>
      </c>
      <c r="J1100" s="1" t="s">
        <v>8</v>
      </c>
      <c r="K1100" s="1" t="s">
        <v>8</v>
      </c>
      <c r="L1100" s="1" t="s">
        <v>8</v>
      </c>
      <c r="M1100" s="1" t="s">
        <v>8</v>
      </c>
    </row>
    <row r="1101" spans="1:13" x14ac:dyDescent="0.25">
      <c r="A1101" s="1">
        <v>11010</v>
      </c>
      <c r="B1101" s="1" t="s">
        <v>362</v>
      </c>
      <c r="C1101" s="1">
        <v>0</v>
      </c>
      <c r="D1101" s="1" t="s">
        <v>104</v>
      </c>
      <c r="E1101" s="1" t="s">
        <v>363</v>
      </c>
      <c r="F1101" s="1">
        <v>1</v>
      </c>
      <c r="G1101" s="1">
        <v>1</v>
      </c>
      <c r="H1101" s="1" t="s">
        <v>8</v>
      </c>
      <c r="I1101" s="1" t="s">
        <v>8</v>
      </c>
      <c r="J1101" s="1" t="s">
        <v>8</v>
      </c>
      <c r="K1101" s="1" t="s">
        <v>8</v>
      </c>
      <c r="L1101" s="1" t="s">
        <v>8</v>
      </c>
      <c r="M1101" s="1" t="s">
        <v>8</v>
      </c>
    </row>
    <row r="1102" spans="1:13" x14ac:dyDescent="0.25">
      <c r="A1102" s="1">
        <v>11020</v>
      </c>
      <c r="B1102" s="1" t="s">
        <v>583</v>
      </c>
      <c r="C1102" s="1">
        <v>0</v>
      </c>
      <c r="D1102" s="1" t="s">
        <v>104</v>
      </c>
      <c r="E1102" s="1" t="s">
        <v>584</v>
      </c>
      <c r="F1102" s="1">
        <v>1</v>
      </c>
      <c r="G1102" s="1">
        <v>1</v>
      </c>
      <c r="H1102" s="1" t="s">
        <v>8</v>
      </c>
      <c r="I1102" s="1" t="s">
        <v>8</v>
      </c>
      <c r="J1102" s="1" t="s">
        <v>8</v>
      </c>
      <c r="K1102" s="1" t="s">
        <v>8</v>
      </c>
      <c r="L1102" s="1" t="s">
        <v>8</v>
      </c>
      <c r="M1102" s="1" t="s">
        <v>8</v>
      </c>
    </row>
    <row r="1103" spans="1:13" x14ac:dyDescent="0.25">
      <c r="A1103" s="1">
        <v>11030</v>
      </c>
      <c r="B1103" s="1" t="s">
        <v>585</v>
      </c>
      <c r="C1103" s="1">
        <v>0</v>
      </c>
      <c r="D1103" s="1" t="s">
        <v>104</v>
      </c>
      <c r="E1103" s="1" t="s">
        <v>586</v>
      </c>
      <c r="F1103" s="1">
        <v>1</v>
      </c>
      <c r="G1103" s="1">
        <v>1</v>
      </c>
      <c r="H1103" s="1" t="s">
        <v>8</v>
      </c>
      <c r="I1103" s="1" t="s">
        <v>8</v>
      </c>
      <c r="J1103" s="1" t="s">
        <v>8</v>
      </c>
      <c r="K1103" s="1" t="s">
        <v>8</v>
      </c>
      <c r="L1103" s="1" t="s">
        <v>8</v>
      </c>
      <c r="M1103" s="1" t="s">
        <v>8</v>
      </c>
    </row>
    <row r="1104" spans="1:13" x14ac:dyDescent="0.25">
      <c r="A1104" s="1">
        <v>11040</v>
      </c>
      <c r="B1104" s="1" t="s">
        <v>587</v>
      </c>
      <c r="C1104" s="1">
        <v>0</v>
      </c>
      <c r="D1104" s="1" t="s">
        <v>104</v>
      </c>
      <c r="E1104" s="1" t="s">
        <v>588</v>
      </c>
      <c r="F1104" s="1">
        <v>1</v>
      </c>
      <c r="G1104" s="1">
        <v>1</v>
      </c>
      <c r="H1104" s="1" t="s">
        <v>8</v>
      </c>
      <c r="I1104" s="1" t="s">
        <v>8</v>
      </c>
      <c r="J1104" s="1" t="s">
        <v>8</v>
      </c>
      <c r="K1104" s="1" t="s">
        <v>8</v>
      </c>
      <c r="L1104" s="1" t="s">
        <v>8</v>
      </c>
      <c r="M1104" s="1" t="s">
        <v>8</v>
      </c>
    </row>
    <row r="1105" spans="1:13" x14ac:dyDescent="0.25">
      <c r="A1105" s="1">
        <v>11050</v>
      </c>
      <c r="B1105" s="1" t="s">
        <v>589</v>
      </c>
      <c r="C1105" s="1">
        <v>0</v>
      </c>
      <c r="D1105" s="1" t="s">
        <v>104</v>
      </c>
      <c r="E1105" s="1" t="s">
        <v>590</v>
      </c>
      <c r="F1105" s="1">
        <v>1</v>
      </c>
      <c r="G1105" s="1">
        <v>1</v>
      </c>
      <c r="H1105" s="1" t="s">
        <v>8</v>
      </c>
      <c r="I1105" s="1" t="s">
        <v>8</v>
      </c>
      <c r="J1105" s="1" t="s">
        <v>8</v>
      </c>
      <c r="K1105" s="1" t="s">
        <v>8</v>
      </c>
      <c r="L1105" s="1" t="s">
        <v>8</v>
      </c>
      <c r="M1105" s="1" t="s">
        <v>8</v>
      </c>
    </row>
    <row r="1106" spans="1:13" x14ac:dyDescent="0.25">
      <c r="A1106" s="1">
        <v>11060</v>
      </c>
      <c r="B1106" s="1" t="s">
        <v>591</v>
      </c>
      <c r="C1106" s="1">
        <v>0</v>
      </c>
      <c r="D1106" s="1" t="s">
        <v>104</v>
      </c>
      <c r="E1106" s="1" t="s">
        <v>592</v>
      </c>
      <c r="F1106" s="1">
        <v>1</v>
      </c>
      <c r="G1106" s="1">
        <v>1</v>
      </c>
      <c r="H1106" s="1" t="s">
        <v>8</v>
      </c>
      <c r="I1106" s="1" t="s">
        <v>8</v>
      </c>
      <c r="J1106" s="1" t="s">
        <v>8</v>
      </c>
      <c r="K1106" s="1" t="s">
        <v>8</v>
      </c>
      <c r="L1106" s="1" t="s">
        <v>8</v>
      </c>
      <c r="M1106" s="1" t="s">
        <v>8</v>
      </c>
    </row>
    <row r="1107" spans="1:13" x14ac:dyDescent="0.25">
      <c r="A1107" s="1">
        <v>11070</v>
      </c>
      <c r="B1107" s="1" t="s">
        <v>593</v>
      </c>
      <c r="C1107" s="1">
        <v>0</v>
      </c>
      <c r="D1107" s="1" t="s">
        <v>104</v>
      </c>
      <c r="E1107" s="1" t="s">
        <v>594</v>
      </c>
      <c r="F1107" s="1">
        <v>1</v>
      </c>
      <c r="G1107" s="1">
        <v>1</v>
      </c>
      <c r="H1107" s="1" t="s">
        <v>8</v>
      </c>
      <c r="I1107" s="1" t="s">
        <v>8</v>
      </c>
      <c r="J1107" s="1" t="s">
        <v>8</v>
      </c>
      <c r="K1107" s="1" t="s">
        <v>8</v>
      </c>
      <c r="L1107" s="1" t="s">
        <v>8</v>
      </c>
      <c r="M1107" s="1" t="s">
        <v>8</v>
      </c>
    </row>
    <row r="1108" spans="1:13" x14ac:dyDescent="0.25">
      <c r="A1108" s="1">
        <v>11080</v>
      </c>
      <c r="B1108" s="1" t="s">
        <v>595</v>
      </c>
      <c r="C1108" s="1">
        <v>0</v>
      </c>
      <c r="D1108" s="1" t="s">
        <v>104</v>
      </c>
      <c r="E1108" s="1" t="s">
        <v>596</v>
      </c>
      <c r="F1108" s="1">
        <v>1</v>
      </c>
      <c r="G1108" s="1">
        <v>1</v>
      </c>
      <c r="H1108" s="1" t="s">
        <v>8</v>
      </c>
      <c r="I1108" s="1" t="s">
        <v>8</v>
      </c>
      <c r="J1108" s="1" t="s">
        <v>8</v>
      </c>
      <c r="K1108" s="1" t="s">
        <v>8</v>
      </c>
      <c r="L1108" s="1" t="s">
        <v>8</v>
      </c>
      <c r="M1108" s="1" t="s">
        <v>8</v>
      </c>
    </row>
    <row r="1109" spans="1:13" x14ac:dyDescent="0.25">
      <c r="A1109" s="1">
        <v>11090</v>
      </c>
      <c r="B1109" s="1" t="s">
        <v>595</v>
      </c>
      <c r="C1109" s="1">
        <v>0</v>
      </c>
      <c r="D1109" s="1" t="s">
        <v>104</v>
      </c>
      <c r="E1109" s="1" t="s">
        <v>596</v>
      </c>
      <c r="F1109" s="1">
        <v>1</v>
      </c>
      <c r="G1109" s="1">
        <v>1</v>
      </c>
      <c r="H1109" s="1" t="s">
        <v>8</v>
      </c>
      <c r="I1109" s="1" t="s">
        <v>8</v>
      </c>
      <c r="J1109" s="1" t="s">
        <v>8</v>
      </c>
      <c r="K1109" s="1" t="s">
        <v>8</v>
      </c>
      <c r="L1109" s="1" t="s">
        <v>8</v>
      </c>
      <c r="M1109" s="1" t="s">
        <v>8</v>
      </c>
    </row>
    <row r="1110" spans="1:13" x14ac:dyDescent="0.25">
      <c r="A1110" s="1">
        <v>11100</v>
      </c>
      <c r="B1110" s="1" t="s">
        <v>394</v>
      </c>
      <c r="C1110" s="1">
        <v>0</v>
      </c>
      <c r="D1110" s="1" t="s">
        <v>104</v>
      </c>
      <c r="E1110" s="1" t="s">
        <v>395</v>
      </c>
      <c r="F1110" s="1">
        <v>1</v>
      </c>
      <c r="G1110" s="1">
        <v>1</v>
      </c>
      <c r="H1110" s="1" t="s">
        <v>8</v>
      </c>
      <c r="I1110" s="1" t="s">
        <v>8</v>
      </c>
      <c r="J1110" s="1" t="s">
        <v>8</v>
      </c>
      <c r="K1110" s="1" t="s">
        <v>8</v>
      </c>
      <c r="L1110" s="1" t="s">
        <v>8</v>
      </c>
      <c r="M1110" s="1" t="s">
        <v>8</v>
      </c>
    </row>
    <row r="1111" spans="1:13" x14ac:dyDescent="0.25">
      <c r="A1111" s="1">
        <v>11110</v>
      </c>
      <c r="B1111" s="1" t="s">
        <v>597</v>
      </c>
      <c r="C1111" s="1">
        <v>0</v>
      </c>
      <c r="D1111" s="1" t="s">
        <v>104</v>
      </c>
      <c r="E1111" s="1" t="s">
        <v>598</v>
      </c>
      <c r="F1111" s="1">
        <v>1</v>
      </c>
      <c r="G1111" s="1">
        <v>1</v>
      </c>
      <c r="H1111" s="1" t="s">
        <v>8</v>
      </c>
      <c r="I1111" s="1" t="s">
        <v>8</v>
      </c>
      <c r="J1111" s="1" t="s">
        <v>8</v>
      </c>
      <c r="K1111" s="1" t="s">
        <v>8</v>
      </c>
      <c r="L1111" s="1" t="s">
        <v>8</v>
      </c>
      <c r="M1111" s="1" t="s">
        <v>8</v>
      </c>
    </row>
    <row r="1112" spans="1:13" x14ac:dyDescent="0.25">
      <c r="A1112" s="1">
        <v>11120</v>
      </c>
      <c r="B1112" s="1" t="s">
        <v>599</v>
      </c>
      <c r="C1112" s="1">
        <v>0</v>
      </c>
      <c r="D1112" s="1" t="s">
        <v>104</v>
      </c>
      <c r="E1112" s="1" t="s">
        <v>600</v>
      </c>
      <c r="F1112" s="1">
        <v>1</v>
      </c>
      <c r="G1112" s="1">
        <v>1</v>
      </c>
      <c r="H1112" s="1" t="s">
        <v>8</v>
      </c>
      <c r="I1112" s="1" t="s">
        <v>8</v>
      </c>
      <c r="J1112" s="1" t="s">
        <v>8</v>
      </c>
      <c r="K1112" s="1" t="s">
        <v>8</v>
      </c>
      <c r="L1112" s="1" t="s">
        <v>8</v>
      </c>
      <c r="M1112" s="1" t="s">
        <v>8</v>
      </c>
    </row>
    <row r="1113" spans="1:13" x14ac:dyDescent="0.25">
      <c r="A1113" s="1">
        <v>11130</v>
      </c>
      <c r="B1113" s="1" t="s">
        <v>597</v>
      </c>
      <c r="C1113" s="1">
        <v>0</v>
      </c>
      <c r="D1113" s="1" t="s">
        <v>104</v>
      </c>
      <c r="E1113" s="1" t="s">
        <v>598</v>
      </c>
      <c r="F1113" s="1">
        <v>1</v>
      </c>
      <c r="G1113" s="1">
        <v>1</v>
      </c>
      <c r="H1113" s="1" t="s">
        <v>8</v>
      </c>
      <c r="I1113" s="1" t="s">
        <v>8</v>
      </c>
      <c r="J1113" s="1" t="s">
        <v>8</v>
      </c>
      <c r="K1113" s="1" t="s">
        <v>8</v>
      </c>
      <c r="L1113" s="1" t="s">
        <v>8</v>
      </c>
      <c r="M1113" s="1" t="s">
        <v>8</v>
      </c>
    </row>
    <row r="1114" spans="1:13" x14ac:dyDescent="0.25">
      <c r="A1114" s="1">
        <v>11140</v>
      </c>
      <c r="B1114" s="1" t="s">
        <v>601</v>
      </c>
      <c r="C1114" s="1">
        <v>0</v>
      </c>
      <c r="D1114" s="1" t="s">
        <v>104</v>
      </c>
      <c r="E1114" s="1" t="s">
        <v>602</v>
      </c>
      <c r="F1114" s="1">
        <v>1</v>
      </c>
      <c r="G1114" s="1">
        <v>1</v>
      </c>
      <c r="H1114" s="1" t="s">
        <v>8</v>
      </c>
      <c r="I1114" s="1" t="s">
        <v>8</v>
      </c>
      <c r="J1114" s="1" t="s">
        <v>8</v>
      </c>
      <c r="K1114" s="1" t="s">
        <v>8</v>
      </c>
      <c r="L1114" s="1" t="s">
        <v>8</v>
      </c>
      <c r="M1114" s="1" t="s">
        <v>8</v>
      </c>
    </row>
    <row r="1115" spans="1:13" x14ac:dyDescent="0.25">
      <c r="A1115" s="1">
        <v>11150</v>
      </c>
      <c r="B1115" s="1" t="s">
        <v>417</v>
      </c>
      <c r="C1115" s="1">
        <v>0</v>
      </c>
      <c r="D1115" s="1" t="s">
        <v>104</v>
      </c>
      <c r="E1115" s="1" t="s">
        <v>418</v>
      </c>
      <c r="F1115" s="1">
        <v>1</v>
      </c>
      <c r="G1115" s="1">
        <v>1</v>
      </c>
      <c r="H1115" s="1" t="s">
        <v>8</v>
      </c>
      <c r="I1115" s="1" t="s">
        <v>8</v>
      </c>
      <c r="J1115" s="1" t="s">
        <v>8</v>
      </c>
      <c r="K1115" s="1" t="s">
        <v>8</v>
      </c>
      <c r="L1115" s="1" t="s">
        <v>8</v>
      </c>
      <c r="M1115" s="1" t="s">
        <v>8</v>
      </c>
    </row>
    <row r="1116" spans="1:13" x14ac:dyDescent="0.25">
      <c r="A1116" s="1">
        <v>11160</v>
      </c>
      <c r="B1116" s="1" t="s">
        <v>358</v>
      </c>
      <c r="C1116" s="1">
        <v>0</v>
      </c>
      <c r="D1116" s="1" t="s">
        <v>104</v>
      </c>
      <c r="E1116" s="1" t="s">
        <v>359</v>
      </c>
      <c r="F1116" s="1">
        <v>1</v>
      </c>
      <c r="G1116" s="1">
        <v>1</v>
      </c>
      <c r="H1116" s="1" t="s">
        <v>8</v>
      </c>
      <c r="I1116" s="1" t="s">
        <v>8</v>
      </c>
      <c r="J1116" s="1" t="s">
        <v>8</v>
      </c>
      <c r="K1116" s="1" t="s">
        <v>8</v>
      </c>
      <c r="L1116" s="1" t="s">
        <v>8</v>
      </c>
      <c r="M1116" s="1" t="s">
        <v>8</v>
      </c>
    </row>
    <row r="1117" spans="1:13" x14ac:dyDescent="0.25">
      <c r="A1117" s="1">
        <v>11170</v>
      </c>
      <c r="B1117" s="1" t="s">
        <v>603</v>
      </c>
      <c r="C1117" s="1">
        <v>0</v>
      </c>
      <c r="D1117" s="1" t="s">
        <v>104</v>
      </c>
      <c r="E1117" s="1" t="s">
        <v>604</v>
      </c>
      <c r="F1117" s="1">
        <v>1</v>
      </c>
      <c r="G1117" s="1">
        <v>1</v>
      </c>
      <c r="H1117" s="1" t="s">
        <v>8</v>
      </c>
      <c r="I1117" s="1" t="s">
        <v>8</v>
      </c>
      <c r="J1117" s="1" t="s">
        <v>8</v>
      </c>
      <c r="K1117" s="1" t="s">
        <v>8</v>
      </c>
      <c r="L1117" s="1" t="s">
        <v>8</v>
      </c>
      <c r="M1117" s="1" t="s">
        <v>8</v>
      </c>
    </row>
    <row r="1118" spans="1:13" x14ac:dyDescent="0.25">
      <c r="A1118" s="1">
        <v>11180</v>
      </c>
      <c r="B1118" s="1" t="s">
        <v>605</v>
      </c>
      <c r="C1118" s="1">
        <v>0</v>
      </c>
      <c r="D1118" s="1" t="s">
        <v>104</v>
      </c>
      <c r="E1118" s="1" t="s">
        <v>606</v>
      </c>
      <c r="F1118" s="1">
        <v>1</v>
      </c>
      <c r="G1118" s="1">
        <v>1</v>
      </c>
      <c r="H1118" s="1" t="s">
        <v>8</v>
      </c>
      <c r="I1118" s="1" t="s">
        <v>8</v>
      </c>
      <c r="J1118" s="1" t="s">
        <v>8</v>
      </c>
      <c r="K1118" s="1" t="s">
        <v>8</v>
      </c>
      <c r="L1118" s="1" t="s">
        <v>8</v>
      </c>
      <c r="M1118" s="1" t="s">
        <v>8</v>
      </c>
    </row>
    <row r="1119" spans="1:13" x14ac:dyDescent="0.25">
      <c r="A1119" s="1">
        <v>11190</v>
      </c>
      <c r="B1119" s="1" t="s">
        <v>607</v>
      </c>
      <c r="C1119" s="1">
        <v>0</v>
      </c>
      <c r="D1119" s="1" t="s">
        <v>104</v>
      </c>
      <c r="E1119" s="1" t="s">
        <v>608</v>
      </c>
      <c r="F1119" s="1">
        <v>1</v>
      </c>
      <c r="G1119" s="1">
        <v>1</v>
      </c>
      <c r="H1119" s="1" t="s">
        <v>8</v>
      </c>
      <c r="I1119" s="1" t="s">
        <v>8</v>
      </c>
      <c r="J1119" s="1" t="s">
        <v>8</v>
      </c>
      <c r="K1119" s="1" t="s">
        <v>8</v>
      </c>
      <c r="L1119" s="1" t="s">
        <v>8</v>
      </c>
      <c r="M1119" s="1" t="s">
        <v>8</v>
      </c>
    </row>
    <row r="1120" spans="1:13" x14ac:dyDescent="0.25">
      <c r="A1120" s="1">
        <v>11200</v>
      </c>
      <c r="B1120" s="1" t="s">
        <v>609</v>
      </c>
      <c r="C1120" s="1">
        <v>0</v>
      </c>
      <c r="D1120" s="1" t="s">
        <v>104</v>
      </c>
      <c r="E1120" s="1" t="s">
        <v>610</v>
      </c>
      <c r="F1120" s="1">
        <v>1</v>
      </c>
      <c r="G1120" s="1">
        <v>1</v>
      </c>
      <c r="H1120" s="1" t="s">
        <v>8</v>
      </c>
      <c r="I1120" s="1" t="s">
        <v>8</v>
      </c>
      <c r="J1120" s="1" t="s">
        <v>8</v>
      </c>
      <c r="K1120" s="1" t="s">
        <v>8</v>
      </c>
      <c r="L1120" s="1" t="s">
        <v>8</v>
      </c>
      <c r="M1120" s="1" t="s">
        <v>8</v>
      </c>
    </row>
    <row r="1121" spans="1:13" x14ac:dyDescent="0.25">
      <c r="A1121" s="1">
        <v>11210</v>
      </c>
      <c r="B1121" s="1" t="s">
        <v>611</v>
      </c>
      <c r="C1121" s="1">
        <v>0</v>
      </c>
      <c r="D1121" s="1" t="s">
        <v>104</v>
      </c>
      <c r="E1121" s="1" t="s">
        <v>612</v>
      </c>
      <c r="F1121" s="1">
        <v>1</v>
      </c>
      <c r="G1121" s="1">
        <v>1</v>
      </c>
      <c r="H1121" s="1" t="s">
        <v>8</v>
      </c>
      <c r="I1121" s="1" t="s">
        <v>8</v>
      </c>
      <c r="J1121" s="1" t="s">
        <v>8</v>
      </c>
      <c r="K1121" s="1" t="s">
        <v>8</v>
      </c>
      <c r="L1121" s="1" t="s">
        <v>8</v>
      </c>
      <c r="M1121" s="1" t="s">
        <v>8</v>
      </c>
    </row>
    <row r="1122" spans="1:13" x14ac:dyDescent="0.25">
      <c r="A1122" s="1">
        <v>11220</v>
      </c>
      <c r="B1122" s="1" t="s">
        <v>611</v>
      </c>
      <c r="C1122" s="1">
        <v>0</v>
      </c>
      <c r="D1122" s="1" t="s">
        <v>104</v>
      </c>
      <c r="E1122" s="1" t="s">
        <v>612</v>
      </c>
      <c r="F1122" s="1">
        <v>1</v>
      </c>
      <c r="G1122" s="1">
        <v>1</v>
      </c>
      <c r="H1122" s="1" t="s">
        <v>8</v>
      </c>
      <c r="I1122" s="1" t="s">
        <v>8</v>
      </c>
      <c r="J1122" s="1" t="s">
        <v>8</v>
      </c>
      <c r="K1122" s="1" t="s">
        <v>8</v>
      </c>
      <c r="L1122" s="1" t="s">
        <v>8</v>
      </c>
      <c r="M1122" s="1" t="s">
        <v>8</v>
      </c>
    </row>
    <row r="1123" spans="1:13" x14ac:dyDescent="0.25">
      <c r="A1123" s="1">
        <v>11230</v>
      </c>
      <c r="B1123" s="1" t="s">
        <v>613</v>
      </c>
      <c r="C1123" s="1">
        <v>0</v>
      </c>
      <c r="D1123" s="1" t="s">
        <v>104</v>
      </c>
      <c r="E1123" s="1" t="s">
        <v>614</v>
      </c>
      <c r="F1123" s="1">
        <v>1</v>
      </c>
      <c r="G1123" s="1">
        <v>1</v>
      </c>
      <c r="H1123" s="1" t="s">
        <v>8</v>
      </c>
      <c r="I1123" s="1" t="s">
        <v>8</v>
      </c>
      <c r="J1123" s="1" t="s">
        <v>8</v>
      </c>
      <c r="K1123" s="1" t="s">
        <v>8</v>
      </c>
      <c r="L1123" s="1" t="s">
        <v>8</v>
      </c>
      <c r="M1123" s="1" t="s">
        <v>8</v>
      </c>
    </row>
    <row r="1124" spans="1:13" x14ac:dyDescent="0.25">
      <c r="A1124" s="1">
        <v>11240</v>
      </c>
      <c r="B1124" s="1" t="s">
        <v>611</v>
      </c>
      <c r="C1124" s="1">
        <v>0</v>
      </c>
      <c r="D1124" s="1" t="s">
        <v>104</v>
      </c>
      <c r="E1124" s="1" t="s">
        <v>612</v>
      </c>
      <c r="F1124" s="1">
        <v>1</v>
      </c>
      <c r="G1124" s="1">
        <v>1</v>
      </c>
      <c r="H1124" s="1" t="s">
        <v>8</v>
      </c>
      <c r="I1124" s="1" t="s">
        <v>8</v>
      </c>
      <c r="J1124" s="1" t="s">
        <v>8</v>
      </c>
      <c r="K1124" s="1" t="s">
        <v>8</v>
      </c>
      <c r="L1124" s="1" t="s">
        <v>8</v>
      </c>
      <c r="M1124" s="1" t="s">
        <v>8</v>
      </c>
    </row>
    <row r="1125" spans="1:13" x14ac:dyDescent="0.25">
      <c r="A1125" s="1">
        <v>11250</v>
      </c>
      <c r="B1125" s="1" t="s">
        <v>611</v>
      </c>
      <c r="C1125" s="1">
        <v>0</v>
      </c>
      <c r="D1125" s="1" t="s">
        <v>104</v>
      </c>
      <c r="E1125" s="1" t="s">
        <v>612</v>
      </c>
      <c r="F1125" s="1">
        <v>1</v>
      </c>
      <c r="G1125" s="1">
        <v>1</v>
      </c>
      <c r="H1125" s="1" t="s">
        <v>8</v>
      </c>
      <c r="I1125" s="1" t="s">
        <v>8</v>
      </c>
      <c r="J1125" s="1" t="s">
        <v>8</v>
      </c>
      <c r="K1125" s="1" t="s">
        <v>8</v>
      </c>
      <c r="L1125" s="1" t="s">
        <v>8</v>
      </c>
      <c r="M1125" s="1" t="s">
        <v>8</v>
      </c>
    </row>
    <row r="1126" spans="1:13" x14ac:dyDescent="0.25">
      <c r="A1126" s="1">
        <v>11260</v>
      </c>
      <c r="B1126" s="1" t="s">
        <v>577</v>
      </c>
      <c r="C1126" s="1">
        <v>0</v>
      </c>
      <c r="D1126" s="1" t="s">
        <v>104</v>
      </c>
      <c r="E1126" s="1" t="s">
        <v>578</v>
      </c>
      <c r="F1126" s="1">
        <v>1</v>
      </c>
      <c r="G1126" s="1">
        <v>1</v>
      </c>
      <c r="H1126" s="1">
        <v>1</v>
      </c>
      <c r="I1126" s="1">
        <v>1</v>
      </c>
      <c r="J1126" s="1">
        <v>1</v>
      </c>
      <c r="K1126" s="1">
        <v>1</v>
      </c>
      <c r="L1126" s="1">
        <v>1</v>
      </c>
      <c r="M1126" s="1">
        <v>1</v>
      </c>
    </row>
    <row r="1127" spans="1:13" x14ac:dyDescent="0.25">
      <c r="A1127" s="1">
        <v>11270</v>
      </c>
      <c r="B1127" s="1" t="s">
        <v>615</v>
      </c>
      <c r="C1127" s="1">
        <v>0</v>
      </c>
      <c r="D1127" s="1" t="s">
        <v>104</v>
      </c>
      <c r="E1127" s="1" t="s">
        <v>616</v>
      </c>
      <c r="F1127" s="1">
        <v>1</v>
      </c>
      <c r="G1127" s="1">
        <v>1</v>
      </c>
      <c r="H1127" s="1">
        <v>1</v>
      </c>
      <c r="I1127" s="1">
        <v>1</v>
      </c>
      <c r="J1127" s="1">
        <v>1</v>
      </c>
      <c r="K1127" s="1">
        <v>1</v>
      </c>
      <c r="L1127" s="1">
        <v>1</v>
      </c>
      <c r="M1127" s="1">
        <v>1</v>
      </c>
    </row>
    <row r="1128" spans="1:13" x14ac:dyDescent="0.25">
      <c r="A1128" s="1">
        <v>11280</v>
      </c>
      <c r="B1128" s="1" t="s">
        <v>615</v>
      </c>
      <c r="C1128" s="1">
        <v>0</v>
      </c>
      <c r="D1128" s="1" t="s">
        <v>104</v>
      </c>
      <c r="E1128" s="1" t="s">
        <v>616</v>
      </c>
      <c r="F1128" s="1">
        <v>1</v>
      </c>
      <c r="G1128" s="1">
        <v>1</v>
      </c>
      <c r="H1128" s="1">
        <v>1</v>
      </c>
      <c r="I1128" s="1">
        <v>1</v>
      </c>
      <c r="J1128" s="1">
        <v>1</v>
      </c>
      <c r="K1128" s="1">
        <v>1</v>
      </c>
      <c r="L1128" s="1">
        <v>1</v>
      </c>
      <c r="M1128" s="1">
        <v>1</v>
      </c>
    </row>
    <row r="1129" spans="1:13" x14ac:dyDescent="0.25">
      <c r="A1129" s="1">
        <v>11290</v>
      </c>
      <c r="B1129" s="1" t="s">
        <v>615</v>
      </c>
      <c r="C1129" s="1">
        <v>0</v>
      </c>
      <c r="D1129" s="1" t="s">
        <v>104</v>
      </c>
      <c r="E1129" s="1" t="s">
        <v>616</v>
      </c>
      <c r="F1129" s="1">
        <v>1</v>
      </c>
      <c r="G1129" s="1">
        <v>1</v>
      </c>
      <c r="H1129" s="1">
        <v>1</v>
      </c>
      <c r="I1129" s="1">
        <v>1</v>
      </c>
      <c r="J1129" s="1">
        <v>1</v>
      </c>
      <c r="K1129" s="1">
        <v>1</v>
      </c>
      <c r="L1129" s="1">
        <v>1</v>
      </c>
      <c r="M1129" s="1">
        <v>1</v>
      </c>
    </row>
    <row r="1130" spans="1:13" x14ac:dyDescent="0.25">
      <c r="A1130" s="1">
        <v>11300</v>
      </c>
      <c r="B1130" s="1" t="s">
        <v>617</v>
      </c>
      <c r="C1130" s="1">
        <v>0</v>
      </c>
      <c r="D1130" s="1" t="s">
        <v>104</v>
      </c>
      <c r="E1130" s="1" t="s">
        <v>205</v>
      </c>
      <c r="F1130" s="1">
        <v>1</v>
      </c>
      <c r="G1130" s="1">
        <v>1</v>
      </c>
      <c r="H1130" s="1">
        <v>1</v>
      </c>
      <c r="I1130" s="1">
        <v>1</v>
      </c>
      <c r="J1130" s="1">
        <v>1</v>
      </c>
      <c r="K1130" s="1">
        <v>1</v>
      </c>
      <c r="L1130" s="1">
        <v>1</v>
      </c>
      <c r="M1130" s="1">
        <v>1</v>
      </c>
    </row>
    <row r="1131" spans="1:13" x14ac:dyDescent="0.25">
      <c r="A1131" s="1">
        <v>11310</v>
      </c>
      <c r="B1131" s="1" t="s">
        <v>617</v>
      </c>
      <c r="C1131" s="1">
        <v>0</v>
      </c>
      <c r="D1131" s="1" t="s">
        <v>104</v>
      </c>
      <c r="E1131" s="1" t="s">
        <v>205</v>
      </c>
      <c r="F1131" s="1">
        <v>1</v>
      </c>
      <c r="G1131" s="1">
        <v>1</v>
      </c>
      <c r="H1131" s="1">
        <v>1</v>
      </c>
      <c r="I1131" s="1">
        <v>1</v>
      </c>
      <c r="J1131" s="1">
        <v>1</v>
      </c>
      <c r="K1131" s="1">
        <v>1</v>
      </c>
      <c r="L1131" s="1">
        <v>1</v>
      </c>
      <c r="M1131" s="1">
        <v>1</v>
      </c>
    </row>
    <row r="1132" spans="1:13" x14ac:dyDescent="0.25">
      <c r="A1132" s="1">
        <v>11320</v>
      </c>
      <c r="B1132" s="1" t="s">
        <v>617</v>
      </c>
      <c r="C1132" s="1">
        <v>0</v>
      </c>
      <c r="D1132" s="1" t="s">
        <v>104</v>
      </c>
      <c r="E1132" s="1" t="s">
        <v>205</v>
      </c>
      <c r="F1132" s="1">
        <v>1</v>
      </c>
      <c r="G1132" s="1">
        <v>1</v>
      </c>
      <c r="H1132" s="1">
        <v>1</v>
      </c>
      <c r="I1132" s="1">
        <v>1</v>
      </c>
      <c r="J1132" s="1">
        <v>1</v>
      </c>
      <c r="K1132" s="1">
        <v>1</v>
      </c>
      <c r="L1132" s="1">
        <v>1</v>
      </c>
      <c r="M1132" s="1">
        <v>1</v>
      </c>
    </row>
    <row r="1133" spans="1:13" x14ac:dyDescent="0.25">
      <c r="A1133" s="1">
        <v>11330</v>
      </c>
      <c r="B1133" s="1" t="s">
        <v>618</v>
      </c>
      <c r="C1133" s="1">
        <v>0</v>
      </c>
      <c r="D1133" s="1" t="s">
        <v>104</v>
      </c>
      <c r="E1133" s="1" t="s">
        <v>547</v>
      </c>
      <c r="F1133" s="1">
        <v>1</v>
      </c>
      <c r="G1133" s="1">
        <v>1</v>
      </c>
      <c r="H1133" s="1">
        <v>1</v>
      </c>
      <c r="I1133" s="1">
        <v>1</v>
      </c>
      <c r="J1133" s="1">
        <v>1</v>
      </c>
      <c r="K1133" s="1">
        <v>1</v>
      </c>
      <c r="L1133" s="1">
        <v>1</v>
      </c>
      <c r="M1133" s="1">
        <v>1</v>
      </c>
    </row>
    <row r="1134" spans="1:13" x14ac:dyDescent="0.25">
      <c r="A1134" s="1">
        <v>11340</v>
      </c>
      <c r="B1134" s="1" t="s">
        <v>518</v>
      </c>
      <c r="C1134" s="1">
        <v>0</v>
      </c>
      <c r="D1134" s="1" t="s">
        <v>104</v>
      </c>
      <c r="E1134" s="1" t="s">
        <v>519</v>
      </c>
      <c r="F1134" s="1">
        <v>1</v>
      </c>
      <c r="G1134" s="1">
        <v>1</v>
      </c>
      <c r="H1134" s="1">
        <v>1</v>
      </c>
      <c r="I1134" s="1">
        <v>1</v>
      </c>
      <c r="J1134" s="1">
        <v>1</v>
      </c>
      <c r="K1134" s="1">
        <v>1</v>
      </c>
      <c r="L1134" s="1">
        <v>1</v>
      </c>
      <c r="M1134" s="1">
        <v>1</v>
      </c>
    </row>
    <row r="1135" spans="1:13" x14ac:dyDescent="0.25">
      <c r="A1135" s="1">
        <v>11350</v>
      </c>
      <c r="B1135" s="1" t="s">
        <v>518</v>
      </c>
      <c r="C1135" s="1">
        <v>0</v>
      </c>
      <c r="D1135" s="1" t="s">
        <v>104</v>
      </c>
      <c r="E1135" s="1" t="s">
        <v>519</v>
      </c>
      <c r="F1135" s="1">
        <v>1</v>
      </c>
      <c r="G1135" s="1">
        <v>1</v>
      </c>
      <c r="H1135" s="1">
        <v>1</v>
      </c>
      <c r="I1135" s="1">
        <v>1</v>
      </c>
      <c r="J1135" s="1">
        <v>1</v>
      </c>
      <c r="K1135" s="1">
        <v>1</v>
      </c>
      <c r="L1135" s="1">
        <v>1</v>
      </c>
      <c r="M1135" s="1">
        <v>1</v>
      </c>
    </row>
    <row r="1136" spans="1:13" x14ac:dyDescent="0.25">
      <c r="A1136" s="1">
        <v>11360</v>
      </c>
      <c r="B1136" s="1" t="s">
        <v>518</v>
      </c>
      <c r="C1136" s="1">
        <v>0</v>
      </c>
      <c r="D1136" s="1" t="s">
        <v>104</v>
      </c>
      <c r="E1136" s="1" t="s">
        <v>519</v>
      </c>
      <c r="F1136" s="1">
        <v>1</v>
      </c>
      <c r="G1136" s="1">
        <v>1</v>
      </c>
      <c r="H1136" s="1">
        <v>1</v>
      </c>
      <c r="I1136" s="1">
        <v>1</v>
      </c>
      <c r="J1136" s="1">
        <v>1</v>
      </c>
      <c r="K1136" s="1">
        <v>1</v>
      </c>
      <c r="L1136" s="1">
        <v>1</v>
      </c>
      <c r="M1136" s="1">
        <v>1</v>
      </c>
    </row>
    <row r="1137" spans="1:13" x14ac:dyDescent="0.25">
      <c r="A1137" s="1">
        <v>11370</v>
      </c>
      <c r="B1137" s="1" t="s">
        <v>518</v>
      </c>
      <c r="C1137" s="1">
        <v>0</v>
      </c>
      <c r="D1137" s="1" t="s">
        <v>104</v>
      </c>
      <c r="E1137" s="1" t="s">
        <v>519</v>
      </c>
      <c r="F1137" s="1">
        <v>1</v>
      </c>
      <c r="G1137" s="1">
        <v>1</v>
      </c>
      <c r="H1137" s="1">
        <v>1</v>
      </c>
      <c r="I1137" s="1">
        <v>1</v>
      </c>
      <c r="J1137" s="1">
        <v>1</v>
      </c>
      <c r="K1137" s="1">
        <v>1</v>
      </c>
      <c r="L1137" s="1">
        <v>1</v>
      </c>
      <c r="M1137" s="1">
        <v>1</v>
      </c>
    </row>
    <row r="1138" spans="1:13" x14ac:dyDescent="0.25">
      <c r="A1138" s="1">
        <v>11380</v>
      </c>
      <c r="B1138" s="1" t="s">
        <v>254</v>
      </c>
      <c r="C1138" s="1">
        <v>0</v>
      </c>
      <c r="D1138" s="1" t="s">
        <v>104</v>
      </c>
      <c r="E1138" s="1" t="s">
        <v>255</v>
      </c>
      <c r="F1138" s="1">
        <v>1</v>
      </c>
      <c r="G1138" s="1">
        <v>1</v>
      </c>
      <c r="H1138" s="1">
        <v>1</v>
      </c>
      <c r="I1138" s="1">
        <v>1</v>
      </c>
      <c r="J1138" s="1">
        <v>1</v>
      </c>
      <c r="K1138" s="1">
        <v>1</v>
      </c>
      <c r="L1138" s="1">
        <v>1</v>
      </c>
      <c r="M1138" s="1">
        <v>1</v>
      </c>
    </row>
    <row r="1139" spans="1:13" x14ac:dyDescent="0.25">
      <c r="A1139" s="1">
        <v>11390</v>
      </c>
      <c r="B1139" s="1" t="s">
        <v>254</v>
      </c>
      <c r="C1139" s="1">
        <v>0</v>
      </c>
      <c r="D1139" s="1" t="s">
        <v>104</v>
      </c>
      <c r="E1139" s="1" t="s">
        <v>255</v>
      </c>
      <c r="F1139" s="1">
        <v>1</v>
      </c>
      <c r="G1139" s="1">
        <v>1</v>
      </c>
      <c r="H1139" s="1">
        <v>1</v>
      </c>
      <c r="I1139" s="1">
        <v>1</v>
      </c>
      <c r="J1139" s="1">
        <v>1</v>
      </c>
      <c r="K1139" s="1">
        <v>1</v>
      </c>
      <c r="L1139" s="1">
        <v>1</v>
      </c>
      <c r="M1139" s="1">
        <v>1</v>
      </c>
    </row>
    <row r="1140" spans="1:13" x14ac:dyDescent="0.25">
      <c r="A1140" s="1">
        <v>11400</v>
      </c>
      <c r="B1140" s="1" t="s">
        <v>619</v>
      </c>
      <c r="C1140" s="1">
        <v>0</v>
      </c>
      <c r="D1140" s="1" t="s">
        <v>104</v>
      </c>
      <c r="E1140" s="1" t="s">
        <v>620</v>
      </c>
      <c r="F1140" s="1">
        <v>1</v>
      </c>
      <c r="G1140" s="1">
        <v>1</v>
      </c>
      <c r="H1140" s="1">
        <v>1</v>
      </c>
      <c r="I1140" s="1">
        <v>1</v>
      </c>
      <c r="J1140" s="1">
        <v>1</v>
      </c>
      <c r="K1140" s="1">
        <v>1</v>
      </c>
      <c r="L1140" s="1">
        <v>1</v>
      </c>
      <c r="M1140" s="1">
        <v>1</v>
      </c>
    </row>
    <row r="1141" spans="1:13" x14ac:dyDescent="0.25">
      <c r="A1141" s="1">
        <v>11410</v>
      </c>
      <c r="B1141" s="1" t="s">
        <v>619</v>
      </c>
      <c r="C1141" s="1">
        <v>0</v>
      </c>
      <c r="D1141" s="1" t="s">
        <v>104</v>
      </c>
      <c r="E1141" s="1" t="s">
        <v>620</v>
      </c>
      <c r="F1141" s="1">
        <v>1</v>
      </c>
      <c r="G1141" s="1">
        <v>1</v>
      </c>
      <c r="H1141" s="1">
        <v>1</v>
      </c>
      <c r="I1141" s="1">
        <v>1</v>
      </c>
      <c r="J1141" s="1">
        <v>1</v>
      </c>
      <c r="K1141" s="1">
        <v>1</v>
      </c>
      <c r="L1141" s="1">
        <v>1</v>
      </c>
      <c r="M1141" s="1">
        <v>1</v>
      </c>
    </row>
    <row r="1142" spans="1:13" x14ac:dyDescent="0.25">
      <c r="A1142" s="1">
        <v>11420</v>
      </c>
      <c r="B1142" s="1" t="s">
        <v>619</v>
      </c>
      <c r="C1142" s="1">
        <v>0</v>
      </c>
      <c r="D1142" s="1" t="s">
        <v>104</v>
      </c>
      <c r="E1142" s="1" t="s">
        <v>620</v>
      </c>
      <c r="F1142" s="1">
        <v>1</v>
      </c>
      <c r="G1142" s="1">
        <v>1</v>
      </c>
      <c r="H1142" s="1">
        <v>1</v>
      </c>
      <c r="I1142" s="1">
        <v>1</v>
      </c>
      <c r="J1142" s="1">
        <v>1</v>
      </c>
      <c r="K1142" s="1">
        <v>1</v>
      </c>
      <c r="L1142" s="1">
        <v>1</v>
      </c>
      <c r="M1142" s="1">
        <v>1</v>
      </c>
    </row>
    <row r="1143" spans="1:13" x14ac:dyDescent="0.25">
      <c r="A1143" s="1">
        <v>11430</v>
      </c>
      <c r="B1143" s="1" t="s">
        <v>619</v>
      </c>
      <c r="C1143" s="1">
        <v>0</v>
      </c>
      <c r="D1143" s="1" t="s">
        <v>104</v>
      </c>
      <c r="E1143" s="1" t="s">
        <v>620</v>
      </c>
      <c r="F1143" s="1">
        <v>1</v>
      </c>
      <c r="G1143" s="1">
        <v>1</v>
      </c>
      <c r="H1143" s="1">
        <v>1</v>
      </c>
      <c r="I1143" s="1">
        <v>1</v>
      </c>
      <c r="J1143" s="1">
        <v>1</v>
      </c>
      <c r="K1143" s="1">
        <v>1</v>
      </c>
      <c r="L1143" s="1">
        <v>1</v>
      </c>
      <c r="M1143" s="1">
        <v>1</v>
      </c>
    </row>
    <row r="1144" spans="1:13" x14ac:dyDescent="0.25">
      <c r="A1144" s="1">
        <v>11440</v>
      </c>
      <c r="B1144" s="1" t="s">
        <v>619</v>
      </c>
      <c r="C1144" s="1">
        <v>0</v>
      </c>
      <c r="D1144" s="1" t="s">
        <v>104</v>
      </c>
      <c r="E1144" s="1" t="s">
        <v>620</v>
      </c>
      <c r="F1144" s="1">
        <v>1</v>
      </c>
      <c r="G1144" s="1">
        <v>1</v>
      </c>
      <c r="H1144" s="1">
        <v>1</v>
      </c>
      <c r="I1144" s="1">
        <v>1</v>
      </c>
      <c r="J1144" s="1">
        <v>1</v>
      </c>
      <c r="K1144" s="1">
        <v>1</v>
      </c>
      <c r="L1144" s="1">
        <v>1</v>
      </c>
      <c r="M1144" s="1">
        <v>1</v>
      </c>
    </row>
    <row r="1145" spans="1:13" x14ac:dyDescent="0.25">
      <c r="A1145" s="1">
        <v>11450</v>
      </c>
      <c r="B1145" s="1" t="s">
        <v>619</v>
      </c>
      <c r="C1145" s="1">
        <v>0</v>
      </c>
      <c r="D1145" s="1" t="s">
        <v>104</v>
      </c>
      <c r="E1145" s="1" t="s">
        <v>620</v>
      </c>
      <c r="F1145" s="1">
        <v>1</v>
      </c>
      <c r="G1145" s="1">
        <v>1</v>
      </c>
      <c r="H1145" s="1">
        <v>1</v>
      </c>
      <c r="I1145" s="1">
        <v>1</v>
      </c>
      <c r="J1145" s="1">
        <v>1</v>
      </c>
      <c r="K1145" s="1">
        <v>1</v>
      </c>
      <c r="L1145" s="1">
        <v>1</v>
      </c>
      <c r="M1145" s="1">
        <v>1</v>
      </c>
    </row>
    <row r="1146" spans="1:13" x14ac:dyDescent="0.25">
      <c r="A1146" s="1">
        <v>11460</v>
      </c>
      <c r="B1146" s="1" t="s">
        <v>619</v>
      </c>
      <c r="C1146" s="1">
        <v>0</v>
      </c>
      <c r="D1146" s="1" t="s">
        <v>104</v>
      </c>
      <c r="E1146" s="1" t="s">
        <v>620</v>
      </c>
      <c r="F1146" s="1">
        <v>1</v>
      </c>
      <c r="G1146" s="1">
        <v>1</v>
      </c>
      <c r="H1146" s="1">
        <v>1</v>
      </c>
      <c r="I1146" s="1">
        <v>1</v>
      </c>
      <c r="J1146" s="1">
        <v>1</v>
      </c>
      <c r="K1146" s="1">
        <v>1</v>
      </c>
      <c r="L1146" s="1">
        <v>1</v>
      </c>
      <c r="M1146" s="1">
        <v>1</v>
      </c>
    </row>
    <row r="1147" spans="1:13" x14ac:dyDescent="0.25">
      <c r="A1147" s="1">
        <v>11470</v>
      </c>
      <c r="B1147" s="1" t="s">
        <v>619</v>
      </c>
      <c r="C1147" s="1">
        <v>0</v>
      </c>
      <c r="D1147" s="1" t="s">
        <v>104</v>
      </c>
      <c r="E1147" s="1" t="s">
        <v>620</v>
      </c>
      <c r="F1147" s="1">
        <v>1</v>
      </c>
      <c r="G1147" s="1">
        <v>1</v>
      </c>
      <c r="H1147" s="1">
        <v>1</v>
      </c>
      <c r="I1147" s="1">
        <v>1</v>
      </c>
      <c r="J1147" s="1">
        <v>1</v>
      </c>
      <c r="K1147" s="1">
        <v>1</v>
      </c>
      <c r="L1147" s="1">
        <v>1</v>
      </c>
      <c r="M1147" s="1">
        <v>1</v>
      </c>
    </row>
    <row r="1148" spans="1:13" x14ac:dyDescent="0.25">
      <c r="A1148" s="1">
        <v>11480</v>
      </c>
      <c r="B1148" s="1" t="s">
        <v>621</v>
      </c>
      <c r="C1148" s="1">
        <v>0</v>
      </c>
      <c r="D1148" s="1" t="s">
        <v>104</v>
      </c>
      <c r="E1148" s="1" t="s">
        <v>622</v>
      </c>
      <c r="F1148" s="1">
        <v>1</v>
      </c>
      <c r="G1148" s="1">
        <v>1</v>
      </c>
      <c r="H1148" s="1">
        <v>1</v>
      </c>
      <c r="I1148" s="1">
        <v>1</v>
      </c>
      <c r="J1148" s="1">
        <v>1</v>
      </c>
      <c r="K1148" s="1">
        <v>1</v>
      </c>
      <c r="L1148" s="1">
        <v>1</v>
      </c>
      <c r="M1148" s="1">
        <v>1</v>
      </c>
    </row>
    <row r="1149" spans="1:13" x14ac:dyDescent="0.25">
      <c r="A1149" s="1">
        <v>11490</v>
      </c>
      <c r="B1149" s="1" t="s">
        <v>621</v>
      </c>
      <c r="C1149" s="1">
        <v>0</v>
      </c>
      <c r="D1149" s="1" t="s">
        <v>104</v>
      </c>
      <c r="E1149" s="1" t="s">
        <v>622</v>
      </c>
      <c r="F1149" s="1">
        <v>1</v>
      </c>
      <c r="G1149" s="1">
        <v>1</v>
      </c>
      <c r="H1149" s="1">
        <v>1</v>
      </c>
      <c r="I1149" s="1">
        <v>1</v>
      </c>
      <c r="J1149" s="1">
        <v>1</v>
      </c>
      <c r="K1149" s="1">
        <v>1</v>
      </c>
      <c r="L1149" s="1">
        <v>1</v>
      </c>
      <c r="M1149" s="1">
        <v>1</v>
      </c>
    </row>
    <row r="1150" spans="1:13" x14ac:dyDescent="0.25">
      <c r="A1150" s="1">
        <v>11500</v>
      </c>
      <c r="B1150" s="1" t="s">
        <v>623</v>
      </c>
      <c r="C1150" s="1">
        <v>0</v>
      </c>
      <c r="D1150" s="1" t="s">
        <v>104</v>
      </c>
      <c r="E1150" s="1" t="s">
        <v>624</v>
      </c>
      <c r="F1150" s="1">
        <v>1</v>
      </c>
      <c r="G1150" s="1">
        <v>1</v>
      </c>
      <c r="H1150" s="1">
        <v>1</v>
      </c>
      <c r="I1150" s="1">
        <v>1</v>
      </c>
      <c r="J1150" s="1">
        <v>1</v>
      </c>
      <c r="K1150" s="1">
        <v>1</v>
      </c>
      <c r="L1150" s="1">
        <v>1</v>
      </c>
      <c r="M1150" s="1">
        <v>1</v>
      </c>
    </row>
    <row r="1151" spans="1:13" x14ac:dyDescent="0.25">
      <c r="A1151" s="1">
        <v>11510</v>
      </c>
      <c r="B1151" s="1" t="s">
        <v>623</v>
      </c>
      <c r="C1151" s="1">
        <v>0</v>
      </c>
      <c r="D1151" s="1" t="s">
        <v>104</v>
      </c>
      <c r="E1151" s="1" t="s">
        <v>624</v>
      </c>
      <c r="F1151" s="1">
        <v>1</v>
      </c>
      <c r="G1151" s="1">
        <v>1</v>
      </c>
      <c r="H1151" s="1">
        <v>1</v>
      </c>
      <c r="I1151" s="1">
        <v>1</v>
      </c>
      <c r="J1151" s="1">
        <v>1</v>
      </c>
      <c r="K1151" s="1">
        <v>1</v>
      </c>
      <c r="L1151" s="1">
        <v>1</v>
      </c>
      <c r="M1151" s="1">
        <v>1</v>
      </c>
    </row>
    <row r="1152" spans="1:13" x14ac:dyDescent="0.25">
      <c r="A1152" s="1">
        <v>11520</v>
      </c>
      <c r="B1152" s="1" t="s">
        <v>623</v>
      </c>
      <c r="C1152" s="1">
        <v>0</v>
      </c>
      <c r="D1152" s="1" t="s">
        <v>104</v>
      </c>
      <c r="E1152" s="1" t="s">
        <v>624</v>
      </c>
      <c r="F1152" s="1">
        <v>1</v>
      </c>
      <c r="G1152" s="1">
        <v>1</v>
      </c>
      <c r="H1152" s="1">
        <v>1</v>
      </c>
      <c r="I1152" s="1">
        <v>1</v>
      </c>
      <c r="J1152" s="1">
        <v>1</v>
      </c>
      <c r="K1152" s="1">
        <v>1</v>
      </c>
      <c r="L1152" s="1">
        <v>1</v>
      </c>
      <c r="M1152" s="1">
        <v>1</v>
      </c>
    </row>
    <row r="1153" spans="1:13" x14ac:dyDescent="0.25">
      <c r="A1153" s="1">
        <v>11530</v>
      </c>
      <c r="B1153" s="1" t="s">
        <v>625</v>
      </c>
      <c r="C1153" s="1">
        <v>0</v>
      </c>
      <c r="D1153" s="1" t="s">
        <v>104</v>
      </c>
      <c r="E1153" s="1" t="s">
        <v>626</v>
      </c>
      <c r="F1153" s="1">
        <v>1</v>
      </c>
      <c r="G1153" s="1">
        <v>1</v>
      </c>
      <c r="H1153" s="1">
        <v>1</v>
      </c>
      <c r="I1153" s="1">
        <v>1</v>
      </c>
      <c r="J1153" s="1">
        <v>1</v>
      </c>
      <c r="K1153" s="1">
        <v>1</v>
      </c>
      <c r="L1153" s="1">
        <v>1</v>
      </c>
      <c r="M1153" s="1">
        <v>1</v>
      </c>
    </row>
    <row r="1154" spans="1:13" x14ac:dyDescent="0.25">
      <c r="A1154" s="1">
        <v>11540</v>
      </c>
      <c r="B1154" s="1" t="s">
        <v>627</v>
      </c>
      <c r="C1154" s="1">
        <v>0</v>
      </c>
      <c r="D1154" s="1" t="s">
        <v>104</v>
      </c>
      <c r="E1154" s="1" t="s">
        <v>628</v>
      </c>
      <c r="F1154" s="1">
        <v>1</v>
      </c>
      <c r="G1154" s="1">
        <v>1</v>
      </c>
      <c r="H1154" s="1">
        <v>1</v>
      </c>
      <c r="I1154" s="1">
        <v>1</v>
      </c>
      <c r="J1154" s="1">
        <v>1</v>
      </c>
      <c r="K1154" s="1">
        <v>1</v>
      </c>
      <c r="L1154" s="1">
        <v>1</v>
      </c>
      <c r="M1154" s="1">
        <v>1</v>
      </c>
    </row>
    <row r="1155" spans="1:13" x14ac:dyDescent="0.25">
      <c r="A1155" s="1">
        <v>11550</v>
      </c>
      <c r="B1155" s="1" t="s">
        <v>629</v>
      </c>
      <c r="C1155" s="1">
        <v>0</v>
      </c>
      <c r="D1155" s="1" t="s">
        <v>113</v>
      </c>
      <c r="E1155" s="1" t="s">
        <v>630</v>
      </c>
      <c r="F1155" s="1">
        <v>1</v>
      </c>
      <c r="G1155" s="1">
        <v>1</v>
      </c>
      <c r="H1155" s="1">
        <v>1</v>
      </c>
      <c r="I1155" s="1">
        <v>1</v>
      </c>
      <c r="J1155" s="1">
        <v>1</v>
      </c>
      <c r="K1155" s="1">
        <v>1</v>
      </c>
      <c r="L1155" s="1">
        <v>1</v>
      </c>
      <c r="M1155" s="1">
        <v>1</v>
      </c>
    </row>
    <row r="1156" spans="1:13" x14ac:dyDescent="0.25">
      <c r="A1156" s="1">
        <v>11560</v>
      </c>
      <c r="B1156" s="1" t="s">
        <v>629</v>
      </c>
      <c r="C1156" s="1">
        <v>0</v>
      </c>
      <c r="D1156" s="1" t="s">
        <v>113</v>
      </c>
      <c r="E1156" s="1" t="s">
        <v>630</v>
      </c>
      <c r="F1156" s="1">
        <v>1</v>
      </c>
      <c r="G1156" s="1">
        <v>1</v>
      </c>
      <c r="H1156" s="1">
        <v>1</v>
      </c>
      <c r="I1156" s="1">
        <v>1</v>
      </c>
      <c r="J1156" s="1">
        <v>1</v>
      </c>
      <c r="K1156" s="1">
        <v>1</v>
      </c>
      <c r="L1156" s="1">
        <v>1</v>
      </c>
      <c r="M1156" s="1">
        <v>1</v>
      </c>
    </row>
    <row r="1157" spans="1:13" x14ac:dyDescent="0.25">
      <c r="A1157" s="1">
        <v>11570</v>
      </c>
      <c r="B1157" s="1" t="s">
        <v>631</v>
      </c>
      <c r="C1157" s="1">
        <v>0</v>
      </c>
      <c r="D1157" s="1" t="s">
        <v>113</v>
      </c>
      <c r="E1157" s="1" t="s">
        <v>632</v>
      </c>
      <c r="F1157" s="1">
        <v>1</v>
      </c>
      <c r="G1157" s="1">
        <v>1</v>
      </c>
      <c r="H1157" s="1">
        <v>1</v>
      </c>
      <c r="I1157" s="1">
        <v>1</v>
      </c>
      <c r="J1157" s="1">
        <v>1</v>
      </c>
      <c r="K1157" s="1">
        <v>1</v>
      </c>
      <c r="L1157" s="1">
        <v>1</v>
      </c>
      <c r="M1157" s="1">
        <v>1</v>
      </c>
    </row>
    <row r="1158" spans="1:13" x14ac:dyDescent="0.25">
      <c r="A1158" s="1">
        <v>11580</v>
      </c>
      <c r="B1158" s="1" t="s">
        <v>631</v>
      </c>
      <c r="C1158" s="1">
        <v>0</v>
      </c>
      <c r="D1158" s="1" t="s">
        <v>113</v>
      </c>
      <c r="E1158" s="1" t="s">
        <v>632</v>
      </c>
      <c r="F1158" s="1">
        <v>1</v>
      </c>
      <c r="G1158" s="1">
        <v>1</v>
      </c>
      <c r="H1158" s="1">
        <v>1</v>
      </c>
      <c r="I1158" s="1">
        <v>1</v>
      </c>
      <c r="J1158" s="1">
        <v>1</v>
      </c>
      <c r="K1158" s="1">
        <v>1</v>
      </c>
      <c r="L1158" s="1">
        <v>1</v>
      </c>
      <c r="M1158" s="1">
        <v>1</v>
      </c>
    </row>
    <row r="1159" spans="1:13" x14ac:dyDescent="0.25">
      <c r="A1159" s="1">
        <v>11590</v>
      </c>
      <c r="B1159" s="1" t="s">
        <v>633</v>
      </c>
      <c r="C1159" s="1">
        <v>0</v>
      </c>
      <c r="D1159" s="1" t="s">
        <v>104</v>
      </c>
      <c r="E1159" s="1" t="s">
        <v>634</v>
      </c>
      <c r="F1159" s="1">
        <v>1</v>
      </c>
      <c r="G1159" s="1">
        <v>1</v>
      </c>
      <c r="H1159" s="1">
        <v>1</v>
      </c>
      <c r="I1159" s="1">
        <v>1</v>
      </c>
      <c r="J1159" s="1">
        <v>1</v>
      </c>
      <c r="K1159" s="1">
        <v>1</v>
      </c>
      <c r="L1159" s="1">
        <v>1</v>
      </c>
      <c r="M1159" s="1">
        <v>1</v>
      </c>
    </row>
    <row r="1160" spans="1:13" x14ac:dyDescent="0.25">
      <c r="A1160" s="1">
        <v>11600</v>
      </c>
      <c r="B1160" s="1" t="s">
        <v>794</v>
      </c>
      <c r="C1160" s="1">
        <v>1</v>
      </c>
      <c r="D1160" s="1" t="s">
        <v>6</v>
      </c>
      <c r="E1160" s="1" t="s">
        <v>793</v>
      </c>
      <c r="F1160" s="1" t="s">
        <v>8</v>
      </c>
      <c r="G1160" s="1" t="s">
        <v>8</v>
      </c>
      <c r="H1160" s="1">
        <v>1</v>
      </c>
      <c r="I1160" s="1">
        <v>1</v>
      </c>
      <c r="J1160" s="1">
        <v>1</v>
      </c>
      <c r="K1160" s="1">
        <v>1</v>
      </c>
      <c r="L1160" s="1">
        <v>1</v>
      </c>
      <c r="M1160" s="1">
        <v>1</v>
      </c>
    </row>
    <row r="1161" spans="1:13" x14ac:dyDescent="0.25">
      <c r="A1161" s="1">
        <v>11610</v>
      </c>
      <c r="B1161" s="1" t="s">
        <v>792</v>
      </c>
      <c r="C1161" s="1">
        <v>1</v>
      </c>
      <c r="D1161" s="1" t="s">
        <v>6</v>
      </c>
      <c r="E1161" s="1" t="s">
        <v>638</v>
      </c>
      <c r="F1161" s="1">
        <v>1</v>
      </c>
      <c r="G1161" s="1">
        <v>1</v>
      </c>
      <c r="H1161" s="1" t="s">
        <v>8</v>
      </c>
      <c r="I1161" s="1" t="s">
        <v>8</v>
      </c>
      <c r="J1161" s="1" t="s">
        <v>8</v>
      </c>
      <c r="K1161" s="1" t="s">
        <v>8</v>
      </c>
      <c r="L1161" s="1" t="s">
        <v>8</v>
      </c>
      <c r="M1161" s="1" t="s">
        <v>8</v>
      </c>
    </row>
    <row r="1162" spans="1:13" x14ac:dyDescent="0.25">
      <c r="A1162" s="1">
        <v>11620</v>
      </c>
      <c r="B1162" s="1" t="s">
        <v>639</v>
      </c>
      <c r="C1162" s="1">
        <v>0</v>
      </c>
      <c r="D1162" s="1" t="s">
        <v>104</v>
      </c>
      <c r="E1162" s="1" t="s">
        <v>640</v>
      </c>
      <c r="F1162" s="1">
        <v>1</v>
      </c>
      <c r="G1162" s="1">
        <v>1</v>
      </c>
      <c r="H1162" s="1">
        <v>1</v>
      </c>
      <c r="I1162" s="1">
        <v>1</v>
      </c>
      <c r="J1162" s="1">
        <v>1</v>
      </c>
      <c r="K1162" s="1">
        <v>1</v>
      </c>
      <c r="L1162" s="1">
        <v>1</v>
      </c>
      <c r="M1162" s="1">
        <v>1</v>
      </c>
    </row>
    <row r="1163" spans="1:13" x14ac:dyDescent="0.25">
      <c r="A1163" s="1">
        <v>11630</v>
      </c>
      <c r="B1163" s="1" t="s">
        <v>791</v>
      </c>
      <c r="C1163" s="1">
        <v>0</v>
      </c>
      <c r="D1163" s="1" t="s">
        <v>24</v>
      </c>
      <c r="E1163" s="1" t="s">
        <v>790</v>
      </c>
      <c r="F1163" s="1" t="s">
        <v>8</v>
      </c>
      <c r="G1163" s="1" t="s">
        <v>8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</row>
    <row r="1164" spans="1:13" x14ac:dyDescent="0.25">
      <c r="A1164" s="1">
        <v>11640</v>
      </c>
      <c r="B1164" s="1" t="s">
        <v>789</v>
      </c>
      <c r="C1164" s="1">
        <v>0</v>
      </c>
      <c r="D1164" s="1" t="s">
        <v>24</v>
      </c>
      <c r="E1164" s="1" t="s">
        <v>788</v>
      </c>
      <c r="F1164" s="1">
        <v>0</v>
      </c>
      <c r="G1164" s="1">
        <v>0</v>
      </c>
      <c r="H1164" s="1" t="s">
        <v>8</v>
      </c>
      <c r="I1164" s="1" t="s">
        <v>8</v>
      </c>
      <c r="J1164" s="1" t="s">
        <v>8</v>
      </c>
      <c r="K1164" s="1" t="s">
        <v>8</v>
      </c>
      <c r="L1164" s="1" t="s">
        <v>8</v>
      </c>
      <c r="M1164" s="1" t="s">
        <v>8</v>
      </c>
    </row>
    <row r="1165" spans="1:13" x14ac:dyDescent="0.25">
      <c r="A1165" s="1">
        <v>11650</v>
      </c>
      <c r="B1165" s="1" t="s">
        <v>645</v>
      </c>
      <c r="C1165" s="1">
        <v>0</v>
      </c>
      <c r="D1165" s="1" t="s">
        <v>104</v>
      </c>
      <c r="E1165" s="1" t="s">
        <v>646</v>
      </c>
      <c r="F1165" s="1">
        <v>1</v>
      </c>
      <c r="G1165" s="1">
        <v>1</v>
      </c>
      <c r="H1165" s="1">
        <v>1</v>
      </c>
      <c r="I1165" s="1">
        <v>1</v>
      </c>
      <c r="J1165" s="1">
        <v>1</v>
      </c>
      <c r="K1165" s="1">
        <v>1</v>
      </c>
      <c r="L1165" s="1">
        <v>1</v>
      </c>
      <c r="M1165" s="1">
        <v>1</v>
      </c>
    </row>
    <row r="1166" spans="1:13" x14ac:dyDescent="0.25">
      <c r="A1166" s="1">
        <v>11660</v>
      </c>
      <c r="B1166" s="1" t="s">
        <v>282</v>
      </c>
      <c r="C1166" s="1">
        <v>0</v>
      </c>
      <c r="D1166" s="1" t="s">
        <v>104</v>
      </c>
      <c r="E1166" s="1" t="s">
        <v>283</v>
      </c>
      <c r="F1166" s="1">
        <v>1</v>
      </c>
      <c r="G1166" s="1">
        <v>1</v>
      </c>
      <c r="H1166" s="1">
        <v>1</v>
      </c>
      <c r="I1166" s="1">
        <v>1</v>
      </c>
      <c r="J1166" s="1">
        <v>1</v>
      </c>
      <c r="K1166" s="1">
        <v>1</v>
      </c>
      <c r="L1166" s="1">
        <v>1</v>
      </c>
      <c r="M1166" s="1">
        <v>1</v>
      </c>
    </row>
    <row r="1167" spans="1:13" x14ac:dyDescent="0.25">
      <c r="A1167" s="1">
        <v>11670</v>
      </c>
      <c r="B1167" s="1" t="s">
        <v>282</v>
      </c>
      <c r="C1167" s="1">
        <v>0</v>
      </c>
      <c r="D1167" s="1" t="s">
        <v>104</v>
      </c>
      <c r="E1167" s="1" t="s">
        <v>283</v>
      </c>
      <c r="F1167" s="1">
        <v>1</v>
      </c>
      <c r="G1167" s="1">
        <v>1</v>
      </c>
      <c r="H1167" s="1">
        <v>1</v>
      </c>
      <c r="I1167" s="1">
        <v>1</v>
      </c>
      <c r="J1167" s="1">
        <v>1</v>
      </c>
      <c r="K1167" s="1">
        <v>1</v>
      </c>
      <c r="L1167" s="1">
        <v>1</v>
      </c>
      <c r="M1167" s="1">
        <v>1</v>
      </c>
    </row>
    <row r="1168" spans="1:13" x14ac:dyDescent="0.25">
      <c r="A1168" s="1">
        <v>11680</v>
      </c>
      <c r="B1168" s="1" t="s">
        <v>282</v>
      </c>
      <c r="C1168" s="1">
        <v>0</v>
      </c>
      <c r="D1168" s="1" t="s">
        <v>104</v>
      </c>
      <c r="E1168" s="1" t="s">
        <v>283</v>
      </c>
      <c r="F1168" s="1">
        <v>1</v>
      </c>
      <c r="G1168" s="1">
        <v>1</v>
      </c>
      <c r="H1168" s="1">
        <v>1</v>
      </c>
      <c r="I1168" s="1">
        <v>1</v>
      </c>
      <c r="J1168" s="1">
        <v>1</v>
      </c>
      <c r="K1168" s="1">
        <v>1</v>
      </c>
      <c r="L1168" s="1">
        <v>1</v>
      </c>
      <c r="M1168" s="1">
        <v>1</v>
      </c>
    </row>
    <row r="1169" spans="1:13" x14ac:dyDescent="0.25">
      <c r="A1169" s="1">
        <v>11690</v>
      </c>
      <c r="B1169" s="1" t="s">
        <v>282</v>
      </c>
      <c r="C1169" s="1">
        <v>0</v>
      </c>
      <c r="D1169" s="1" t="s">
        <v>104</v>
      </c>
      <c r="E1169" s="1" t="s">
        <v>283</v>
      </c>
      <c r="F1169" s="1">
        <v>1</v>
      </c>
      <c r="G1169" s="1">
        <v>1</v>
      </c>
      <c r="H1169" s="1" t="s">
        <v>8</v>
      </c>
      <c r="I1169" s="1" t="s">
        <v>8</v>
      </c>
      <c r="J1169" s="1" t="s">
        <v>8</v>
      </c>
      <c r="K1169" s="1" t="s">
        <v>8</v>
      </c>
      <c r="L1169" s="1" t="s">
        <v>8</v>
      </c>
      <c r="M1169" s="1" t="s">
        <v>8</v>
      </c>
    </row>
    <row r="1170" spans="1:13" x14ac:dyDescent="0.25">
      <c r="A1170" s="1">
        <v>11700</v>
      </c>
      <c r="B1170" s="1" t="s">
        <v>282</v>
      </c>
      <c r="C1170" s="1">
        <v>0</v>
      </c>
      <c r="D1170" s="1" t="s">
        <v>104</v>
      </c>
      <c r="E1170" s="1" t="s">
        <v>283</v>
      </c>
      <c r="F1170" s="1">
        <v>1</v>
      </c>
      <c r="G1170" s="1">
        <v>1</v>
      </c>
      <c r="H1170" s="1">
        <v>1</v>
      </c>
      <c r="I1170" s="1">
        <v>1</v>
      </c>
      <c r="J1170" s="1">
        <v>1</v>
      </c>
      <c r="K1170" s="1">
        <v>1</v>
      </c>
      <c r="L1170" s="1">
        <v>1</v>
      </c>
      <c r="M1170" s="1">
        <v>1</v>
      </c>
    </row>
    <row r="1171" spans="1:13" x14ac:dyDescent="0.25">
      <c r="A1171" s="1">
        <v>11710</v>
      </c>
      <c r="B1171" s="1" t="s">
        <v>282</v>
      </c>
      <c r="C1171" s="1">
        <v>0</v>
      </c>
      <c r="D1171" s="1" t="s">
        <v>104</v>
      </c>
      <c r="E1171" s="1" t="s">
        <v>283</v>
      </c>
      <c r="F1171" s="1">
        <v>1</v>
      </c>
      <c r="G1171" s="1">
        <v>1</v>
      </c>
      <c r="H1171" s="1">
        <v>1</v>
      </c>
      <c r="I1171" s="1">
        <v>1</v>
      </c>
      <c r="J1171" s="1">
        <v>1</v>
      </c>
      <c r="K1171" s="1">
        <v>1</v>
      </c>
      <c r="L1171" s="1">
        <v>1</v>
      </c>
      <c r="M1171" s="1">
        <v>1</v>
      </c>
    </row>
    <row r="1172" spans="1:13" x14ac:dyDescent="0.25">
      <c r="A1172" s="1">
        <v>11720</v>
      </c>
      <c r="B1172" s="1" t="s">
        <v>282</v>
      </c>
      <c r="C1172" s="1">
        <v>0</v>
      </c>
      <c r="D1172" s="1" t="s">
        <v>104</v>
      </c>
      <c r="E1172" s="1" t="s">
        <v>283</v>
      </c>
      <c r="F1172" s="1">
        <v>1</v>
      </c>
      <c r="G1172" s="1">
        <v>1</v>
      </c>
      <c r="H1172" s="1">
        <v>1</v>
      </c>
      <c r="I1172" s="1">
        <v>1</v>
      </c>
      <c r="J1172" s="1">
        <v>1</v>
      </c>
      <c r="K1172" s="1">
        <v>1</v>
      </c>
      <c r="L1172" s="1">
        <v>1</v>
      </c>
      <c r="M1172" s="1">
        <v>1</v>
      </c>
    </row>
    <row r="1173" spans="1:13" x14ac:dyDescent="0.25">
      <c r="A1173" s="1">
        <v>11730</v>
      </c>
      <c r="B1173" s="1" t="s">
        <v>282</v>
      </c>
      <c r="C1173" s="1">
        <v>0</v>
      </c>
      <c r="D1173" s="1" t="s">
        <v>104</v>
      </c>
      <c r="E1173" s="1" t="s">
        <v>283</v>
      </c>
      <c r="F1173" s="1">
        <v>1</v>
      </c>
      <c r="G1173" s="1">
        <v>1</v>
      </c>
      <c r="H1173" s="1" t="s">
        <v>8</v>
      </c>
      <c r="I1173" s="1" t="s">
        <v>8</v>
      </c>
      <c r="J1173" s="1" t="s">
        <v>8</v>
      </c>
      <c r="K1173" s="1" t="s">
        <v>8</v>
      </c>
      <c r="L1173" s="1" t="s">
        <v>8</v>
      </c>
      <c r="M1173" s="1" t="s">
        <v>8</v>
      </c>
    </row>
    <row r="1174" spans="1:13" x14ac:dyDescent="0.25">
      <c r="A1174" s="1">
        <v>11740</v>
      </c>
      <c r="B1174" s="1" t="s">
        <v>282</v>
      </c>
      <c r="C1174" s="1">
        <v>0</v>
      </c>
      <c r="D1174" s="1" t="s">
        <v>104</v>
      </c>
      <c r="E1174" s="1" t="s">
        <v>283</v>
      </c>
      <c r="F1174" s="1">
        <v>1</v>
      </c>
      <c r="G1174" s="1">
        <v>1</v>
      </c>
      <c r="H1174" s="1">
        <v>1</v>
      </c>
      <c r="I1174" s="1">
        <v>1</v>
      </c>
      <c r="J1174" s="1">
        <v>1</v>
      </c>
      <c r="K1174" s="1">
        <v>1</v>
      </c>
      <c r="L1174" s="1">
        <v>1</v>
      </c>
      <c r="M1174" s="1">
        <v>1</v>
      </c>
    </row>
    <row r="1175" spans="1:13" x14ac:dyDescent="0.25">
      <c r="A1175" s="1">
        <v>11750</v>
      </c>
      <c r="B1175" s="1" t="s">
        <v>647</v>
      </c>
      <c r="C1175" s="1">
        <v>0</v>
      </c>
      <c r="D1175" s="1" t="s">
        <v>24</v>
      </c>
      <c r="E1175" s="1" t="s">
        <v>648</v>
      </c>
      <c r="F1175" s="1">
        <v>1</v>
      </c>
      <c r="G1175" s="1">
        <v>1</v>
      </c>
      <c r="H1175" s="1" t="s">
        <v>8</v>
      </c>
      <c r="I1175" s="1" t="s">
        <v>8</v>
      </c>
      <c r="J1175" s="1" t="s">
        <v>8</v>
      </c>
      <c r="K1175" s="1" t="s">
        <v>8</v>
      </c>
      <c r="L1175" s="1" t="s">
        <v>8</v>
      </c>
      <c r="M1175" s="1" t="s">
        <v>8</v>
      </c>
    </row>
    <row r="1176" spans="1:13" x14ac:dyDescent="0.25">
      <c r="A1176" s="1">
        <v>11760</v>
      </c>
      <c r="B1176" s="1" t="s">
        <v>649</v>
      </c>
      <c r="C1176" s="1">
        <v>0</v>
      </c>
      <c r="D1176" s="1" t="s">
        <v>104</v>
      </c>
      <c r="E1176" s="1" t="s">
        <v>650</v>
      </c>
      <c r="F1176" s="1">
        <v>1</v>
      </c>
      <c r="G1176" s="1">
        <v>1</v>
      </c>
      <c r="H1176" s="1" t="s">
        <v>8</v>
      </c>
      <c r="I1176" s="1" t="s">
        <v>8</v>
      </c>
      <c r="J1176" s="1" t="s">
        <v>8</v>
      </c>
      <c r="K1176" s="1" t="s">
        <v>8</v>
      </c>
      <c r="L1176" s="1" t="s">
        <v>8</v>
      </c>
      <c r="M1176" s="1" t="s">
        <v>8</v>
      </c>
    </row>
    <row r="1177" spans="1:13" x14ac:dyDescent="0.25">
      <c r="A1177" s="1">
        <v>11770</v>
      </c>
      <c r="B1177" s="1" t="s">
        <v>651</v>
      </c>
      <c r="C1177" s="1">
        <v>0</v>
      </c>
      <c r="D1177" s="1" t="s">
        <v>104</v>
      </c>
      <c r="E1177" s="1" t="s">
        <v>652</v>
      </c>
      <c r="F1177" s="1">
        <v>1</v>
      </c>
      <c r="G1177" s="1">
        <v>1</v>
      </c>
      <c r="H1177" s="1">
        <v>1</v>
      </c>
      <c r="I1177" s="1">
        <v>1</v>
      </c>
      <c r="J1177" s="1">
        <v>1</v>
      </c>
      <c r="K1177" s="1">
        <v>1</v>
      </c>
      <c r="L1177" s="1">
        <v>1</v>
      </c>
      <c r="M1177" s="1">
        <v>1</v>
      </c>
    </row>
    <row r="1178" spans="1:13" x14ac:dyDescent="0.25">
      <c r="A1178" s="1">
        <v>11780</v>
      </c>
      <c r="B1178" s="1" t="s">
        <v>274</v>
      </c>
      <c r="C1178" s="1">
        <v>0</v>
      </c>
      <c r="D1178" s="1" t="s">
        <v>104</v>
      </c>
      <c r="E1178" s="1" t="s">
        <v>275</v>
      </c>
      <c r="F1178" s="1">
        <v>1</v>
      </c>
      <c r="G1178" s="1">
        <v>1</v>
      </c>
      <c r="H1178" s="1">
        <v>1</v>
      </c>
      <c r="I1178" s="1">
        <v>1</v>
      </c>
      <c r="J1178" s="1">
        <v>1</v>
      </c>
      <c r="K1178" s="1">
        <v>1</v>
      </c>
      <c r="L1178" s="1">
        <v>1</v>
      </c>
      <c r="M1178" s="1">
        <v>1</v>
      </c>
    </row>
    <row r="1179" spans="1:13" x14ac:dyDescent="0.25">
      <c r="A1179" s="1">
        <v>11790</v>
      </c>
      <c r="B1179" s="1" t="s">
        <v>653</v>
      </c>
      <c r="C1179" s="1">
        <v>0</v>
      </c>
      <c r="D1179" s="1" t="s">
        <v>104</v>
      </c>
      <c r="E1179" s="1" t="s">
        <v>654</v>
      </c>
      <c r="F1179" s="1">
        <v>1</v>
      </c>
      <c r="G1179" s="1">
        <v>1</v>
      </c>
      <c r="H1179" s="1">
        <v>1</v>
      </c>
      <c r="I1179" s="1">
        <v>1</v>
      </c>
      <c r="J1179" s="1">
        <v>1</v>
      </c>
      <c r="K1179" s="1">
        <v>1</v>
      </c>
      <c r="L1179" s="1">
        <v>1</v>
      </c>
      <c r="M1179" s="1">
        <v>1</v>
      </c>
    </row>
    <row r="1180" spans="1:13" x14ac:dyDescent="0.25">
      <c r="A1180" s="1">
        <v>11800</v>
      </c>
      <c r="B1180" s="1" t="s">
        <v>655</v>
      </c>
      <c r="C1180" s="1">
        <v>0</v>
      </c>
      <c r="D1180" s="1" t="s">
        <v>104</v>
      </c>
      <c r="E1180" s="1" t="s">
        <v>656</v>
      </c>
      <c r="F1180" s="1">
        <v>1</v>
      </c>
      <c r="G1180" s="1">
        <v>1</v>
      </c>
      <c r="H1180" s="1" t="s">
        <v>8</v>
      </c>
      <c r="I1180" s="1" t="s">
        <v>8</v>
      </c>
      <c r="J1180" s="1" t="s">
        <v>8</v>
      </c>
      <c r="K1180" s="1" t="s">
        <v>8</v>
      </c>
      <c r="L1180" s="1" t="s">
        <v>8</v>
      </c>
      <c r="M1180" s="1" t="s">
        <v>8</v>
      </c>
    </row>
    <row r="1181" spans="1:13" x14ac:dyDescent="0.25">
      <c r="A1181" s="1">
        <v>11810</v>
      </c>
      <c r="B1181" s="1" t="s">
        <v>657</v>
      </c>
      <c r="C1181" s="1">
        <v>0</v>
      </c>
      <c r="D1181" s="1" t="s">
        <v>104</v>
      </c>
      <c r="E1181" s="1" t="s">
        <v>658</v>
      </c>
      <c r="F1181" s="1">
        <v>1</v>
      </c>
      <c r="G1181" s="1">
        <v>1</v>
      </c>
      <c r="H1181" s="1" t="s">
        <v>8</v>
      </c>
      <c r="I1181" s="1" t="s">
        <v>8</v>
      </c>
      <c r="J1181" s="1" t="s">
        <v>8</v>
      </c>
      <c r="K1181" s="1" t="s">
        <v>8</v>
      </c>
      <c r="L1181" s="1" t="s">
        <v>8</v>
      </c>
      <c r="M1181" s="1" t="s">
        <v>8</v>
      </c>
    </row>
    <row r="1182" spans="1:13" x14ac:dyDescent="0.25">
      <c r="A1182" s="1">
        <v>11820</v>
      </c>
      <c r="B1182" s="1" t="s">
        <v>328</v>
      </c>
      <c r="C1182" s="1">
        <v>0</v>
      </c>
      <c r="D1182" s="1" t="s">
        <v>104</v>
      </c>
      <c r="E1182" s="1" t="s">
        <v>329</v>
      </c>
      <c r="F1182" s="1">
        <v>1</v>
      </c>
      <c r="G1182" s="1">
        <v>1</v>
      </c>
      <c r="H1182" s="1" t="s">
        <v>8</v>
      </c>
      <c r="I1182" s="1" t="s">
        <v>8</v>
      </c>
      <c r="J1182" s="1" t="s">
        <v>8</v>
      </c>
      <c r="K1182" s="1" t="s">
        <v>8</v>
      </c>
      <c r="L1182" s="1" t="s">
        <v>8</v>
      </c>
      <c r="M1182" s="1" t="s">
        <v>8</v>
      </c>
    </row>
    <row r="1183" spans="1:13" x14ac:dyDescent="0.25">
      <c r="A1183" s="1">
        <v>11830</v>
      </c>
      <c r="B1183" s="1" t="s">
        <v>159</v>
      </c>
      <c r="C1183" s="1">
        <v>0</v>
      </c>
      <c r="D1183" s="1" t="s">
        <v>104</v>
      </c>
      <c r="E1183" s="1" t="s">
        <v>160</v>
      </c>
      <c r="F1183" s="1">
        <v>1</v>
      </c>
      <c r="G1183" s="1">
        <v>1</v>
      </c>
      <c r="H1183" s="1" t="s">
        <v>8</v>
      </c>
      <c r="I1183" s="1" t="s">
        <v>8</v>
      </c>
      <c r="J1183" s="1" t="s">
        <v>8</v>
      </c>
      <c r="K1183" s="1" t="s">
        <v>8</v>
      </c>
      <c r="L1183" s="1" t="s">
        <v>8</v>
      </c>
      <c r="M1183" s="1" t="s">
        <v>8</v>
      </c>
    </row>
    <row r="1184" spans="1:13" x14ac:dyDescent="0.25">
      <c r="A1184" s="1">
        <v>11840</v>
      </c>
      <c r="B1184" s="1" t="s">
        <v>324</v>
      </c>
      <c r="C1184" s="1">
        <v>0</v>
      </c>
      <c r="D1184" s="1" t="s">
        <v>104</v>
      </c>
      <c r="E1184" s="1" t="s">
        <v>325</v>
      </c>
      <c r="F1184" s="1">
        <v>1</v>
      </c>
      <c r="G1184" s="1">
        <v>1</v>
      </c>
      <c r="H1184" s="1" t="s">
        <v>8</v>
      </c>
      <c r="I1184" s="1" t="s">
        <v>8</v>
      </c>
      <c r="J1184" s="1" t="s">
        <v>8</v>
      </c>
      <c r="K1184" s="1" t="s">
        <v>8</v>
      </c>
      <c r="L1184" s="1" t="s">
        <v>8</v>
      </c>
      <c r="M1184" s="1" t="s">
        <v>8</v>
      </c>
    </row>
    <row r="1185" spans="1:13" x14ac:dyDescent="0.25">
      <c r="A1185" s="1">
        <v>11850</v>
      </c>
      <c r="B1185" s="1" t="s">
        <v>659</v>
      </c>
      <c r="C1185" s="1">
        <v>0</v>
      </c>
      <c r="D1185" s="1" t="s">
        <v>104</v>
      </c>
      <c r="E1185" s="1" t="s">
        <v>660</v>
      </c>
      <c r="F1185" s="1">
        <v>1</v>
      </c>
      <c r="G1185" s="1">
        <v>1</v>
      </c>
      <c r="H1185" s="1" t="s">
        <v>8</v>
      </c>
      <c r="I1185" s="1" t="s">
        <v>8</v>
      </c>
      <c r="J1185" s="1" t="s">
        <v>8</v>
      </c>
      <c r="K1185" s="1" t="s">
        <v>8</v>
      </c>
      <c r="L1185" s="1" t="s">
        <v>8</v>
      </c>
      <c r="M1185" s="1" t="s">
        <v>8</v>
      </c>
    </row>
    <row r="1186" spans="1:13" x14ac:dyDescent="0.25">
      <c r="A1186" s="1">
        <v>11860</v>
      </c>
      <c r="B1186" s="1" t="s">
        <v>324</v>
      </c>
      <c r="C1186" s="1">
        <v>0</v>
      </c>
      <c r="D1186" s="1" t="s">
        <v>104</v>
      </c>
      <c r="E1186" s="1" t="s">
        <v>325</v>
      </c>
      <c r="F1186" s="1">
        <v>1</v>
      </c>
      <c r="G1186" s="1">
        <v>1</v>
      </c>
      <c r="H1186" s="1" t="s">
        <v>8</v>
      </c>
      <c r="I1186" s="1" t="s">
        <v>8</v>
      </c>
      <c r="J1186" s="1" t="s">
        <v>8</v>
      </c>
      <c r="K1186" s="1" t="s">
        <v>8</v>
      </c>
      <c r="L1186" s="1" t="s">
        <v>8</v>
      </c>
      <c r="M1186" s="1" t="s">
        <v>8</v>
      </c>
    </row>
    <row r="1187" spans="1:13" x14ac:dyDescent="0.25">
      <c r="A1187" s="1">
        <v>11870</v>
      </c>
      <c r="B1187" s="1" t="s">
        <v>234</v>
      </c>
      <c r="C1187" s="1">
        <v>0</v>
      </c>
      <c r="D1187" s="1" t="s">
        <v>104</v>
      </c>
      <c r="E1187" s="1" t="s">
        <v>235</v>
      </c>
      <c r="F1187" s="1">
        <v>1</v>
      </c>
      <c r="G1187" s="1">
        <v>1</v>
      </c>
      <c r="H1187" s="1" t="s">
        <v>8</v>
      </c>
      <c r="I1187" s="1" t="s">
        <v>8</v>
      </c>
      <c r="J1187" s="1" t="s">
        <v>8</v>
      </c>
      <c r="K1187" s="1" t="s">
        <v>8</v>
      </c>
      <c r="L1187" s="1" t="s">
        <v>8</v>
      </c>
      <c r="M1187" s="1" t="s">
        <v>8</v>
      </c>
    </row>
    <row r="1188" spans="1:13" x14ac:dyDescent="0.25">
      <c r="A1188" s="1">
        <v>11880</v>
      </c>
      <c r="B1188" s="1" t="s">
        <v>661</v>
      </c>
      <c r="C1188" s="1">
        <v>0</v>
      </c>
      <c r="D1188" s="1" t="s">
        <v>104</v>
      </c>
      <c r="E1188" s="1" t="s">
        <v>662</v>
      </c>
      <c r="F1188" s="1">
        <v>1</v>
      </c>
      <c r="G1188" s="1">
        <v>1</v>
      </c>
      <c r="H1188" s="1">
        <v>1</v>
      </c>
      <c r="I1188" s="1">
        <v>1</v>
      </c>
      <c r="J1188" s="1">
        <v>1</v>
      </c>
      <c r="K1188" s="1">
        <v>1</v>
      </c>
      <c r="L1188" s="1">
        <v>1</v>
      </c>
      <c r="M1188" s="1">
        <v>1</v>
      </c>
    </row>
    <row r="1189" spans="1:13" x14ac:dyDescent="0.25">
      <c r="A1189" s="1">
        <v>11890</v>
      </c>
      <c r="B1189" s="1" t="s">
        <v>663</v>
      </c>
      <c r="C1189" s="1">
        <v>0</v>
      </c>
      <c r="D1189" s="1" t="s">
        <v>104</v>
      </c>
      <c r="E1189" s="1" t="s">
        <v>664</v>
      </c>
      <c r="F1189" s="1">
        <v>1</v>
      </c>
      <c r="G1189" s="1">
        <v>1</v>
      </c>
      <c r="H1189" s="1">
        <v>1</v>
      </c>
      <c r="I1189" s="1">
        <v>1</v>
      </c>
      <c r="J1189" s="1">
        <v>1</v>
      </c>
      <c r="K1189" s="1">
        <v>1</v>
      </c>
      <c r="L1189" s="1">
        <v>1</v>
      </c>
      <c r="M1189" s="1">
        <v>1</v>
      </c>
    </row>
    <row r="1190" spans="1:13" x14ac:dyDescent="0.25">
      <c r="A1190" s="1">
        <v>11900</v>
      </c>
      <c r="B1190" s="1" t="s">
        <v>665</v>
      </c>
      <c r="C1190" s="1">
        <v>0</v>
      </c>
      <c r="D1190" s="1" t="s">
        <v>104</v>
      </c>
      <c r="E1190" s="1" t="s">
        <v>666</v>
      </c>
      <c r="F1190" s="1">
        <v>1</v>
      </c>
      <c r="G1190" s="1">
        <v>1</v>
      </c>
      <c r="H1190" s="1">
        <v>1</v>
      </c>
      <c r="I1190" s="1">
        <v>1</v>
      </c>
      <c r="J1190" s="1">
        <v>1</v>
      </c>
      <c r="K1190" s="1">
        <v>1</v>
      </c>
      <c r="L1190" s="1">
        <v>1</v>
      </c>
      <c r="M1190" s="1">
        <v>1</v>
      </c>
    </row>
    <row r="1191" spans="1:13" x14ac:dyDescent="0.25">
      <c r="A1191" s="1">
        <v>11910</v>
      </c>
      <c r="B1191" s="1" t="s">
        <v>665</v>
      </c>
      <c r="C1191" s="1">
        <v>0</v>
      </c>
      <c r="D1191" s="1" t="s">
        <v>104</v>
      </c>
      <c r="E1191" s="1" t="s">
        <v>666</v>
      </c>
      <c r="F1191" s="1">
        <v>1</v>
      </c>
      <c r="G1191" s="1">
        <v>1</v>
      </c>
      <c r="H1191" s="1">
        <v>1</v>
      </c>
      <c r="I1191" s="1">
        <v>1</v>
      </c>
      <c r="J1191" s="1">
        <v>1</v>
      </c>
      <c r="K1191" s="1">
        <v>1</v>
      </c>
      <c r="L1191" s="1">
        <v>1</v>
      </c>
      <c r="M1191" s="1">
        <v>1</v>
      </c>
    </row>
    <row r="1192" spans="1:13" x14ac:dyDescent="0.25">
      <c r="A1192" s="1">
        <v>11920</v>
      </c>
      <c r="B1192" s="1" t="s">
        <v>665</v>
      </c>
      <c r="C1192" s="1">
        <v>0</v>
      </c>
      <c r="D1192" s="1" t="s">
        <v>104</v>
      </c>
      <c r="E1192" s="1" t="s">
        <v>666</v>
      </c>
      <c r="F1192" s="1">
        <v>1</v>
      </c>
      <c r="G1192" s="1">
        <v>1</v>
      </c>
      <c r="H1192" s="1">
        <v>1</v>
      </c>
      <c r="I1192" s="1">
        <v>1</v>
      </c>
      <c r="J1192" s="1">
        <v>1</v>
      </c>
      <c r="K1192" s="1">
        <v>1</v>
      </c>
      <c r="L1192" s="1">
        <v>1</v>
      </c>
      <c r="M1192" s="1">
        <v>1</v>
      </c>
    </row>
    <row r="1193" spans="1:13" x14ac:dyDescent="0.25">
      <c r="A1193" s="1">
        <v>11930</v>
      </c>
      <c r="B1193" s="1" t="s">
        <v>665</v>
      </c>
      <c r="C1193" s="1">
        <v>0</v>
      </c>
      <c r="D1193" s="1" t="s">
        <v>104</v>
      </c>
      <c r="E1193" s="1" t="s">
        <v>666</v>
      </c>
      <c r="F1193" s="1">
        <v>1</v>
      </c>
      <c r="G1193" s="1">
        <v>1</v>
      </c>
      <c r="H1193" s="1">
        <v>1</v>
      </c>
      <c r="I1193" s="1">
        <v>1</v>
      </c>
      <c r="J1193" s="1">
        <v>1</v>
      </c>
      <c r="K1193" s="1">
        <v>1</v>
      </c>
      <c r="L1193" s="1">
        <v>1</v>
      </c>
      <c r="M1193" s="1">
        <v>1</v>
      </c>
    </row>
    <row r="1194" spans="1:13" x14ac:dyDescent="0.25">
      <c r="A1194" s="1">
        <v>11940</v>
      </c>
      <c r="B1194" s="1" t="s">
        <v>665</v>
      </c>
      <c r="C1194" s="1">
        <v>0</v>
      </c>
      <c r="D1194" s="1" t="s">
        <v>104</v>
      </c>
      <c r="E1194" s="1" t="s">
        <v>666</v>
      </c>
      <c r="F1194" s="1">
        <v>1</v>
      </c>
      <c r="G1194" s="1">
        <v>1</v>
      </c>
      <c r="H1194" s="1">
        <v>1</v>
      </c>
      <c r="I1194" s="1">
        <v>1</v>
      </c>
      <c r="J1194" s="1">
        <v>1</v>
      </c>
      <c r="K1194" s="1">
        <v>1</v>
      </c>
      <c r="L1194" s="1">
        <v>1</v>
      </c>
      <c r="M1194" s="1">
        <v>1</v>
      </c>
    </row>
    <row r="1195" spans="1:13" x14ac:dyDescent="0.25">
      <c r="A1195" s="1">
        <v>11950</v>
      </c>
      <c r="B1195" s="1" t="s">
        <v>665</v>
      </c>
      <c r="C1195" s="1">
        <v>0</v>
      </c>
      <c r="D1195" s="1" t="s">
        <v>104</v>
      </c>
      <c r="E1195" s="1" t="s">
        <v>666</v>
      </c>
      <c r="F1195" s="1">
        <v>1</v>
      </c>
      <c r="G1195" s="1">
        <v>1</v>
      </c>
      <c r="H1195" s="1">
        <v>1</v>
      </c>
      <c r="I1195" s="1">
        <v>1</v>
      </c>
      <c r="J1195" s="1">
        <v>1</v>
      </c>
      <c r="K1195" s="1">
        <v>1</v>
      </c>
      <c r="L1195" s="1">
        <v>1</v>
      </c>
      <c r="M1195" s="1">
        <v>1</v>
      </c>
    </row>
    <row r="1196" spans="1:13" x14ac:dyDescent="0.25">
      <c r="A1196" s="1">
        <v>11960</v>
      </c>
      <c r="B1196" s="1" t="s">
        <v>665</v>
      </c>
      <c r="C1196" s="1">
        <v>0</v>
      </c>
      <c r="D1196" s="1" t="s">
        <v>104</v>
      </c>
      <c r="E1196" s="1" t="s">
        <v>666</v>
      </c>
      <c r="F1196" s="1">
        <v>1</v>
      </c>
      <c r="G1196" s="1">
        <v>1</v>
      </c>
      <c r="H1196" s="1">
        <v>1</v>
      </c>
      <c r="I1196" s="1">
        <v>1</v>
      </c>
      <c r="J1196" s="1">
        <v>1</v>
      </c>
      <c r="K1196" s="1">
        <v>1</v>
      </c>
      <c r="L1196" s="1">
        <v>1</v>
      </c>
      <c r="M1196" s="1">
        <v>1</v>
      </c>
    </row>
    <row r="1197" spans="1:13" x14ac:dyDescent="0.25">
      <c r="A1197" s="1">
        <v>11970</v>
      </c>
      <c r="B1197" s="1" t="s">
        <v>665</v>
      </c>
      <c r="C1197" s="1">
        <v>0</v>
      </c>
      <c r="D1197" s="1" t="s">
        <v>104</v>
      </c>
      <c r="E1197" s="1" t="s">
        <v>666</v>
      </c>
      <c r="F1197" s="1">
        <v>1</v>
      </c>
      <c r="G1197" s="1">
        <v>1</v>
      </c>
      <c r="H1197" s="1">
        <v>1</v>
      </c>
      <c r="I1197" s="1">
        <v>1</v>
      </c>
      <c r="J1197" s="1">
        <v>1</v>
      </c>
      <c r="K1197" s="1">
        <v>1</v>
      </c>
      <c r="L1197" s="1">
        <v>1</v>
      </c>
      <c r="M1197" s="1">
        <v>1</v>
      </c>
    </row>
    <row r="1198" spans="1:13" x14ac:dyDescent="0.25">
      <c r="A1198" s="1">
        <v>11980</v>
      </c>
      <c r="B1198" s="1" t="s">
        <v>665</v>
      </c>
      <c r="C1198" s="1">
        <v>0</v>
      </c>
      <c r="D1198" s="1" t="s">
        <v>104</v>
      </c>
      <c r="E1198" s="1" t="s">
        <v>666</v>
      </c>
      <c r="F1198" s="1">
        <v>1</v>
      </c>
      <c r="G1198" s="1">
        <v>1</v>
      </c>
      <c r="H1198" s="1">
        <v>1</v>
      </c>
      <c r="I1198" s="1">
        <v>1</v>
      </c>
      <c r="J1198" s="1">
        <v>1</v>
      </c>
      <c r="K1198" s="1">
        <v>1</v>
      </c>
      <c r="L1198" s="1">
        <v>1</v>
      </c>
      <c r="M1198" s="1">
        <v>1</v>
      </c>
    </row>
    <row r="1199" spans="1:13" x14ac:dyDescent="0.25">
      <c r="A1199" s="1">
        <v>11990</v>
      </c>
      <c r="B1199" s="1" t="s">
        <v>667</v>
      </c>
      <c r="C1199" s="1">
        <v>0</v>
      </c>
      <c r="D1199" s="1" t="s">
        <v>24</v>
      </c>
      <c r="E1199" s="1" t="s">
        <v>301</v>
      </c>
      <c r="F1199" s="1">
        <v>1</v>
      </c>
      <c r="G1199" s="1">
        <v>1</v>
      </c>
      <c r="H1199" s="1">
        <v>1</v>
      </c>
      <c r="I1199" s="1">
        <v>1</v>
      </c>
      <c r="J1199" s="1">
        <v>1</v>
      </c>
      <c r="K1199" s="1">
        <v>1</v>
      </c>
      <c r="L1199" s="1">
        <v>1</v>
      </c>
      <c r="M1199" s="1">
        <v>1</v>
      </c>
    </row>
    <row r="1200" spans="1:13" x14ac:dyDescent="0.25">
      <c r="A1200" s="1">
        <v>12000</v>
      </c>
      <c r="B1200" s="1" t="s">
        <v>667</v>
      </c>
      <c r="C1200" s="1">
        <v>0</v>
      </c>
      <c r="D1200" s="1" t="s">
        <v>24</v>
      </c>
      <c r="E1200" s="1" t="s">
        <v>301</v>
      </c>
      <c r="F1200" s="1">
        <v>1</v>
      </c>
      <c r="G1200" s="1">
        <v>1</v>
      </c>
      <c r="H1200" s="1">
        <v>1</v>
      </c>
      <c r="I1200" s="1">
        <v>1</v>
      </c>
      <c r="J1200" s="1">
        <v>1</v>
      </c>
      <c r="K1200" s="1">
        <v>1</v>
      </c>
      <c r="L1200" s="1">
        <v>1</v>
      </c>
      <c r="M1200" s="1">
        <v>1</v>
      </c>
    </row>
    <row r="1201" spans="1:13" x14ac:dyDescent="0.25">
      <c r="A1201" s="1">
        <v>12010</v>
      </c>
      <c r="B1201" s="1" t="s">
        <v>668</v>
      </c>
      <c r="C1201" s="1">
        <v>0</v>
      </c>
      <c r="D1201" s="1" t="s">
        <v>104</v>
      </c>
      <c r="E1201" s="1" t="s">
        <v>669</v>
      </c>
      <c r="F1201" s="1">
        <v>1</v>
      </c>
      <c r="G1201" s="1">
        <v>1</v>
      </c>
      <c r="H1201" s="1">
        <v>1</v>
      </c>
      <c r="I1201" s="1">
        <v>1</v>
      </c>
      <c r="J1201" s="1">
        <v>1</v>
      </c>
      <c r="K1201" s="1">
        <v>1</v>
      </c>
      <c r="L1201" s="1">
        <v>1</v>
      </c>
      <c r="M1201" s="1">
        <v>1</v>
      </c>
    </row>
    <row r="1202" spans="1:13" x14ac:dyDescent="0.25">
      <c r="A1202" s="1">
        <v>12020</v>
      </c>
      <c r="B1202" s="1" t="s">
        <v>670</v>
      </c>
      <c r="C1202" s="1">
        <v>0</v>
      </c>
      <c r="D1202" s="1" t="s">
        <v>104</v>
      </c>
      <c r="E1202" s="1" t="s">
        <v>671</v>
      </c>
      <c r="F1202" s="1">
        <v>1</v>
      </c>
      <c r="G1202" s="1">
        <v>1</v>
      </c>
      <c r="H1202" s="1">
        <v>1</v>
      </c>
      <c r="I1202" s="1">
        <v>1</v>
      </c>
      <c r="J1202" s="1">
        <v>1</v>
      </c>
      <c r="K1202" s="1">
        <v>1</v>
      </c>
      <c r="L1202" s="1">
        <v>1</v>
      </c>
      <c r="M1202" s="1">
        <v>1</v>
      </c>
    </row>
    <row r="1203" spans="1:13" x14ac:dyDescent="0.25">
      <c r="A1203" s="1">
        <v>12030</v>
      </c>
      <c r="B1203" s="1" t="s">
        <v>294</v>
      </c>
      <c r="C1203" s="1">
        <v>0</v>
      </c>
      <c r="D1203" s="1" t="s">
        <v>104</v>
      </c>
      <c r="E1203" s="1" t="s">
        <v>295</v>
      </c>
      <c r="F1203" s="1">
        <v>1</v>
      </c>
      <c r="G1203" s="1">
        <v>1</v>
      </c>
      <c r="H1203" s="1" t="s">
        <v>8</v>
      </c>
      <c r="I1203" s="1" t="s">
        <v>8</v>
      </c>
      <c r="J1203" s="1" t="s">
        <v>8</v>
      </c>
      <c r="K1203" s="1" t="s">
        <v>8</v>
      </c>
      <c r="L1203" s="1" t="s">
        <v>8</v>
      </c>
      <c r="M1203" s="1" t="s">
        <v>8</v>
      </c>
    </row>
    <row r="1204" spans="1:13" x14ac:dyDescent="0.25">
      <c r="A1204" s="1">
        <v>12040</v>
      </c>
      <c r="B1204" s="1" t="s">
        <v>672</v>
      </c>
      <c r="C1204" s="1">
        <v>0</v>
      </c>
      <c r="D1204" s="1" t="s">
        <v>104</v>
      </c>
      <c r="E1204" s="1" t="s">
        <v>673</v>
      </c>
      <c r="F1204" s="1">
        <v>1</v>
      </c>
      <c r="G1204" s="1">
        <v>1</v>
      </c>
      <c r="H1204" s="1">
        <v>1</v>
      </c>
      <c r="I1204" s="1">
        <v>1</v>
      </c>
      <c r="J1204" s="1">
        <v>1</v>
      </c>
      <c r="K1204" s="1">
        <v>1</v>
      </c>
      <c r="L1204" s="1">
        <v>1</v>
      </c>
      <c r="M1204" s="1">
        <v>1</v>
      </c>
    </row>
    <row r="1205" spans="1:13" x14ac:dyDescent="0.25">
      <c r="A1205" s="1">
        <v>12050</v>
      </c>
      <c r="B1205" s="1" t="s">
        <v>248</v>
      </c>
      <c r="C1205" s="1">
        <v>0</v>
      </c>
      <c r="D1205" s="1" t="s">
        <v>249</v>
      </c>
      <c r="E1205" s="1" t="s">
        <v>250</v>
      </c>
      <c r="F1205" s="1">
        <v>1</v>
      </c>
      <c r="G1205" s="1">
        <v>1</v>
      </c>
      <c r="H1205" s="1">
        <v>1</v>
      </c>
      <c r="I1205" s="1">
        <v>1</v>
      </c>
      <c r="J1205" s="1">
        <v>1</v>
      </c>
      <c r="K1205" s="1">
        <v>1</v>
      </c>
      <c r="L1205" s="1">
        <v>1</v>
      </c>
      <c r="M1205" s="1">
        <v>1</v>
      </c>
    </row>
    <row r="1206" spans="1:13" x14ac:dyDescent="0.25">
      <c r="A1206" s="1">
        <v>12060</v>
      </c>
      <c r="B1206" s="1" t="s">
        <v>248</v>
      </c>
      <c r="C1206" s="1">
        <v>0</v>
      </c>
      <c r="D1206" s="1" t="s">
        <v>249</v>
      </c>
      <c r="E1206" s="1" t="s">
        <v>250</v>
      </c>
      <c r="F1206" s="1">
        <v>1</v>
      </c>
      <c r="G1206" s="1">
        <v>1</v>
      </c>
      <c r="H1206" s="1">
        <v>1</v>
      </c>
      <c r="I1206" s="1">
        <v>1</v>
      </c>
      <c r="J1206" s="1">
        <v>1</v>
      </c>
      <c r="K1206" s="1">
        <v>1</v>
      </c>
      <c r="L1206" s="1">
        <v>1</v>
      </c>
      <c r="M1206" s="1">
        <v>1</v>
      </c>
    </row>
    <row r="1207" spans="1:13" x14ac:dyDescent="0.25">
      <c r="A1207" s="1">
        <v>12070</v>
      </c>
      <c r="B1207" s="1" t="s">
        <v>248</v>
      </c>
      <c r="C1207" s="1">
        <v>0</v>
      </c>
      <c r="D1207" s="1" t="s">
        <v>249</v>
      </c>
      <c r="E1207" s="1" t="s">
        <v>250</v>
      </c>
      <c r="F1207" s="1">
        <v>1</v>
      </c>
      <c r="G1207" s="1">
        <v>1</v>
      </c>
      <c r="H1207" s="1">
        <v>1</v>
      </c>
      <c r="I1207" s="1">
        <v>1</v>
      </c>
      <c r="J1207" s="1">
        <v>1</v>
      </c>
      <c r="K1207" s="1">
        <v>1</v>
      </c>
      <c r="L1207" s="1">
        <v>1</v>
      </c>
      <c r="M1207" s="1">
        <v>1</v>
      </c>
    </row>
    <row r="1208" spans="1:13" x14ac:dyDescent="0.25">
      <c r="A1208" s="1">
        <v>12080</v>
      </c>
      <c r="B1208" s="1" t="s">
        <v>248</v>
      </c>
      <c r="C1208" s="1">
        <v>0</v>
      </c>
      <c r="D1208" s="1" t="s">
        <v>249</v>
      </c>
      <c r="E1208" s="1" t="s">
        <v>250</v>
      </c>
      <c r="F1208" s="1">
        <v>1</v>
      </c>
      <c r="G1208" s="1">
        <v>1</v>
      </c>
      <c r="H1208" s="1">
        <v>1</v>
      </c>
      <c r="I1208" s="1">
        <v>1</v>
      </c>
      <c r="J1208" s="1">
        <v>1</v>
      </c>
      <c r="K1208" s="1">
        <v>1</v>
      </c>
      <c r="L1208" s="1">
        <v>1</v>
      </c>
      <c r="M1208" s="1">
        <v>1</v>
      </c>
    </row>
    <row r="1209" spans="1:13" x14ac:dyDescent="0.25">
      <c r="A1209" s="1">
        <v>12090</v>
      </c>
      <c r="B1209" s="1" t="s">
        <v>674</v>
      </c>
      <c r="C1209" s="1">
        <v>0</v>
      </c>
      <c r="D1209" s="1" t="s">
        <v>24</v>
      </c>
      <c r="E1209" s="1" t="s">
        <v>675</v>
      </c>
      <c r="F1209" s="1">
        <v>1</v>
      </c>
      <c r="G1209" s="1">
        <v>1</v>
      </c>
      <c r="H1209" s="1">
        <v>1</v>
      </c>
      <c r="I1209" s="1">
        <v>1</v>
      </c>
      <c r="J1209" s="1">
        <v>1</v>
      </c>
      <c r="K1209" s="1">
        <v>1</v>
      </c>
      <c r="L1209" s="1">
        <v>1</v>
      </c>
      <c r="M1209" s="1">
        <v>1</v>
      </c>
    </row>
    <row r="1210" spans="1:13" x14ac:dyDescent="0.25">
      <c r="A1210" s="1">
        <v>12100</v>
      </c>
      <c r="B1210" s="1" t="s">
        <v>676</v>
      </c>
      <c r="C1210" s="1">
        <v>0</v>
      </c>
      <c r="D1210" s="1" t="s">
        <v>24</v>
      </c>
      <c r="E1210" s="1" t="s">
        <v>677</v>
      </c>
      <c r="F1210" s="1">
        <v>1</v>
      </c>
      <c r="G1210" s="1">
        <v>1</v>
      </c>
      <c r="H1210" s="1">
        <v>1</v>
      </c>
      <c r="I1210" s="1">
        <v>1</v>
      </c>
      <c r="J1210" s="1">
        <v>1</v>
      </c>
      <c r="K1210" s="1">
        <v>1</v>
      </c>
      <c r="L1210" s="1">
        <v>1</v>
      </c>
      <c r="M1210" s="1">
        <v>1</v>
      </c>
    </row>
    <row r="1211" spans="1:13" x14ac:dyDescent="0.25">
      <c r="A1211" s="1">
        <v>12110</v>
      </c>
      <c r="B1211" s="1" t="s">
        <v>678</v>
      </c>
      <c r="C1211" s="1">
        <v>0</v>
      </c>
      <c r="D1211" s="1" t="s">
        <v>24</v>
      </c>
      <c r="E1211" s="1" t="s">
        <v>679</v>
      </c>
      <c r="F1211" s="1">
        <v>1</v>
      </c>
      <c r="G1211" s="1">
        <v>1</v>
      </c>
      <c r="H1211" s="1">
        <v>1</v>
      </c>
      <c r="I1211" s="1">
        <v>1</v>
      </c>
      <c r="J1211" s="1">
        <v>1</v>
      </c>
      <c r="K1211" s="1">
        <v>1</v>
      </c>
      <c r="L1211" s="1">
        <v>1</v>
      </c>
      <c r="M1211" s="1">
        <v>1</v>
      </c>
    </row>
    <row r="1212" spans="1:13" x14ac:dyDescent="0.25">
      <c r="A1212" s="1">
        <v>12120</v>
      </c>
      <c r="B1212" s="1" t="s">
        <v>680</v>
      </c>
      <c r="C1212" s="1">
        <v>0</v>
      </c>
      <c r="D1212" s="1" t="s">
        <v>104</v>
      </c>
      <c r="E1212" s="1" t="s">
        <v>681</v>
      </c>
      <c r="F1212" s="1">
        <v>1</v>
      </c>
      <c r="G1212" s="1">
        <v>1</v>
      </c>
      <c r="H1212" s="1">
        <v>1</v>
      </c>
      <c r="I1212" s="1">
        <v>1</v>
      </c>
      <c r="J1212" s="1">
        <v>1</v>
      </c>
      <c r="K1212" s="1">
        <v>1</v>
      </c>
      <c r="L1212" s="1">
        <v>1</v>
      </c>
      <c r="M1212" s="1">
        <v>1</v>
      </c>
    </row>
    <row r="1213" spans="1:13" x14ac:dyDescent="0.25">
      <c r="A1213" s="1">
        <v>12130</v>
      </c>
      <c r="B1213" s="1" t="s">
        <v>244</v>
      </c>
      <c r="C1213" s="1">
        <v>0</v>
      </c>
      <c r="D1213" s="1" t="s">
        <v>104</v>
      </c>
      <c r="E1213" s="1" t="s">
        <v>245</v>
      </c>
      <c r="F1213" s="1">
        <v>1</v>
      </c>
      <c r="G1213" s="1">
        <v>1</v>
      </c>
      <c r="H1213" s="1">
        <v>1</v>
      </c>
      <c r="I1213" s="1">
        <v>1</v>
      </c>
      <c r="J1213" s="1">
        <v>1</v>
      </c>
      <c r="K1213" s="1">
        <v>1</v>
      </c>
      <c r="L1213" s="1">
        <v>1</v>
      </c>
      <c r="M1213" s="1">
        <v>1</v>
      </c>
    </row>
    <row r="1214" spans="1:13" x14ac:dyDescent="0.25">
      <c r="A1214" s="1">
        <v>12140</v>
      </c>
      <c r="B1214" s="1" t="s">
        <v>244</v>
      </c>
      <c r="C1214" s="1">
        <v>0</v>
      </c>
      <c r="D1214" s="1" t="s">
        <v>104</v>
      </c>
      <c r="E1214" s="1" t="s">
        <v>245</v>
      </c>
      <c r="F1214" s="1">
        <v>1</v>
      </c>
      <c r="G1214" s="1">
        <v>1</v>
      </c>
      <c r="H1214" s="1">
        <v>1</v>
      </c>
      <c r="I1214" s="1">
        <v>1</v>
      </c>
      <c r="J1214" s="1">
        <v>1</v>
      </c>
      <c r="K1214" s="1">
        <v>1</v>
      </c>
      <c r="L1214" s="1">
        <v>1</v>
      </c>
      <c r="M1214" s="1">
        <v>1</v>
      </c>
    </row>
    <row r="1215" spans="1:13" x14ac:dyDescent="0.25">
      <c r="A1215" s="1">
        <v>12150</v>
      </c>
      <c r="B1215" s="1" t="s">
        <v>244</v>
      </c>
      <c r="C1215" s="1">
        <v>0</v>
      </c>
      <c r="D1215" s="1" t="s">
        <v>104</v>
      </c>
      <c r="E1215" s="1" t="s">
        <v>245</v>
      </c>
      <c r="F1215" s="1">
        <v>1</v>
      </c>
      <c r="G1215" s="1">
        <v>1</v>
      </c>
      <c r="H1215" s="1">
        <v>1</v>
      </c>
      <c r="I1215" s="1">
        <v>1</v>
      </c>
      <c r="J1215" s="1">
        <v>1</v>
      </c>
      <c r="K1215" s="1">
        <v>1</v>
      </c>
      <c r="L1215" s="1">
        <v>1</v>
      </c>
      <c r="M1215" s="1">
        <v>1</v>
      </c>
    </row>
    <row r="1216" spans="1:13" x14ac:dyDescent="0.25">
      <c r="A1216" s="1">
        <v>12160</v>
      </c>
      <c r="B1216" s="1" t="s">
        <v>326</v>
      </c>
      <c r="C1216" s="1">
        <v>0</v>
      </c>
      <c r="D1216" s="1" t="s">
        <v>104</v>
      </c>
      <c r="E1216" s="1" t="s">
        <v>327</v>
      </c>
      <c r="F1216" s="1">
        <v>1</v>
      </c>
      <c r="G1216" s="1">
        <v>1</v>
      </c>
      <c r="H1216" s="1" t="s">
        <v>8</v>
      </c>
      <c r="I1216" s="1" t="s">
        <v>8</v>
      </c>
      <c r="J1216" s="1" t="s">
        <v>8</v>
      </c>
      <c r="K1216" s="1" t="s">
        <v>8</v>
      </c>
      <c r="L1216" s="1" t="s">
        <v>8</v>
      </c>
      <c r="M1216" s="1" t="s">
        <v>8</v>
      </c>
    </row>
    <row r="1217" spans="1:13" x14ac:dyDescent="0.25">
      <c r="A1217" s="1">
        <v>12170</v>
      </c>
      <c r="B1217" s="1" t="s">
        <v>328</v>
      </c>
      <c r="C1217" s="1">
        <v>0</v>
      </c>
      <c r="D1217" s="1" t="s">
        <v>104</v>
      </c>
      <c r="E1217" s="1" t="s">
        <v>329</v>
      </c>
      <c r="F1217" s="1">
        <v>1</v>
      </c>
      <c r="G1217" s="1">
        <v>1</v>
      </c>
      <c r="H1217" s="1" t="s">
        <v>8</v>
      </c>
      <c r="I1217" s="1" t="s">
        <v>8</v>
      </c>
      <c r="J1217" s="1" t="s">
        <v>8</v>
      </c>
      <c r="K1217" s="1" t="s">
        <v>8</v>
      </c>
      <c r="L1217" s="1" t="s">
        <v>8</v>
      </c>
      <c r="M1217" s="1" t="s">
        <v>8</v>
      </c>
    </row>
    <row r="1218" spans="1:13" x14ac:dyDescent="0.25">
      <c r="A1218" s="1">
        <v>12180</v>
      </c>
      <c r="B1218" s="1" t="s">
        <v>322</v>
      </c>
      <c r="C1218" s="1">
        <v>0</v>
      </c>
      <c r="D1218" s="1" t="s">
        <v>104</v>
      </c>
      <c r="E1218" s="1" t="s">
        <v>323</v>
      </c>
      <c r="F1218" s="1">
        <v>1</v>
      </c>
      <c r="G1218" s="1">
        <v>1</v>
      </c>
      <c r="H1218" s="1">
        <v>1</v>
      </c>
      <c r="I1218" s="1">
        <v>1</v>
      </c>
      <c r="J1218" s="1">
        <v>1</v>
      </c>
      <c r="K1218" s="1">
        <v>1</v>
      </c>
      <c r="L1218" s="1">
        <v>1</v>
      </c>
      <c r="M1218" s="1">
        <v>1</v>
      </c>
    </row>
    <row r="1219" spans="1:13" x14ac:dyDescent="0.25">
      <c r="A1219" s="1">
        <v>12190</v>
      </c>
      <c r="B1219" s="1" t="s">
        <v>390</v>
      </c>
      <c r="C1219" s="1">
        <v>0</v>
      </c>
      <c r="D1219" s="1" t="s">
        <v>104</v>
      </c>
      <c r="E1219" s="1" t="s">
        <v>391</v>
      </c>
      <c r="F1219" s="1">
        <v>1</v>
      </c>
      <c r="G1219" s="1">
        <v>1</v>
      </c>
      <c r="H1219" s="1" t="s">
        <v>8</v>
      </c>
      <c r="I1219" s="1" t="s">
        <v>8</v>
      </c>
      <c r="J1219" s="1" t="s">
        <v>8</v>
      </c>
      <c r="K1219" s="1" t="s">
        <v>8</v>
      </c>
      <c r="L1219" s="1">
        <v>1</v>
      </c>
      <c r="M1219" s="1">
        <v>1</v>
      </c>
    </row>
    <row r="1220" spans="1:13" x14ac:dyDescent="0.25">
      <c r="A1220" s="1">
        <v>12200</v>
      </c>
      <c r="B1220" s="1" t="s">
        <v>394</v>
      </c>
      <c r="C1220" s="1">
        <v>0</v>
      </c>
      <c r="D1220" s="1" t="s">
        <v>104</v>
      </c>
      <c r="E1220" s="1" t="s">
        <v>395</v>
      </c>
      <c r="F1220" s="1">
        <v>1</v>
      </c>
      <c r="G1220" s="1">
        <v>1</v>
      </c>
      <c r="H1220" s="1" t="s">
        <v>8</v>
      </c>
      <c r="I1220" s="1" t="s">
        <v>8</v>
      </c>
      <c r="J1220" s="1" t="s">
        <v>8</v>
      </c>
      <c r="K1220" s="1" t="s">
        <v>8</v>
      </c>
      <c r="L1220" s="1" t="s">
        <v>8</v>
      </c>
      <c r="M1220" s="1" t="s">
        <v>8</v>
      </c>
    </row>
    <row r="1221" spans="1:13" x14ac:dyDescent="0.25">
      <c r="A1221" s="1">
        <v>12210</v>
      </c>
      <c r="B1221" s="1" t="s">
        <v>390</v>
      </c>
      <c r="C1221" s="1">
        <v>0</v>
      </c>
      <c r="D1221" s="1" t="s">
        <v>104</v>
      </c>
      <c r="E1221" s="1" t="s">
        <v>391</v>
      </c>
      <c r="F1221" s="1">
        <v>1</v>
      </c>
      <c r="G1221" s="1">
        <v>1</v>
      </c>
      <c r="H1221" s="1" t="s">
        <v>8</v>
      </c>
      <c r="I1221" s="1" t="s">
        <v>8</v>
      </c>
      <c r="J1221" s="1" t="s">
        <v>8</v>
      </c>
      <c r="K1221" s="1" t="s">
        <v>8</v>
      </c>
      <c r="L1221" s="1" t="s">
        <v>8</v>
      </c>
      <c r="M1221" s="1" t="s">
        <v>8</v>
      </c>
    </row>
    <row r="1222" spans="1:13" x14ac:dyDescent="0.25">
      <c r="A1222" s="1">
        <v>12220</v>
      </c>
      <c r="B1222" s="1" t="s">
        <v>390</v>
      </c>
      <c r="C1222" s="1">
        <v>0</v>
      </c>
      <c r="D1222" s="1" t="s">
        <v>104</v>
      </c>
      <c r="E1222" s="1" t="s">
        <v>391</v>
      </c>
      <c r="F1222" s="1" t="s">
        <v>8</v>
      </c>
      <c r="G1222" s="1" t="s">
        <v>8</v>
      </c>
      <c r="H1222" s="1" t="s">
        <v>8</v>
      </c>
      <c r="I1222" s="1" t="s">
        <v>8</v>
      </c>
      <c r="J1222" s="1" t="s">
        <v>8</v>
      </c>
      <c r="K1222" s="1" t="s">
        <v>8</v>
      </c>
      <c r="L1222" s="1">
        <v>1</v>
      </c>
      <c r="M1222" s="1">
        <v>1</v>
      </c>
    </row>
    <row r="1223" spans="1:13" x14ac:dyDescent="0.25">
      <c r="A1223" s="1">
        <v>12230</v>
      </c>
      <c r="B1223" s="1" t="s">
        <v>682</v>
      </c>
      <c r="C1223" s="1">
        <v>0</v>
      </c>
      <c r="D1223" s="1" t="s">
        <v>104</v>
      </c>
      <c r="E1223" s="1" t="s">
        <v>683</v>
      </c>
      <c r="F1223" s="1" t="s">
        <v>8</v>
      </c>
      <c r="G1223" s="1" t="s">
        <v>8</v>
      </c>
      <c r="H1223" s="1" t="s">
        <v>8</v>
      </c>
      <c r="I1223" s="1" t="s">
        <v>8</v>
      </c>
      <c r="J1223" s="1" t="s">
        <v>8</v>
      </c>
      <c r="K1223" s="1" t="s">
        <v>8</v>
      </c>
      <c r="L1223" s="1">
        <v>1</v>
      </c>
      <c r="M1223" s="1">
        <v>1</v>
      </c>
    </row>
    <row r="1224" spans="1:13" x14ac:dyDescent="0.25">
      <c r="A1224" s="1">
        <v>12240</v>
      </c>
      <c r="B1224" s="1" t="s">
        <v>684</v>
      </c>
      <c r="C1224" s="1">
        <v>0</v>
      </c>
      <c r="D1224" s="1" t="s">
        <v>104</v>
      </c>
      <c r="E1224" s="1" t="s">
        <v>685</v>
      </c>
      <c r="F1224" s="1" t="s">
        <v>8</v>
      </c>
      <c r="G1224" s="1" t="s">
        <v>8</v>
      </c>
      <c r="H1224" s="1" t="s">
        <v>8</v>
      </c>
      <c r="I1224" s="1" t="s">
        <v>8</v>
      </c>
      <c r="J1224" s="1" t="s">
        <v>8</v>
      </c>
      <c r="K1224" s="1" t="s">
        <v>8</v>
      </c>
      <c r="L1224" s="1">
        <v>1</v>
      </c>
      <c r="M1224" s="1">
        <v>1</v>
      </c>
    </row>
    <row r="1225" spans="1:13" x14ac:dyDescent="0.25">
      <c r="A1225" s="1">
        <v>12250</v>
      </c>
      <c r="B1225" s="1" t="s">
        <v>406</v>
      </c>
      <c r="C1225" s="1">
        <v>0</v>
      </c>
      <c r="D1225" s="1" t="s">
        <v>104</v>
      </c>
      <c r="E1225" s="1" t="s">
        <v>407</v>
      </c>
      <c r="F1225" s="1" t="s">
        <v>8</v>
      </c>
      <c r="G1225" s="1" t="s">
        <v>8</v>
      </c>
      <c r="H1225" s="1" t="s">
        <v>8</v>
      </c>
      <c r="I1225" s="1" t="s">
        <v>8</v>
      </c>
      <c r="J1225" s="1" t="s">
        <v>8</v>
      </c>
      <c r="K1225" s="1" t="s">
        <v>8</v>
      </c>
      <c r="L1225" s="1">
        <v>1</v>
      </c>
      <c r="M1225" s="1">
        <v>1</v>
      </c>
    </row>
    <row r="1226" spans="1:13" x14ac:dyDescent="0.25">
      <c r="A1226" s="1">
        <v>12260</v>
      </c>
      <c r="B1226" s="1" t="s">
        <v>406</v>
      </c>
      <c r="C1226" s="1">
        <v>0</v>
      </c>
      <c r="D1226" s="1" t="s">
        <v>104</v>
      </c>
      <c r="E1226" s="1" t="s">
        <v>407</v>
      </c>
      <c r="F1226" s="1" t="s">
        <v>8</v>
      </c>
      <c r="G1226" s="1" t="s">
        <v>8</v>
      </c>
      <c r="H1226" s="1" t="s">
        <v>8</v>
      </c>
      <c r="I1226" s="1" t="s">
        <v>8</v>
      </c>
      <c r="J1226" s="1" t="s">
        <v>8</v>
      </c>
      <c r="K1226" s="1" t="s">
        <v>8</v>
      </c>
      <c r="L1226" s="1">
        <v>1</v>
      </c>
      <c r="M1226" s="1">
        <v>1</v>
      </c>
    </row>
    <row r="1227" spans="1:13" x14ac:dyDescent="0.25">
      <c r="A1227" s="1">
        <v>12270</v>
      </c>
      <c r="B1227" s="1" t="s">
        <v>394</v>
      </c>
      <c r="C1227" s="1">
        <v>0</v>
      </c>
      <c r="D1227" s="1" t="s">
        <v>104</v>
      </c>
      <c r="E1227" s="1" t="s">
        <v>395</v>
      </c>
      <c r="F1227" s="1">
        <v>1</v>
      </c>
      <c r="G1227" s="1">
        <v>1</v>
      </c>
      <c r="H1227" s="1" t="s">
        <v>8</v>
      </c>
      <c r="I1227" s="1" t="s">
        <v>8</v>
      </c>
      <c r="J1227" s="1" t="s">
        <v>8</v>
      </c>
      <c r="K1227" s="1" t="s">
        <v>8</v>
      </c>
      <c r="L1227" s="1" t="s">
        <v>8</v>
      </c>
      <c r="M1227" s="1" t="s">
        <v>8</v>
      </c>
    </row>
    <row r="1228" spans="1:13" x14ac:dyDescent="0.25">
      <c r="A1228" s="1">
        <v>12280</v>
      </c>
      <c r="B1228" s="1" t="s">
        <v>686</v>
      </c>
      <c r="C1228" s="1">
        <v>0</v>
      </c>
      <c r="D1228" s="1" t="s">
        <v>104</v>
      </c>
      <c r="E1228" s="1" t="s">
        <v>687</v>
      </c>
      <c r="F1228" s="1" t="s">
        <v>8</v>
      </c>
      <c r="G1228" s="1" t="s">
        <v>8</v>
      </c>
      <c r="H1228" s="1" t="s">
        <v>8</v>
      </c>
      <c r="I1228" s="1" t="s">
        <v>8</v>
      </c>
      <c r="J1228" s="1" t="s">
        <v>8</v>
      </c>
      <c r="K1228" s="1" t="s">
        <v>8</v>
      </c>
      <c r="L1228" s="1">
        <v>1</v>
      </c>
      <c r="M1228" s="1">
        <v>1</v>
      </c>
    </row>
    <row r="1229" spans="1:13" x14ac:dyDescent="0.25">
      <c r="A1229" s="1">
        <v>12290</v>
      </c>
      <c r="B1229" s="1" t="s">
        <v>390</v>
      </c>
      <c r="C1229" s="1">
        <v>0</v>
      </c>
      <c r="D1229" s="1" t="s">
        <v>104</v>
      </c>
      <c r="E1229" s="1" t="s">
        <v>391</v>
      </c>
      <c r="F1229" s="1" t="s">
        <v>8</v>
      </c>
      <c r="G1229" s="1" t="s">
        <v>8</v>
      </c>
      <c r="H1229" s="1" t="s">
        <v>8</v>
      </c>
      <c r="I1229" s="1" t="s">
        <v>8</v>
      </c>
      <c r="J1229" s="1" t="s">
        <v>8</v>
      </c>
      <c r="K1229" s="1" t="s">
        <v>8</v>
      </c>
      <c r="L1229" s="1">
        <v>1</v>
      </c>
      <c r="M1229" s="1">
        <v>1</v>
      </c>
    </row>
    <row r="1230" spans="1:13" x14ac:dyDescent="0.25">
      <c r="A1230" s="1">
        <v>12300</v>
      </c>
      <c r="B1230" s="1" t="s">
        <v>362</v>
      </c>
      <c r="C1230" s="1">
        <v>0</v>
      </c>
      <c r="D1230" s="1" t="s">
        <v>104</v>
      </c>
      <c r="E1230" s="1" t="s">
        <v>363</v>
      </c>
      <c r="F1230" s="1" t="s">
        <v>8</v>
      </c>
      <c r="G1230" s="1" t="s">
        <v>8</v>
      </c>
      <c r="H1230" s="1" t="s">
        <v>8</v>
      </c>
      <c r="I1230" s="1" t="s">
        <v>8</v>
      </c>
      <c r="J1230" s="1" t="s">
        <v>8</v>
      </c>
      <c r="K1230" s="1" t="s">
        <v>8</v>
      </c>
      <c r="L1230" s="1">
        <v>1</v>
      </c>
      <c r="M1230" s="1">
        <v>1</v>
      </c>
    </row>
    <row r="1231" spans="1:13" x14ac:dyDescent="0.25">
      <c r="A1231" s="1">
        <v>12310</v>
      </c>
      <c r="B1231" s="1" t="s">
        <v>390</v>
      </c>
      <c r="C1231" s="1">
        <v>0</v>
      </c>
      <c r="D1231" s="1" t="s">
        <v>104</v>
      </c>
      <c r="E1231" s="1" t="s">
        <v>391</v>
      </c>
      <c r="F1231" s="1">
        <v>1</v>
      </c>
      <c r="G1231" s="1">
        <v>1</v>
      </c>
      <c r="H1231" s="1" t="s">
        <v>8</v>
      </c>
      <c r="I1231" s="1" t="s">
        <v>8</v>
      </c>
      <c r="J1231" s="1" t="s">
        <v>8</v>
      </c>
      <c r="K1231" s="1" t="s">
        <v>8</v>
      </c>
      <c r="L1231" s="1" t="s">
        <v>8</v>
      </c>
      <c r="M1231" s="1" t="s">
        <v>8</v>
      </c>
    </row>
    <row r="1232" spans="1:13" x14ac:dyDescent="0.25">
      <c r="A1232" s="1">
        <v>12320</v>
      </c>
      <c r="B1232" s="1" t="s">
        <v>362</v>
      </c>
      <c r="C1232" s="1">
        <v>0</v>
      </c>
      <c r="D1232" s="1" t="s">
        <v>104</v>
      </c>
      <c r="E1232" s="1" t="s">
        <v>363</v>
      </c>
      <c r="F1232" s="1" t="s">
        <v>8</v>
      </c>
      <c r="G1232" s="1" t="s">
        <v>8</v>
      </c>
      <c r="H1232" s="1" t="s">
        <v>8</v>
      </c>
      <c r="I1232" s="1" t="s">
        <v>8</v>
      </c>
      <c r="J1232" s="1" t="s">
        <v>8</v>
      </c>
      <c r="K1232" s="1" t="s">
        <v>8</v>
      </c>
      <c r="L1232" s="1">
        <v>1</v>
      </c>
      <c r="M1232" s="1">
        <v>1</v>
      </c>
    </row>
    <row r="1233" spans="1:13" x14ac:dyDescent="0.25">
      <c r="A1233" s="1">
        <v>12330</v>
      </c>
      <c r="B1233" s="1" t="s">
        <v>362</v>
      </c>
      <c r="C1233" s="1">
        <v>0</v>
      </c>
      <c r="D1233" s="1" t="s">
        <v>104</v>
      </c>
      <c r="E1233" s="1" t="s">
        <v>363</v>
      </c>
      <c r="F1233" s="1" t="s">
        <v>8</v>
      </c>
      <c r="G1233" s="1" t="s">
        <v>8</v>
      </c>
      <c r="H1233" s="1" t="s">
        <v>8</v>
      </c>
      <c r="I1233" s="1" t="s">
        <v>8</v>
      </c>
      <c r="J1233" s="1" t="s">
        <v>8</v>
      </c>
      <c r="K1233" s="1" t="s">
        <v>8</v>
      </c>
      <c r="L1233" s="1">
        <v>1</v>
      </c>
      <c r="M1233" s="1">
        <v>1</v>
      </c>
    </row>
    <row r="1234" spans="1:13" x14ac:dyDescent="0.25">
      <c r="A1234" s="1">
        <v>12340</v>
      </c>
      <c r="B1234" s="1" t="s">
        <v>390</v>
      </c>
      <c r="C1234" s="1">
        <v>0</v>
      </c>
      <c r="D1234" s="1" t="s">
        <v>104</v>
      </c>
      <c r="E1234" s="1" t="s">
        <v>391</v>
      </c>
      <c r="F1234" s="1">
        <v>1</v>
      </c>
      <c r="G1234" s="1">
        <v>1</v>
      </c>
      <c r="H1234" s="1" t="s">
        <v>8</v>
      </c>
      <c r="I1234" s="1" t="s">
        <v>8</v>
      </c>
      <c r="J1234" s="1" t="s">
        <v>8</v>
      </c>
      <c r="K1234" s="1" t="s">
        <v>8</v>
      </c>
      <c r="L1234" s="1" t="s">
        <v>8</v>
      </c>
      <c r="M1234" s="1" t="s">
        <v>8</v>
      </c>
    </row>
    <row r="1235" spans="1:13" x14ac:dyDescent="0.25">
      <c r="A1235" s="1">
        <v>12350</v>
      </c>
      <c r="B1235" s="1" t="s">
        <v>688</v>
      </c>
      <c r="C1235" s="1">
        <v>0</v>
      </c>
      <c r="D1235" s="1" t="s">
        <v>104</v>
      </c>
      <c r="E1235" s="1" t="s">
        <v>689</v>
      </c>
      <c r="F1235" s="1" t="s">
        <v>8</v>
      </c>
      <c r="G1235" s="1" t="s">
        <v>8</v>
      </c>
      <c r="H1235" s="1" t="s">
        <v>8</v>
      </c>
      <c r="I1235" s="1" t="s">
        <v>8</v>
      </c>
      <c r="J1235" s="1" t="s">
        <v>8</v>
      </c>
      <c r="K1235" s="1" t="s">
        <v>8</v>
      </c>
      <c r="L1235" s="1">
        <v>1</v>
      </c>
      <c r="M1235" s="1">
        <v>1</v>
      </c>
    </row>
    <row r="1236" spans="1:13" x14ac:dyDescent="0.25">
      <c r="A1236" s="1">
        <v>12360</v>
      </c>
      <c r="B1236" s="1" t="s">
        <v>688</v>
      </c>
      <c r="C1236" s="1">
        <v>0</v>
      </c>
      <c r="D1236" s="1" t="s">
        <v>104</v>
      </c>
      <c r="E1236" s="1" t="s">
        <v>689</v>
      </c>
      <c r="F1236" s="1" t="s">
        <v>8</v>
      </c>
      <c r="G1236" s="1" t="s">
        <v>8</v>
      </c>
      <c r="H1236" s="1" t="s">
        <v>8</v>
      </c>
      <c r="I1236" s="1" t="s">
        <v>8</v>
      </c>
      <c r="J1236" s="1" t="s">
        <v>8</v>
      </c>
      <c r="K1236" s="1" t="s">
        <v>8</v>
      </c>
      <c r="L1236" s="1">
        <v>1</v>
      </c>
      <c r="M1236" s="1">
        <v>1</v>
      </c>
    </row>
    <row r="1237" spans="1:13" x14ac:dyDescent="0.25">
      <c r="A1237" s="1">
        <v>12370</v>
      </c>
      <c r="B1237" s="1" t="s">
        <v>354</v>
      </c>
      <c r="C1237" s="1">
        <v>0</v>
      </c>
      <c r="D1237" s="1" t="s">
        <v>104</v>
      </c>
      <c r="E1237" s="1" t="s">
        <v>355</v>
      </c>
      <c r="F1237" s="1">
        <v>1</v>
      </c>
      <c r="G1237" s="1">
        <v>1</v>
      </c>
      <c r="H1237" s="1" t="s">
        <v>8</v>
      </c>
      <c r="I1237" s="1" t="s">
        <v>8</v>
      </c>
      <c r="J1237" s="1" t="s">
        <v>8</v>
      </c>
      <c r="K1237" s="1" t="s">
        <v>8</v>
      </c>
      <c r="L1237" s="1" t="s">
        <v>8</v>
      </c>
      <c r="M1237" s="1" t="s">
        <v>8</v>
      </c>
    </row>
    <row r="1238" spans="1:13" x14ac:dyDescent="0.25">
      <c r="A1238" s="1">
        <v>12380</v>
      </c>
      <c r="B1238" s="1" t="s">
        <v>354</v>
      </c>
      <c r="C1238" s="1">
        <v>0</v>
      </c>
      <c r="D1238" s="1" t="s">
        <v>104</v>
      </c>
      <c r="E1238" s="1" t="s">
        <v>355</v>
      </c>
      <c r="F1238" s="1">
        <v>1</v>
      </c>
      <c r="G1238" s="1">
        <v>1</v>
      </c>
      <c r="H1238" s="1" t="s">
        <v>8</v>
      </c>
      <c r="I1238" s="1" t="s">
        <v>8</v>
      </c>
      <c r="J1238" s="1" t="s">
        <v>8</v>
      </c>
      <c r="K1238" s="1" t="s">
        <v>8</v>
      </c>
      <c r="L1238" s="1" t="s">
        <v>8</v>
      </c>
      <c r="M1238" s="1" t="s">
        <v>8</v>
      </c>
    </row>
    <row r="1239" spans="1:13" x14ac:dyDescent="0.25">
      <c r="A1239" s="1">
        <v>12390</v>
      </c>
      <c r="B1239" s="1" t="s">
        <v>354</v>
      </c>
      <c r="C1239" s="1">
        <v>0</v>
      </c>
      <c r="D1239" s="1" t="s">
        <v>104</v>
      </c>
      <c r="E1239" s="1" t="s">
        <v>355</v>
      </c>
      <c r="F1239" s="1">
        <v>1</v>
      </c>
      <c r="G1239" s="1">
        <v>1</v>
      </c>
      <c r="H1239" s="1" t="s">
        <v>8</v>
      </c>
      <c r="I1239" s="1" t="s">
        <v>8</v>
      </c>
      <c r="J1239" s="1" t="s">
        <v>8</v>
      </c>
      <c r="K1239" s="1" t="s">
        <v>8</v>
      </c>
      <c r="L1239" s="1" t="s">
        <v>8</v>
      </c>
      <c r="M1239" s="1" t="s">
        <v>8</v>
      </c>
    </row>
    <row r="1240" spans="1:13" x14ac:dyDescent="0.25">
      <c r="A1240" s="1">
        <v>12400</v>
      </c>
      <c r="B1240" s="1" t="s">
        <v>690</v>
      </c>
      <c r="C1240" s="1">
        <v>0</v>
      </c>
      <c r="D1240" s="1" t="s">
        <v>104</v>
      </c>
      <c r="E1240" s="1" t="s">
        <v>691</v>
      </c>
      <c r="F1240" s="1">
        <v>1</v>
      </c>
      <c r="G1240" s="1">
        <v>1</v>
      </c>
      <c r="H1240" s="1" t="s">
        <v>8</v>
      </c>
      <c r="I1240" s="1" t="s">
        <v>8</v>
      </c>
      <c r="J1240" s="1" t="s">
        <v>8</v>
      </c>
      <c r="K1240" s="1" t="s">
        <v>8</v>
      </c>
      <c r="L1240" s="1" t="s">
        <v>8</v>
      </c>
      <c r="M1240" s="1" t="s">
        <v>8</v>
      </c>
    </row>
    <row r="1241" spans="1:13" x14ac:dyDescent="0.25">
      <c r="A1241" s="1">
        <v>12410</v>
      </c>
      <c r="B1241" s="1" t="s">
        <v>692</v>
      </c>
      <c r="C1241" s="1">
        <v>0</v>
      </c>
      <c r="D1241" s="1" t="s">
        <v>104</v>
      </c>
      <c r="E1241" s="1" t="s">
        <v>693</v>
      </c>
      <c r="F1241" s="1">
        <v>1</v>
      </c>
      <c r="G1241" s="1">
        <v>1</v>
      </c>
      <c r="H1241" s="1" t="s">
        <v>8</v>
      </c>
      <c r="I1241" s="1" t="s">
        <v>8</v>
      </c>
      <c r="J1241" s="1" t="s">
        <v>8</v>
      </c>
      <c r="K1241" s="1" t="s">
        <v>8</v>
      </c>
      <c r="L1241" s="1" t="s">
        <v>8</v>
      </c>
      <c r="M1241" s="1" t="s">
        <v>8</v>
      </c>
    </row>
    <row r="1242" spans="1:13" x14ac:dyDescent="0.25">
      <c r="A1242" s="1">
        <v>12420</v>
      </c>
      <c r="B1242" s="1" t="s">
        <v>579</v>
      </c>
      <c r="C1242" s="1">
        <v>0</v>
      </c>
      <c r="D1242" s="1" t="s">
        <v>104</v>
      </c>
      <c r="E1242" s="1" t="s">
        <v>580</v>
      </c>
      <c r="F1242" s="1">
        <v>1</v>
      </c>
      <c r="G1242" s="1">
        <v>1</v>
      </c>
      <c r="H1242" s="1" t="s">
        <v>8</v>
      </c>
      <c r="I1242" s="1" t="s">
        <v>8</v>
      </c>
      <c r="J1242" s="1" t="s">
        <v>8</v>
      </c>
      <c r="K1242" s="1" t="s">
        <v>8</v>
      </c>
      <c r="L1242" s="1" t="s">
        <v>8</v>
      </c>
      <c r="M1242" s="1" t="s">
        <v>8</v>
      </c>
    </row>
    <row r="1243" spans="1:13" x14ac:dyDescent="0.25">
      <c r="A1243" s="1">
        <v>12430</v>
      </c>
      <c r="B1243" s="1" t="s">
        <v>694</v>
      </c>
      <c r="C1243" s="1">
        <v>0</v>
      </c>
      <c r="D1243" s="1" t="s">
        <v>104</v>
      </c>
      <c r="E1243" s="1" t="s">
        <v>695</v>
      </c>
      <c r="F1243" s="1">
        <v>1</v>
      </c>
      <c r="G1243" s="1">
        <v>1</v>
      </c>
      <c r="H1243" s="1" t="s">
        <v>8</v>
      </c>
      <c r="I1243" s="1" t="s">
        <v>8</v>
      </c>
      <c r="J1243" s="1" t="s">
        <v>8</v>
      </c>
      <c r="K1243" s="1" t="s">
        <v>8</v>
      </c>
      <c r="L1243" s="1" t="s">
        <v>8</v>
      </c>
      <c r="M1243" s="1" t="s">
        <v>8</v>
      </c>
    </row>
    <row r="1244" spans="1:13" x14ac:dyDescent="0.25">
      <c r="A1244" s="1">
        <v>12440</v>
      </c>
      <c r="B1244" s="1" t="s">
        <v>696</v>
      </c>
      <c r="C1244" s="1">
        <v>0</v>
      </c>
      <c r="D1244" s="1" t="s">
        <v>104</v>
      </c>
      <c r="E1244" s="1" t="s">
        <v>697</v>
      </c>
      <c r="F1244" s="1">
        <v>1</v>
      </c>
      <c r="G1244" s="1">
        <v>1</v>
      </c>
      <c r="H1244" s="1" t="s">
        <v>8</v>
      </c>
      <c r="I1244" s="1" t="s">
        <v>8</v>
      </c>
      <c r="J1244" s="1" t="s">
        <v>8</v>
      </c>
      <c r="K1244" s="1" t="s">
        <v>8</v>
      </c>
      <c r="L1244" s="1" t="s">
        <v>8</v>
      </c>
      <c r="M1244" s="1" t="s">
        <v>8</v>
      </c>
    </row>
    <row r="1245" spans="1:13" x14ac:dyDescent="0.25">
      <c r="A1245" s="1">
        <v>12450</v>
      </c>
      <c r="B1245" s="1" t="s">
        <v>406</v>
      </c>
      <c r="C1245" s="1">
        <v>0</v>
      </c>
      <c r="D1245" s="1" t="s">
        <v>104</v>
      </c>
      <c r="E1245" s="1" t="s">
        <v>407</v>
      </c>
      <c r="F1245" s="1">
        <v>1</v>
      </c>
      <c r="G1245" s="1">
        <v>1</v>
      </c>
      <c r="H1245" s="1" t="s">
        <v>8</v>
      </c>
      <c r="I1245" s="1" t="s">
        <v>8</v>
      </c>
      <c r="J1245" s="1" t="s">
        <v>8</v>
      </c>
      <c r="K1245" s="1" t="s">
        <v>8</v>
      </c>
      <c r="L1245" s="1" t="s">
        <v>8</v>
      </c>
      <c r="M1245" s="1" t="s">
        <v>8</v>
      </c>
    </row>
    <row r="1246" spans="1:13" x14ac:dyDescent="0.25">
      <c r="A1246" s="1">
        <v>12460</v>
      </c>
      <c r="B1246" s="1" t="s">
        <v>406</v>
      </c>
      <c r="C1246" s="1">
        <v>0</v>
      </c>
      <c r="D1246" s="1" t="s">
        <v>104</v>
      </c>
      <c r="E1246" s="1" t="s">
        <v>407</v>
      </c>
      <c r="F1246" s="1">
        <v>1</v>
      </c>
      <c r="G1246" s="1">
        <v>1</v>
      </c>
      <c r="H1246" s="1" t="s">
        <v>8</v>
      </c>
      <c r="I1246" s="1" t="s">
        <v>8</v>
      </c>
      <c r="J1246" s="1" t="s">
        <v>8</v>
      </c>
      <c r="K1246" s="1" t="s">
        <v>8</v>
      </c>
      <c r="L1246" s="1" t="s">
        <v>8</v>
      </c>
      <c r="M1246" s="1" t="s">
        <v>8</v>
      </c>
    </row>
    <row r="1247" spans="1:13" x14ac:dyDescent="0.25">
      <c r="A1247" s="1">
        <v>12470</v>
      </c>
      <c r="B1247" s="1" t="s">
        <v>696</v>
      </c>
      <c r="C1247" s="1">
        <v>0</v>
      </c>
      <c r="D1247" s="1" t="s">
        <v>104</v>
      </c>
      <c r="E1247" s="1" t="s">
        <v>697</v>
      </c>
      <c r="F1247" s="1">
        <v>1</v>
      </c>
      <c r="G1247" s="1">
        <v>1</v>
      </c>
      <c r="H1247" s="1" t="s">
        <v>8</v>
      </c>
      <c r="I1247" s="1" t="s">
        <v>8</v>
      </c>
      <c r="J1247" s="1" t="s">
        <v>8</v>
      </c>
      <c r="K1247" s="1" t="s">
        <v>8</v>
      </c>
      <c r="L1247" s="1" t="s">
        <v>8</v>
      </c>
      <c r="M1247" s="1" t="s">
        <v>8</v>
      </c>
    </row>
    <row r="1248" spans="1:13" x14ac:dyDescent="0.25">
      <c r="A1248" s="1">
        <v>12480</v>
      </c>
      <c r="B1248" s="1" t="s">
        <v>698</v>
      </c>
      <c r="C1248" s="1">
        <v>0</v>
      </c>
      <c r="D1248" s="1" t="s">
        <v>104</v>
      </c>
      <c r="E1248" s="1" t="s">
        <v>699</v>
      </c>
      <c r="F1248" s="1">
        <v>1</v>
      </c>
      <c r="G1248" s="1">
        <v>1</v>
      </c>
      <c r="H1248" s="1" t="s">
        <v>8</v>
      </c>
      <c r="I1248" s="1" t="s">
        <v>8</v>
      </c>
      <c r="J1248" s="1" t="s">
        <v>8</v>
      </c>
      <c r="K1248" s="1" t="s">
        <v>8</v>
      </c>
      <c r="L1248" s="1" t="s">
        <v>8</v>
      </c>
      <c r="M1248" s="1" t="s">
        <v>8</v>
      </c>
    </row>
    <row r="1249" spans="1:13" x14ac:dyDescent="0.25">
      <c r="A1249" s="1">
        <v>12490</v>
      </c>
      <c r="B1249" s="1" t="s">
        <v>354</v>
      </c>
      <c r="C1249" s="1">
        <v>0</v>
      </c>
      <c r="D1249" s="1" t="s">
        <v>104</v>
      </c>
      <c r="E1249" s="1" t="s">
        <v>355</v>
      </c>
      <c r="F1249" s="1">
        <v>1</v>
      </c>
      <c r="G1249" s="1">
        <v>1</v>
      </c>
      <c r="H1249" s="1" t="s">
        <v>8</v>
      </c>
      <c r="I1249" s="1" t="s">
        <v>8</v>
      </c>
      <c r="J1249" s="1" t="s">
        <v>8</v>
      </c>
      <c r="K1249" s="1" t="s">
        <v>8</v>
      </c>
      <c r="L1249" s="1" t="s">
        <v>8</v>
      </c>
      <c r="M1249" s="1" t="s">
        <v>8</v>
      </c>
    </row>
    <row r="1250" spans="1:13" x14ac:dyDescent="0.25">
      <c r="A1250" s="1">
        <v>12500</v>
      </c>
      <c r="B1250" s="1" t="s">
        <v>354</v>
      </c>
      <c r="C1250" s="1">
        <v>0</v>
      </c>
      <c r="D1250" s="1" t="s">
        <v>104</v>
      </c>
      <c r="E1250" s="1" t="s">
        <v>355</v>
      </c>
      <c r="F1250" s="1">
        <v>1</v>
      </c>
      <c r="G1250" s="1">
        <v>1</v>
      </c>
      <c r="H1250" s="1" t="s">
        <v>8</v>
      </c>
      <c r="I1250" s="1" t="s">
        <v>8</v>
      </c>
      <c r="J1250" s="1" t="s">
        <v>8</v>
      </c>
      <c r="K1250" s="1" t="s">
        <v>8</v>
      </c>
      <c r="L1250" s="1" t="s">
        <v>8</v>
      </c>
      <c r="M1250" s="1" t="s">
        <v>8</v>
      </c>
    </row>
    <row r="1251" spans="1:13" x14ac:dyDescent="0.25">
      <c r="A1251" s="1">
        <v>12510</v>
      </c>
      <c r="B1251" s="1" t="s">
        <v>354</v>
      </c>
      <c r="C1251" s="1">
        <v>0</v>
      </c>
      <c r="D1251" s="1" t="s">
        <v>104</v>
      </c>
      <c r="E1251" s="1" t="s">
        <v>355</v>
      </c>
      <c r="F1251" s="1">
        <v>1</v>
      </c>
      <c r="G1251" s="1">
        <v>1</v>
      </c>
      <c r="H1251" s="1" t="s">
        <v>8</v>
      </c>
      <c r="I1251" s="1" t="s">
        <v>8</v>
      </c>
      <c r="J1251" s="1" t="s">
        <v>8</v>
      </c>
      <c r="K1251" s="1" t="s">
        <v>8</v>
      </c>
      <c r="L1251" s="1" t="s">
        <v>8</v>
      </c>
      <c r="M1251" s="1" t="s">
        <v>8</v>
      </c>
    </row>
    <row r="1252" spans="1:13" x14ac:dyDescent="0.25">
      <c r="A1252" s="1">
        <v>12520</v>
      </c>
      <c r="B1252" s="1" t="s">
        <v>354</v>
      </c>
      <c r="C1252" s="1">
        <v>0</v>
      </c>
      <c r="D1252" s="1" t="s">
        <v>104</v>
      </c>
      <c r="E1252" s="1" t="s">
        <v>355</v>
      </c>
      <c r="F1252" s="1">
        <v>1</v>
      </c>
      <c r="G1252" s="1">
        <v>1</v>
      </c>
      <c r="H1252" s="1" t="s">
        <v>8</v>
      </c>
      <c r="I1252" s="1" t="s">
        <v>8</v>
      </c>
      <c r="J1252" s="1" t="s">
        <v>8</v>
      </c>
      <c r="K1252" s="1" t="s">
        <v>8</v>
      </c>
      <c r="L1252" s="1" t="s">
        <v>8</v>
      </c>
      <c r="M1252" s="1" t="s">
        <v>8</v>
      </c>
    </row>
    <row r="1253" spans="1:13" x14ac:dyDescent="0.25">
      <c r="A1253" s="1">
        <v>12530</v>
      </c>
      <c r="B1253" s="1" t="s">
        <v>354</v>
      </c>
      <c r="C1253" s="1">
        <v>0</v>
      </c>
      <c r="D1253" s="1" t="s">
        <v>104</v>
      </c>
      <c r="E1253" s="1" t="s">
        <v>355</v>
      </c>
      <c r="F1253" s="1">
        <v>1</v>
      </c>
      <c r="G1253" s="1">
        <v>1</v>
      </c>
      <c r="H1253" s="1" t="s">
        <v>8</v>
      </c>
      <c r="I1253" s="1" t="s">
        <v>8</v>
      </c>
      <c r="J1253" s="1" t="s">
        <v>8</v>
      </c>
      <c r="K1253" s="1" t="s">
        <v>8</v>
      </c>
      <c r="L1253" s="1" t="s">
        <v>8</v>
      </c>
      <c r="M1253" s="1" t="s">
        <v>8</v>
      </c>
    </row>
    <row r="1254" spans="1:13" x14ac:dyDescent="0.25">
      <c r="A1254" s="1">
        <v>12540</v>
      </c>
      <c r="B1254" s="1" t="s">
        <v>354</v>
      </c>
      <c r="C1254" s="1">
        <v>0</v>
      </c>
      <c r="D1254" s="1" t="s">
        <v>104</v>
      </c>
      <c r="E1254" s="1" t="s">
        <v>355</v>
      </c>
      <c r="F1254" s="1">
        <v>1</v>
      </c>
      <c r="G1254" s="1">
        <v>1</v>
      </c>
      <c r="H1254" s="1" t="s">
        <v>8</v>
      </c>
      <c r="I1254" s="1" t="s">
        <v>8</v>
      </c>
      <c r="J1254" s="1" t="s">
        <v>8</v>
      </c>
      <c r="K1254" s="1" t="s">
        <v>8</v>
      </c>
      <c r="L1254" s="1" t="s">
        <v>8</v>
      </c>
      <c r="M1254" s="1" t="s">
        <v>8</v>
      </c>
    </row>
    <row r="1255" spans="1:13" x14ac:dyDescent="0.25">
      <c r="A1255" s="1">
        <v>12550</v>
      </c>
      <c r="B1255" s="1" t="s">
        <v>692</v>
      </c>
      <c r="C1255" s="1">
        <v>0</v>
      </c>
      <c r="D1255" s="1" t="s">
        <v>104</v>
      </c>
      <c r="E1255" s="1" t="s">
        <v>693</v>
      </c>
      <c r="F1255" s="1">
        <v>1</v>
      </c>
      <c r="G1255" s="1">
        <v>1</v>
      </c>
      <c r="H1255" s="1" t="s">
        <v>8</v>
      </c>
      <c r="I1255" s="1" t="s">
        <v>8</v>
      </c>
      <c r="J1255" s="1" t="s">
        <v>8</v>
      </c>
      <c r="K1255" s="1" t="s">
        <v>8</v>
      </c>
      <c r="L1255" s="1" t="s">
        <v>8</v>
      </c>
      <c r="M1255" s="1" t="s">
        <v>8</v>
      </c>
    </row>
    <row r="1256" spans="1:13" x14ac:dyDescent="0.25">
      <c r="A1256" s="1">
        <v>12560</v>
      </c>
      <c r="B1256" s="1" t="s">
        <v>354</v>
      </c>
      <c r="C1256" s="1">
        <v>0</v>
      </c>
      <c r="D1256" s="1" t="s">
        <v>104</v>
      </c>
      <c r="E1256" s="1" t="s">
        <v>355</v>
      </c>
      <c r="F1256" s="1">
        <v>1</v>
      </c>
      <c r="G1256" s="1">
        <v>1</v>
      </c>
      <c r="H1256" s="1" t="s">
        <v>8</v>
      </c>
      <c r="I1256" s="1" t="s">
        <v>8</v>
      </c>
      <c r="J1256" s="1" t="s">
        <v>8</v>
      </c>
      <c r="K1256" s="1" t="s">
        <v>8</v>
      </c>
      <c r="L1256" s="1" t="s">
        <v>8</v>
      </c>
      <c r="M1256" s="1" t="s">
        <v>8</v>
      </c>
    </row>
    <row r="1257" spans="1:13" x14ac:dyDescent="0.25">
      <c r="A1257" s="1">
        <v>12570</v>
      </c>
      <c r="B1257" s="1" t="s">
        <v>354</v>
      </c>
      <c r="C1257" s="1">
        <v>0</v>
      </c>
      <c r="D1257" s="1" t="s">
        <v>104</v>
      </c>
      <c r="E1257" s="1" t="s">
        <v>355</v>
      </c>
      <c r="F1257" s="1">
        <v>1</v>
      </c>
      <c r="G1257" s="1">
        <v>1</v>
      </c>
      <c r="H1257" s="1" t="s">
        <v>8</v>
      </c>
      <c r="I1257" s="1" t="s">
        <v>8</v>
      </c>
      <c r="J1257" s="1" t="s">
        <v>8</v>
      </c>
      <c r="K1257" s="1" t="s">
        <v>8</v>
      </c>
      <c r="L1257" s="1" t="s">
        <v>8</v>
      </c>
      <c r="M1257" s="1" t="s">
        <v>8</v>
      </c>
    </row>
    <row r="1258" spans="1:13" x14ac:dyDescent="0.25">
      <c r="A1258" s="1">
        <v>12580</v>
      </c>
      <c r="B1258" s="1" t="s">
        <v>354</v>
      </c>
      <c r="C1258" s="1">
        <v>0</v>
      </c>
      <c r="D1258" s="1" t="s">
        <v>104</v>
      </c>
      <c r="E1258" s="1" t="s">
        <v>355</v>
      </c>
      <c r="F1258" s="1">
        <v>1</v>
      </c>
      <c r="G1258" s="1">
        <v>1</v>
      </c>
      <c r="H1258" s="1" t="s">
        <v>8</v>
      </c>
      <c r="I1258" s="1" t="s">
        <v>8</v>
      </c>
      <c r="J1258" s="1" t="s">
        <v>8</v>
      </c>
      <c r="K1258" s="1" t="s">
        <v>8</v>
      </c>
      <c r="L1258" s="1" t="s">
        <v>8</v>
      </c>
      <c r="M1258" s="1" t="s">
        <v>8</v>
      </c>
    </row>
    <row r="1259" spans="1:13" x14ac:dyDescent="0.25">
      <c r="A1259" s="1">
        <v>12590</v>
      </c>
      <c r="B1259" s="1" t="s">
        <v>354</v>
      </c>
      <c r="C1259" s="1">
        <v>0</v>
      </c>
      <c r="D1259" s="1" t="s">
        <v>104</v>
      </c>
      <c r="E1259" s="1" t="s">
        <v>355</v>
      </c>
      <c r="F1259" s="1">
        <v>1</v>
      </c>
      <c r="G1259" s="1">
        <v>1</v>
      </c>
      <c r="H1259" s="1" t="s">
        <v>8</v>
      </c>
      <c r="I1259" s="1" t="s">
        <v>8</v>
      </c>
      <c r="J1259" s="1" t="s">
        <v>8</v>
      </c>
      <c r="K1259" s="1" t="s">
        <v>8</v>
      </c>
      <c r="L1259" s="1" t="s">
        <v>8</v>
      </c>
      <c r="M1259" s="1" t="s">
        <v>8</v>
      </c>
    </row>
    <row r="1260" spans="1:13" x14ac:dyDescent="0.25">
      <c r="A1260" s="1">
        <v>12600</v>
      </c>
      <c r="B1260" s="1" t="s">
        <v>354</v>
      </c>
      <c r="C1260" s="1">
        <v>0</v>
      </c>
      <c r="D1260" s="1" t="s">
        <v>104</v>
      </c>
      <c r="E1260" s="1" t="s">
        <v>355</v>
      </c>
      <c r="F1260" s="1">
        <v>1</v>
      </c>
      <c r="G1260" s="1">
        <v>1</v>
      </c>
      <c r="H1260" s="1" t="s">
        <v>8</v>
      </c>
      <c r="I1260" s="1" t="s">
        <v>8</v>
      </c>
      <c r="J1260" s="1" t="s">
        <v>8</v>
      </c>
      <c r="K1260" s="1" t="s">
        <v>8</v>
      </c>
      <c r="L1260" s="1" t="s">
        <v>8</v>
      </c>
      <c r="M1260" s="1" t="s">
        <v>8</v>
      </c>
    </row>
    <row r="1261" spans="1:13" x14ac:dyDescent="0.25">
      <c r="A1261" s="1">
        <v>12610</v>
      </c>
      <c r="B1261" s="1" t="s">
        <v>354</v>
      </c>
      <c r="C1261" s="1">
        <v>0</v>
      </c>
      <c r="D1261" s="1" t="s">
        <v>104</v>
      </c>
      <c r="E1261" s="1" t="s">
        <v>355</v>
      </c>
      <c r="F1261" s="1">
        <v>1</v>
      </c>
      <c r="G1261" s="1">
        <v>1</v>
      </c>
      <c r="H1261" s="1" t="s">
        <v>8</v>
      </c>
      <c r="I1261" s="1" t="s">
        <v>8</v>
      </c>
      <c r="J1261" s="1" t="s">
        <v>8</v>
      </c>
      <c r="K1261" s="1" t="s">
        <v>8</v>
      </c>
      <c r="L1261" s="1" t="s">
        <v>8</v>
      </c>
      <c r="M1261" s="1" t="s">
        <v>8</v>
      </c>
    </row>
    <row r="1262" spans="1:13" x14ac:dyDescent="0.25">
      <c r="A1262" s="1">
        <v>12620</v>
      </c>
      <c r="B1262" s="1" t="s">
        <v>354</v>
      </c>
      <c r="C1262" s="1">
        <v>0</v>
      </c>
      <c r="D1262" s="1" t="s">
        <v>104</v>
      </c>
      <c r="E1262" s="1" t="s">
        <v>355</v>
      </c>
      <c r="F1262" s="1">
        <v>1</v>
      </c>
      <c r="G1262" s="1">
        <v>1</v>
      </c>
      <c r="H1262" s="1" t="s">
        <v>8</v>
      </c>
      <c r="I1262" s="1" t="s">
        <v>8</v>
      </c>
      <c r="J1262" s="1" t="s">
        <v>8</v>
      </c>
      <c r="K1262" s="1" t="s">
        <v>8</v>
      </c>
      <c r="L1262" s="1" t="s">
        <v>8</v>
      </c>
      <c r="M1262" s="1" t="s">
        <v>8</v>
      </c>
    </row>
    <row r="1263" spans="1:13" x14ac:dyDescent="0.25">
      <c r="A1263" s="1">
        <v>12630</v>
      </c>
      <c r="B1263" s="1" t="s">
        <v>354</v>
      </c>
      <c r="C1263" s="1">
        <v>0</v>
      </c>
      <c r="D1263" s="1" t="s">
        <v>104</v>
      </c>
      <c r="E1263" s="1" t="s">
        <v>355</v>
      </c>
      <c r="F1263" s="1">
        <v>1</v>
      </c>
      <c r="G1263" s="1">
        <v>1</v>
      </c>
      <c r="H1263" s="1" t="s">
        <v>8</v>
      </c>
      <c r="I1263" s="1" t="s">
        <v>8</v>
      </c>
      <c r="J1263" s="1" t="s">
        <v>8</v>
      </c>
      <c r="K1263" s="1" t="s">
        <v>8</v>
      </c>
      <c r="L1263" s="1" t="s">
        <v>8</v>
      </c>
      <c r="M1263" s="1" t="s">
        <v>8</v>
      </c>
    </row>
    <row r="1264" spans="1:13" x14ac:dyDescent="0.25">
      <c r="A1264" s="1">
        <v>12640</v>
      </c>
      <c r="B1264" s="1" t="s">
        <v>700</v>
      </c>
      <c r="C1264" s="1">
        <v>0</v>
      </c>
      <c r="D1264" s="1" t="s">
        <v>104</v>
      </c>
      <c r="E1264" s="1" t="s">
        <v>701</v>
      </c>
      <c r="F1264" s="1">
        <v>1</v>
      </c>
      <c r="G1264" s="1">
        <v>1</v>
      </c>
      <c r="H1264" s="1" t="s">
        <v>8</v>
      </c>
      <c r="I1264" s="1" t="s">
        <v>8</v>
      </c>
      <c r="J1264" s="1" t="s">
        <v>8</v>
      </c>
      <c r="K1264" s="1" t="s">
        <v>8</v>
      </c>
      <c r="L1264" s="1" t="s">
        <v>8</v>
      </c>
      <c r="M1264" s="1" t="s">
        <v>8</v>
      </c>
    </row>
    <row r="1265" spans="1:13" x14ac:dyDescent="0.25">
      <c r="A1265" s="1">
        <v>12650</v>
      </c>
      <c r="B1265" s="1" t="s">
        <v>700</v>
      </c>
      <c r="C1265" s="1">
        <v>0</v>
      </c>
      <c r="D1265" s="1" t="s">
        <v>104</v>
      </c>
      <c r="E1265" s="1" t="s">
        <v>701</v>
      </c>
      <c r="F1265" s="1">
        <v>1</v>
      </c>
      <c r="G1265" s="1">
        <v>1</v>
      </c>
      <c r="H1265" s="1" t="s">
        <v>8</v>
      </c>
      <c r="I1265" s="1" t="s">
        <v>8</v>
      </c>
      <c r="J1265" s="1" t="s">
        <v>8</v>
      </c>
      <c r="K1265" s="1" t="s">
        <v>8</v>
      </c>
      <c r="L1265" s="1" t="s">
        <v>8</v>
      </c>
      <c r="M1265" s="1" t="s">
        <v>8</v>
      </c>
    </row>
    <row r="1266" spans="1:13" x14ac:dyDescent="0.25">
      <c r="A1266" s="1">
        <v>12660</v>
      </c>
      <c r="B1266" s="1" t="s">
        <v>322</v>
      </c>
      <c r="C1266" s="1">
        <v>0</v>
      </c>
      <c r="D1266" s="1" t="s">
        <v>104</v>
      </c>
      <c r="E1266" s="1" t="s">
        <v>323</v>
      </c>
      <c r="F1266" s="1">
        <v>1</v>
      </c>
      <c r="G1266" s="1">
        <v>1</v>
      </c>
      <c r="H1266" s="1">
        <v>1</v>
      </c>
      <c r="I1266" s="1">
        <v>1</v>
      </c>
      <c r="J1266" s="1">
        <v>1</v>
      </c>
      <c r="K1266" s="1">
        <v>1</v>
      </c>
      <c r="L1266" s="1">
        <v>1</v>
      </c>
      <c r="M1266" s="1">
        <v>1</v>
      </c>
    </row>
    <row r="1267" spans="1:13" x14ac:dyDescent="0.25">
      <c r="A1267" s="1">
        <v>12670</v>
      </c>
      <c r="B1267" s="1" t="s">
        <v>236</v>
      </c>
      <c r="C1267" s="1">
        <v>0</v>
      </c>
      <c r="D1267" s="1" t="s">
        <v>104</v>
      </c>
      <c r="E1267" s="1" t="s">
        <v>237</v>
      </c>
      <c r="F1267" s="1">
        <v>1</v>
      </c>
      <c r="G1267" s="1">
        <v>1</v>
      </c>
      <c r="H1267" s="1">
        <v>1</v>
      </c>
      <c r="I1267" s="1">
        <v>1</v>
      </c>
      <c r="J1267" s="1">
        <v>1</v>
      </c>
      <c r="K1267" s="1">
        <v>1</v>
      </c>
      <c r="L1267" s="1">
        <v>1</v>
      </c>
      <c r="M1267" s="1">
        <v>1</v>
      </c>
    </row>
    <row r="1268" spans="1:13" x14ac:dyDescent="0.25">
      <c r="A1268" s="1">
        <v>12680</v>
      </c>
      <c r="B1268" s="1" t="s">
        <v>702</v>
      </c>
      <c r="C1268" s="1">
        <v>0</v>
      </c>
      <c r="D1268" s="1" t="s">
        <v>104</v>
      </c>
      <c r="E1268" s="1" t="s">
        <v>703</v>
      </c>
      <c r="F1268" s="1">
        <v>1</v>
      </c>
      <c r="G1268" s="1">
        <v>1</v>
      </c>
      <c r="H1268" s="1">
        <v>1</v>
      </c>
      <c r="I1268" s="1">
        <v>1</v>
      </c>
      <c r="J1268" s="1">
        <v>1</v>
      </c>
      <c r="K1268" s="1">
        <v>1</v>
      </c>
      <c r="L1268" s="1">
        <v>1</v>
      </c>
      <c r="M1268" s="1">
        <v>1</v>
      </c>
    </row>
    <row r="1269" spans="1:13" x14ac:dyDescent="0.25">
      <c r="A1269" s="1">
        <v>12690</v>
      </c>
      <c r="B1269" s="1" t="s">
        <v>330</v>
      </c>
      <c r="C1269" s="1">
        <v>0</v>
      </c>
      <c r="D1269" s="1" t="s">
        <v>104</v>
      </c>
      <c r="E1269" s="1" t="s">
        <v>331</v>
      </c>
      <c r="F1269" s="1">
        <v>1</v>
      </c>
      <c r="G1269" s="1">
        <v>1</v>
      </c>
      <c r="H1269" s="1">
        <v>1</v>
      </c>
      <c r="I1269" s="1">
        <v>1</v>
      </c>
      <c r="J1269" s="1">
        <v>1</v>
      </c>
      <c r="K1269" s="1">
        <v>1</v>
      </c>
      <c r="L1269" s="1">
        <v>1</v>
      </c>
      <c r="M1269" s="1">
        <v>1</v>
      </c>
    </row>
    <row r="1270" spans="1:13" x14ac:dyDescent="0.25">
      <c r="A1270" s="1">
        <v>12700</v>
      </c>
      <c r="B1270" s="1" t="s">
        <v>704</v>
      </c>
      <c r="C1270" s="1">
        <v>0</v>
      </c>
      <c r="D1270" s="1" t="s">
        <v>104</v>
      </c>
      <c r="E1270" s="1" t="s">
        <v>705</v>
      </c>
      <c r="F1270" s="1">
        <v>1</v>
      </c>
      <c r="G1270" s="1">
        <v>1</v>
      </c>
      <c r="H1270" s="1">
        <v>1</v>
      </c>
      <c r="I1270" s="1">
        <v>1</v>
      </c>
      <c r="J1270" s="1">
        <v>1</v>
      </c>
      <c r="K1270" s="1">
        <v>1</v>
      </c>
      <c r="L1270" s="1">
        <v>1</v>
      </c>
      <c r="M1270" s="1">
        <v>1</v>
      </c>
    </row>
    <row r="1271" spans="1:13" x14ac:dyDescent="0.25">
      <c r="A1271" s="1">
        <v>12710</v>
      </c>
      <c r="B1271" s="1" t="s">
        <v>704</v>
      </c>
      <c r="C1271" s="1">
        <v>0</v>
      </c>
      <c r="D1271" s="1" t="s">
        <v>104</v>
      </c>
      <c r="E1271" s="1" t="s">
        <v>705</v>
      </c>
      <c r="F1271" s="1">
        <v>1</v>
      </c>
      <c r="G1271" s="1">
        <v>1</v>
      </c>
      <c r="H1271" s="1">
        <v>1</v>
      </c>
      <c r="I1271" s="1">
        <v>1</v>
      </c>
      <c r="J1271" s="1">
        <v>1</v>
      </c>
      <c r="K1271" s="1">
        <v>1</v>
      </c>
      <c r="L1271" s="1">
        <v>1</v>
      </c>
      <c r="M1271" s="1">
        <v>1</v>
      </c>
    </row>
    <row r="1272" spans="1:13" x14ac:dyDescent="0.25">
      <c r="A1272" s="1">
        <v>12720</v>
      </c>
      <c r="B1272" s="1" t="s">
        <v>704</v>
      </c>
      <c r="C1272" s="1">
        <v>0</v>
      </c>
      <c r="D1272" s="1" t="s">
        <v>104</v>
      </c>
      <c r="E1272" s="1" t="s">
        <v>705</v>
      </c>
      <c r="F1272" s="1">
        <v>1</v>
      </c>
      <c r="G1272" s="1">
        <v>1</v>
      </c>
      <c r="H1272" s="1">
        <v>1</v>
      </c>
      <c r="I1272" s="1">
        <v>1</v>
      </c>
      <c r="J1272" s="1">
        <v>1</v>
      </c>
      <c r="K1272" s="1">
        <v>1</v>
      </c>
      <c r="L1272" s="1">
        <v>1</v>
      </c>
      <c r="M1272" s="1">
        <v>1</v>
      </c>
    </row>
    <row r="1273" spans="1:13" x14ac:dyDescent="0.25">
      <c r="A1273" s="1">
        <v>12730</v>
      </c>
      <c r="B1273" s="1" t="s">
        <v>706</v>
      </c>
      <c r="C1273" s="1">
        <v>0</v>
      </c>
      <c r="D1273" s="1" t="s">
        <v>104</v>
      </c>
      <c r="E1273" s="1" t="s">
        <v>707</v>
      </c>
      <c r="F1273" s="1">
        <v>1</v>
      </c>
      <c r="G1273" s="1">
        <v>1</v>
      </c>
      <c r="H1273" s="1">
        <v>1</v>
      </c>
      <c r="I1273" s="1">
        <v>1</v>
      </c>
      <c r="J1273" s="1">
        <v>1</v>
      </c>
      <c r="K1273" s="1">
        <v>1</v>
      </c>
      <c r="L1273" s="1">
        <v>1</v>
      </c>
      <c r="M1273" s="1">
        <v>1</v>
      </c>
    </row>
    <row r="1274" spans="1:13" x14ac:dyDescent="0.25">
      <c r="A1274" s="1">
        <v>12740</v>
      </c>
      <c r="B1274" s="1" t="s">
        <v>708</v>
      </c>
      <c r="C1274" s="1">
        <v>0</v>
      </c>
      <c r="D1274" s="1" t="s">
        <v>104</v>
      </c>
      <c r="E1274" s="1" t="s">
        <v>709</v>
      </c>
      <c r="F1274" s="1">
        <v>1</v>
      </c>
      <c r="G1274" s="1">
        <v>1</v>
      </c>
      <c r="H1274" s="1">
        <v>1</v>
      </c>
      <c r="I1274" s="1">
        <v>1</v>
      </c>
      <c r="J1274" s="1">
        <v>1</v>
      </c>
      <c r="K1274" s="1">
        <v>1</v>
      </c>
      <c r="L1274" s="1">
        <v>1</v>
      </c>
      <c r="M1274" s="1">
        <v>1</v>
      </c>
    </row>
    <row r="1275" spans="1:13" x14ac:dyDescent="0.25">
      <c r="A1275" s="1">
        <v>12750</v>
      </c>
      <c r="B1275" s="1" t="s">
        <v>174</v>
      </c>
      <c r="C1275" s="1">
        <v>0</v>
      </c>
      <c r="D1275" s="1" t="s">
        <v>104</v>
      </c>
      <c r="E1275" s="1" t="s">
        <v>175</v>
      </c>
      <c r="F1275" s="1">
        <v>1</v>
      </c>
      <c r="G1275" s="1">
        <v>1</v>
      </c>
      <c r="H1275" s="1">
        <v>1</v>
      </c>
      <c r="I1275" s="1">
        <v>1</v>
      </c>
      <c r="J1275" s="1">
        <v>1</v>
      </c>
      <c r="K1275" s="1">
        <v>1</v>
      </c>
      <c r="L1275" s="1">
        <v>1</v>
      </c>
      <c r="M1275" s="1">
        <v>1</v>
      </c>
    </row>
    <row r="1276" spans="1:13" x14ac:dyDescent="0.25">
      <c r="A1276" s="1">
        <v>12760</v>
      </c>
      <c r="B1276" s="1" t="s">
        <v>340</v>
      </c>
      <c r="C1276" s="1">
        <v>0</v>
      </c>
      <c r="D1276" s="1" t="s">
        <v>104</v>
      </c>
      <c r="E1276" s="1" t="s">
        <v>341</v>
      </c>
      <c r="F1276" s="1">
        <v>1</v>
      </c>
      <c r="G1276" s="1">
        <v>1</v>
      </c>
      <c r="H1276" s="1">
        <v>1</v>
      </c>
      <c r="I1276" s="1">
        <v>1</v>
      </c>
      <c r="J1276" s="1">
        <v>1</v>
      </c>
      <c r="K1276" s="1">
        <v>1</v>
      </c>
      <c r="L1276" s="1">
        <v>1</v>
      </c>
      <c r="M1276" s="1">
        <v>1</v>
      </c>
    </row>
    <row r="1277" spans="1:13" x14ac:dyDescent="0.25">
      <c r="A1277" s="1">
        <v>12770</v>
      </c>
      <c r="B1277" s="1" t="s">
        <v>710</v>
      </c>
      <c r="C1277" s="1">
        <v>0</v>
      </c>
      <c r="D1277" s="1" t="s">
        <v>104</v>
      </c>
      <c r="E1277" s="1" t="s">
        <v>711</v>
      </c>
      <c r="F1277" s="1">
        <v>1</v>
      </c>
      <c r="G1277" s="1">
        <v>1</v>
      </c>
      <c r="H1277" s="1">
        <v>1</v>
      </c>
      <c r="I1277" s="1">
        <v>1</v>
      </c>
      <c r="J1277" s="1">
        <v>1</v>
      </c>
      <c r="K1277" s="1">
        <v>1</v>
      </c>
      <c r="L1277" s="1">
        <v>1</v>
      </c>
      <c r="M1277" s="1">
        <v>1</v>
      </c>
    </row>
    <row r="1278" spans="1:13" x14ac:dyDescent="0.25">
      <c r="A1278" s="1">
        <v>12780</v>
      </c>
      <c r="B1278" s="1" t="s">
        <v>159</v>
      </c>
      <c r="C1278" s="1">
        <v>0</v>
      </c>
      <c r="D1278" s="1" t="s">
        <v>104</v>
      </c>
      <c r="E1278" s="1" t="s">
        <v>160</v>
      </c>
      <c r="F1278" s="1">
        <v>1</v>
      </c>
      <c r="G1278" s="1">
        <v>1</v>
      </c>
      <c r="H1278" s="1">
        <v>1</v>
      </c>
      <c r="I1278" s="1">
        <v>1</v>
      </c>
      <c r="J1278" s="1">
        <v>1</v>
      </c>
      <c r="K1278" s="1">
        <v>1</v>
      </c>
      <c r="L1278" s="1">
        <v>1</v>
      </c>
      <c r="M1278" s="1">
        <v>1</v>
      </c>
    </row>
    <row r="1279" spans="1:13" x14ac:dyDescent="0.25">
      <c r="A1279" s="1">
        <v>12790</v>
      </c>
      <c r="B1279" s="1" t="s">
        <v>246</v>
      </c>
      <c r="C1279" s="1">
        <v>0</v>
      </c>
      <c r="D1279" s="1" t="s">
        <v>104</v>
      </c>
      <c r="E1279" s="1" t="s">
        <v>247</v>
      </c>
      <c r="F1279" s="1">
        <v>1</v>
      </c>
      <c r="G1279" s="1">
        <v>1</v>
      </c>
      <c r="H1279" s="1">
        <v>1</v>
      </c>
      <c r="I1279" s="1">
        <v>1</v>
      </c>
      <c r="J1279" s="1">
        <v>1</v>
      </c>
      <c r="K1279" s="1">
        <v>1</v>
      </c>
      <c r="L1279" s="1">
        <v>1</v>
      </c>
      <c r="M1279" s="1">
        <v>1</v>
      </c>
    </row>
    <row r="1280" spans="1:13" x14ac:dyDescent="0.25">
      <c r="A1280" s="1">
        <v>12800</v>
      </c>
      <c r="B1280" s="1" t="s">
        <v>326</v>
      </c>
      <c r="C1280" s="1">
        <v>0</v>
      </c>
      <c r="D1280" s="1" t="s">
        <v>104</v>
      </c>
      <c r="E1280" s="1" t="s">
        <v>327</v>
      </c>
      <c r="F1280" s="1">
        <v>1</v>
      </c>
      <c r="G1280" s="1">
        <v>1</v>
      </c>
      <c r="H1280" s="1">
        <v>1</v>
      </c>
      <c r="I1280" s="1">
        <v>1</v>
      </c>
      <c r="J1280" s="1">
        <v>1</v>
      </c>
      <c r="K1280" s="1">
        <v>1</v>
      </c>
      <c r="L1280" s="1">
        <v>1</v>
      </c>
      <c r="M1280" s="1">
        <v>1</v>
      </c>
    </row>
    <row r="1281" spans="1:13" x14ac:dyDescent="0.25">
      <c r="A1281" s="1">
        <v>12810</v>
      </c>
      <c r="B1281" s="1" t="s">
        <v>342</v>
      </c>
      <c r="C1281" s="1">
        <v>0</v>
      </c>
      <c r="D1281" s="1" t="s">
        <v>104</v>
      </c>
      <c r="E1281" s="1" t="s">
        <v>343</v>
      </c>
      <c r="F1281" s="1">
        <v>1</v>
      </c>
      <c r="G1281" s="1">
        <v>1</v>
      </c>
      <c r="H1281" s="1">
        <v>1</v>
      </c>
      <c r="I1281" s="1">
        <v>1</v>
      </c>
      <c r="J1281" s="1">
        <v>1</v>
      </c>
      <c r="K1281" s="1">
        <v>1</v>
      </c>
      <c r="L1281" s="1">
        <v>1</v>
      </c>
      <c r="M1281" s="1">
        <v>1</v>
      </c>
    </row>
    <row r="1282" spans="1:13" x14ac:dyDescent="0.25">
      <c r="A1282" s="1">
        <v>12820</v>
      </c>
      <c r="B1282" s="1" t="s">
        <v>342</v>
      </c>
      <c r="C1282" s="1">
        <v>0</v>
      </c>
      <c r="D1282" s="1" t="s">
        <v>104</v>
      </c>
      <c r="E1282" s="1" t="s">
        <v>343</v>
      </c>
      <c r="F1282" s="1">
        <v>1</v>
      </c>
      <c r="G1282" s="1">
        <v>1</v>
      </c>
      <c r="H1282" s="1">
        <v>1</v>
      </c>
      <c r="I1282" s="1">
        <v>1</v>
      </c>
      <c r="J1282" s="1">
        <v>1</v>
      </c>
      <c r="K1282" s="1">
        <v>1</v>
      </c>
      <c r="L1282" s="1">
        <v>1</v>
      </c>
      <c r="M1282" s="1">
        <v>1</v>
      </c>
    </row>
    <row r="1283" spans="1:13" x14ac:dyDescent="0.25">
      <c r="A1283" s="1">
        <v>12830</v>
      </c>
      <c r="B1283" s="1" t="s">
        <v>342</v>
      </c>
      <c r="C1283" s="1">
        <v>0</v>
      </c>
      <c r="D1283" s="1" t="s">
        <v>104</v>
      </c>
      <c r="E1283" s="1" t="s">
        <v>343</v>
      </c>
      <c r="F1283" s="1">
        <v>1</v>
      </c>
      <c r="G1283" s="1">
        <v>1</v>
      </c>
      <c r="H1283" s="1">
        <v>1</v>
      </c>
      <c r="I1283" s="1">
        <v>1</v>
      </c>
      <c r="J1283" s="1">
        <v>1</v>
      </c>
      <c r="K1283" s="1">
        <v>1</v>
      </c>
      <c r="L1283" s="1">
        <v>1</v>
      </c>
      <c r="M1283" s="1">
        <v>1</v>
      </c>
    </row>
    <row r="1284" spans="1:13" x14ac:dyDescent="0.25">
      <c r="A1284" s="1">
        <v>12840</v>
      </c>
      <c r="B1284" s="1" t="s">
        <v>182</v>
      </c>
      <c r="C1284" s="1">
        <v>0</v>
      </c>
      <c r="D1284" s="1" t="s">
        <v>104</v>
      </c>
      <c r="E1284" s="1" t="s">
        <v>183</v>
      </c>
      <c r="F1284" s="1">
        <v>1</v>
      </c>
      <c r="G1284" s="1">
        <v>1</v>
      </c>
      <c r="H1284" s="1">
        <v>1</v>
      </c>
      <c r="I1284" s="1">
        <v>1</v>
      </c>
      <c r="J1284" s="1">
        <v>1</v>
      </c>
      <c r="K1284" s="1">
        <v>1</v>
      </c>
      <c r="L1284" s="1">
        <v>1</v>
      </c>
      <c r="M1284" s="1">
        <v>1</v>
      </c>
    </row>
    <row r="1285" spans="1:13" x14ac:dyDescent="0.25">
      <c r="A1285" s="1">
        <v>12850</v>
      </c>
      <c r="B1285" s="1" t="s">
        <v>182</v>
      </c>
      <c r="C1285" s="1">
        <v>0</v>
      </c>
      <c r="D1285" s="1" t="s">
        <v>104</v>
      </c>
      <c r="E1285" s="1" t="s">
        <v>183</v>
      </c>
      <c r="F1285" s="1">
        <v>1</v>
      </c>
      <c r="G1285" s="1">
        <v>1</v>
      </c>
      <c r="H1285" s="1">
        <v>1</v>
      </c>
      <c r="I1285" s="1">
        <v>1</v>
      </c>
      <c r="J1285" s="1">
        <v>1</v>
      </c>
      <c r="K1285" s="1">
        <v>1</v>
      </c>
      <c r="L1285" s="1">
        <v>1</v>
      </c>
      <c r="M1285" s="1">
        <v>1</v>
      </c>
    </row>
    <row r="1286" spans="1:13" x14ac:dyDescent="0.25">
      <c r="A1286" s="1">
        <v>12860</v>
      </c>
      <c r="B1286" s="1" t="s">
        <v>346</v>
      </c>
      <c r="C1286" s="1">
        <v>0</v>
      </c>
      <c r="D1286" s="1" t="s">
        <v>104</v>
      </c>
      <c r="E1286" s="1" t="s">
        <v>347</v>
      </c>
      <c r="F1286" s="1">
        <v>1</v>
      </c>
      <c r="G1286" s="1">
        <v>1</v>
      </c>
      <c r="H1286" s="1" t="s">
        <v>8</v>
      </c>
      <c r="I1286" s="1" t="s">
        <v>8</v>
      </c>
      <c r="J1286" s="1" t="s">
        <v>8</v>
      </c>
      <c r="K1286" s="1" t="s">
        <v>8</v>
      </c>
      <c r="L1286" s="1" t="s">
        <v>8</v>
      </c>
      <c r="M1286" s="1" t="s">
        <v>8</v>
      </c>
    </row>
    <row r="1287" spans="1:13" x14ac:dyDescent="0.25">
      <c r="A1287" s="1">
        <v>12870</v>
      </c>
      <c r="B1287" s="1" t="s">
        <v>346</v>
      </c>
      <c r="C1287" s="1">
        <v>0</v>
      </c>
      <c r="D1287" s="1" t="s">
        <v>104</v>
      </c>
      <c r="E1287" s="1" t="s">
        <v>347</v>
      </c>
      <c r="F1287" s="1" t="s">
        <v>8</v>
      </c>
      <c r="G1287" s="1" t="s">
        <v>8</v>
      </c>
      <c r="H1287" s="1">
        <v>1</v>
      </c>
      <c r="I1287" s="1">
        <v>1</v>
      </c>
      <c r="J1287" s="1">
        <v>1</v>
      </c>
      <c r="K1287" s="1">
        <v>1</v>
      </c>
      <c r="L1287" s="1">
        <v>1</v>
      </c>
      <c r="M1287" s="1">
        <v>1</v>
      </c>
    </row>
    <row r="1288" spans="1:13" x14ac:dyDescent="0.25">
      <c r="A1288" s="1">
        <v>12880</v>
      </c>
      <c r="B1288" s="1" t="s">
        <v>712</v>
      </c>
      <c r="C1288" s="1">
        <v>0</v>
      </c>
      <c r="D1288" s="1" t="s">
        <v>104</v>
      </c>
      <c r="E1288" s="1" t="s">
        <v>713</v>
      </c>
      <c r="F1288" s="1">
        <v>1</v>
      </c>
      <c r="G1288" s="1">
        <v>1</v>
      </c>
      <c r="H1288" s="1">
        <v>1</v>
      </c>
      <c r="I1288" s="1">
        <v>1</v>
      </c>
      <c r="J1288" s="1">
        <v>1</v>
      </c>
      <c r="K1288" s="1">
        <v>1</v>
      </c>
      <c r="L1288" s="1">
        <v>1</v>
      </c>
      <c r="M1288" s="1">
        <v>1</v>
      </c>
    </row>
    <row r="1289" spans="1:13" x14ac:dyDescent="0.25">
      <c r="A1289" s="1">
        <v>12890</v>
      </c>
      <c r="B1289" s="1" t="s">
        <v>342</v>
      </c>
      <c r="C1289" s="1">
        <v>0</v>
      </c>
      <c r="D1289" s="1" t="s">
        <v>104</v>
      </c>
      <c r="E1289" s="1" t="s">
        <v>343</v>
      </c>
      <c r="F1289" s="1">
        <v>1</v>
      </c>
      <c r="G1289" s="1">
        <v>1</v>
      </c>
      <c r="H1289" s="1" t="s">
        <v>8</v>
      </c>
      <c r="I1289" s="1" t="s">
        <v>8</v>
      </c>
      <c r="J1289" s="1" t="s">
        <v>8</v>
      </c>
      <c r="K1289" s="1" t="s">
        <v>8</v>
      </c>
      <c r="L1289" s="1" t="s">
        <v>8</v>
      </c>
      <c r="M1289" s="1" t="s">
        <v>8</v>
      </c>
    </row>
    <row r="1290" spans="1:13" x14ac:dyDescent="0.25">
      <c r="A1290" s="1">
        <v>12900</v>
      </c>
      <c r="B1290" s="1" t="s">
        <v>714</v>
      </c>
      <c r="C1290" s="1">
        <v>0</v>
      </c>
      <c r="D1290" s="1" t="s">
        <v>104</v>
      </c>
      <c r="E1290" s="1" t="s">
        <v>715</v>
      </c>
      <c r="F1290" s="1">
        <v>1</v>
      </c>
      <c r="G1290" s="1">
        <v>1</v>
      </c>
      <c r="H1290" s="1">
        <v>1</v>
      </c>
      <c r="I1290" s="1">
        <v>1</v>
      </c>
      <c r="J1290" s="1">
        <v>1</v>
      </c>
      <c r="K1290" s="1">
        <v>1</v>
      </c>
      <c r="L1290" s="1">
        <v>1</v>
      </c>
      <c r="M1290" s="1">
        <v>1</v>
      </c>
    </row>
    <row r="1291" spans="1:13" x14ac:dyDescent="0.25">
      <c r="A1291" s="1">
        <v>12910</v>
      </c>
      <c r="B1291" s="1" t="s">
        <v>716</v>
      </c>
      <c r="C1291" s="1">
        <v>0</v>
      </c>
      <c r="D1291" s="1" t="s">
        <v>104</v>
      </c>
      <c r="E1291" s="1" t="s">
        <v>717</v>
      </c>
      <c r="F1291" s="1">
        <v>1</v>
      </c>
      <c r="G1291" s="1">
        <v>1</v>
      </c>
      <c r="H1291" s="1">
        <v>1</v>
      </c>
      <c r="I1291" s="1">
        <v>1</v>
      </c>
      <c r="J1291" s="1">
        <v>1</v>
      </c>
      <c r="K1291" s="1">
        <v>1</v>
      </c>
      <c r="L1291" s="1">
        <v>1</v>
      </c>
      <c r="M1291" s="1">
        <v>1</v>
      </c>
    </row>
    <row r="1292" spans="1:13" x14ac:dyDescent="0.25">
      <c r="A1292" s="1">
        <v>12920</v>
      </c>
      <c r="B1292" s="1" t="s">
        <v>716</v>
      </c>
      <c r="C1292" s="1">
        <v>0</v>
      </c>
      <c r="D1292" s="1" t="s">
        <v>104</v>
      </c>
      <c r="E1292" s="1" t="s">
        <v>717</v>
      </c>
      <c r="F1292" s="1">
        <v>1</v>
      </c>
      <c r="G1292" s="1">
        <v>1</v>
      </c>
      <c r="H1292" s="1">
        <v>1</v>
      </c>
      <c r="I1292" s="1">
        <v>1</v>
      </c>
      <c r="J1292" s="1">
        <v>1</v>
      </c>
      <c r="K1292" s="1">
        <v>1</v>
      </c>
      <c r="L1292" s="1">
        <v>1</v>
      </c>
      <c r="M1292" s="1">
        <v>1</v>
      </c>
    </row>
    <row r="1293" spans="1:13" x14ac:dyDescent="0.25">
      <c r="A1293" s="1">
        <v>12930</v>
      </c>
      <c r="B1293" s="1" t="s">
        <v>716</v>
      </c>
      <c r="C1293" s="1">
        <v>0</v>
      </c>
      <c r="D1293" s="1" t="s">
        <v>104</v>
      </c>
      <c r="E1293" s="1" t="s">
        <v>717</v>
      </c>
      <c r="F1293" s="1">
        <v>1</v>
      </c>
      <c r="G1293" s="1">
        <v>1</v>
      </c>
      <c r="H1293" s="1">
        <v>1</v>
      </c>
      <c r="I1293" s="1">
        <v>1</v>
      </c>
      <c r="J1293" s="1">
        <v>1</v>
      </c>
      <c r="K1293" s="1">
        <v>1</v>
      </c>
      <c r="L1293" s="1">
        <v>1</v>
      </c>
      <c r="M1293" s="1">
        <v>1</v>
      </c>
    </row>
    <row r="1294" spans="1:13" x14ac:dyDescent="0.25">
      <c r="A1294" s="1">
        <v>12940</v>
      </c>
      <c r="B1294" s="1" t="s">
        <v>716</v>
      </c>
      <c r="C1294" s="1">
        <v>0</v>
      </c>
      <c r="D1294" s="1" t="s">
        <v>104</v>
      </c>
      <c r="E1294" s="1" t="s">
        <v>717</v>
      </c>
      <c r="F1294" s="1">
        <v>1</v>
      </c>
      <c r="G1294" s="1">
        <v>1</v>
      </c>
      <c r="H1294" s="1">
        <v>1</v>
      </c>
      <c r="I1294" s="1">
        <v>1</v>
      </c>
      <c r="J1294" s="1">
        <v>1</v>
      </c>
      <c r="K1294" s="1">
        <v>1</v>
      </c>
      <c r="L1294" s="1">
        <v>1</v>
      </c>
      <c r="M1294" s="1">
        <v>1</v>
      </c>
    </row>
    <row r="1295" spans="1:13" x14ac:dyDescent="0.25">
      <c r="A1295" s="1">
        <v>12950</v>
      </c>
      <c r="B1295" s="1" t="s">
        <v>716</v>
      </c>
      <c r="C1295" s="1">
        <v>0</v>
      </c>
      <c r="D1295" s="1" t="s">
        <v>104</v>
      </c>
      <c r="E1295" s="1" t="s">
        <v>717</v>
      </c>
      <c r="F1295" s="1">
        <v>1</v>
      </c>
      <c r="G1295" s="1">
        <v>1</v>
      </c>
      <c r="H1295" s="1">
        <v>1</v>
      </c>
      <c r="I1295" s="1">
        <v>1</v>
      </c>
      <c r="J1295" s="1">
        <v>1</v>
      </c>
      <c r="K1295" s="1">
        <v>1</v>
      </c>
      <c r="L1295" s="1">
        <v>1</v>
      </c>
      <c r="M1295" s="1">
        <v>1</v>
      </c>
    </row>
    <row r="1296" spans="1:13" x14ac:dyDescent="0.25">
      <c r="A1296" s="1">
        <v>12960</v>
      </c>
      <c r="B1296" s="1" t="s">
        <v>718</v>
      </c>
      <c r="C1296" s="1">
        <v>0</v>
      </c>
      <c r="D1296" s="1" t="s">
        <v>104</v>
      </c>
      <c r="E1296" s="1" t="s">
        <v>719</v>
      </c>
      <c r="F1296" s="1">
        <v>1</v>
      </c>
      <c r="G1296" s="1">
        <v>1</v>
      </c>
      <c r="H1296" s="1">
        <v>1</v>
      </c>
      <c r="I1296" s="1">
        <v>1</v>
      </c>
      <c r="J1296" s="1">
        <v>1</v>
      </c>
      <c r="K1296" s="1">
        <v>1</v>
      </c>
      <c r="L1296" s="1">
        <v>1</v>
      </c>
      <c r="M1296" s="1">
        <v>1</v>
      </c>
    </row>
    <row r="1297" spans="1:13" x14ac:dyDescent="0.25">
      <c r="A1297" s="1">
        <v>12970</v>
      </c>
      <c r="B1297" s="1" t="s">
        <v>720</v>
      </c>
      <c r="C1297" s="1">
        <v>0</v>
      </c>
      <c r="D1297" s="1" t="s">
        <v>104</v>
      </c>
      <c r="E1297" s="1" t="s">
        <v>721</v>
      </c>
      <c r="F1297" s="1">
        <v>1</v>
      </c>
      <c r="G1297" s="1">
        <v>1</v>
      </c>
      <c r="H1297" s="1">
        <v>1</v>
      </c>
      <c r="I1297" s="1">
        <v>1</v>
      </c>
      <c r="J1297" s="1">
        <v>1</v>
      </c>
      <c r="K1297" s="1">
        <v>1</v>
      </c>
      <c r="L1297" s="1">
        <v>1</v>
      </c>
      <c r="M1297" s="1">
        <v>1</v>
      </c>
    </row>
    <row r="1298" spans="1:13" x14ac:dyDescent="0.25">
      <c r="A1298" s="1">
        <v>12980</v>
      </c>
      <c r="B1298" s="1" t="s">
        <v>722</v>
      </c>
      <c r="C1298" s="1">
        <v>0</v>
      </c>
      <c r="D1298" s="1" t="s">
        <v>104</v>
      </c>
      <c r="E1298" s="1" t="s">
        <v>723</v>
      </c>
      <c r="F1298" s="1">
        <v>1</v>
      </c>
      <c r="G1298" s="1">
        <v>1</v>
      </c>
      <c r="H1298" s="1">
        <v>1</v>
      </c>
      <c r="I1298" s="1">
        <v>1</v>
      </c>
      <c r="J1298" s="1">
        <v>1</v>
      </c>
      <c r="K1298" s="1">
        <v>1</v>
      </c>
      <c r="L1298" s="1">
        <v>1</v>
      </c>
      <c r="M1298" s="1">
        <v>1</v>
      </c>
    </row>
    <row r="1299" spans="1:13" x14ac:dyDescent="0.25">
      <c r="A1299" s="1">
        <v>12990</v>
      </c>
      <c r="B1299" s="1" t="s">
        <v>394</v>
      </c>
      <c r="C1299" s="1">
        <v>0</v>
      </c>
      <c r="D1299" s="1" t="s">
        <v>104</v>
      </c>
      <c r="E1299" s="1" t="s">
        <v>395</v>
      </c>
      <c r="F1299" s="1">
        <v>1</v>
      </c>
      <c r="G1299" s="1">
        <v>1</v>
      </c>
      <c r="H1299" s="1" t="s">
        <v>8</v>
      </c>
      <c r="I1299" s="1" t="s">
        <v>8</v>
      </c>
      <c r="J1299" s="1" t="s">
        <v>8</v>
      </c>
      <c r="K1299" s="1" t="s">
        <v>8</v>
      </c>
      <c r="L1299" s="1" t="s">
        <v>8</v>
      </c>
      <c r="M1299" s="1" t="s">
        <v>8</v>
      </c>
    </row>
    <row r="1300" spans="1:13" x14ac:dyDescent="0.25">
      <c r="A1300" s="1">
        <v>13000</v>
      </c>
      <c r="B1300" s="1" t="s">
        <v>394</v>
      </c>
      <c r="C1300" s="1">
        <v>0</v>
      </c>
      <c r="D1300" s="1" t="s">
        <v>104</v>
      </c>
      <c r="E1300" s="1" t="s">
        <v>395</v>
      </c>
      <c r="F1300" s="1" t="s">
        <v>8</v>
      </c>
      <c r="G1300" s="1" t="s">
        <v>8</v>
      </c>
      <c r="H1300" s="1">
        <v>1</v>
      </c>
      <c r="I1300" s="1">
        <v>1</v>
      </c>
      <c r="J1300" s="1">
        <v>1</v>
      </c>
      <c r="K1300" s="1">
        <v>1</v>
      </c>
      <c r="L1300" s="1">
        <v>1</v>
      </c>
      <c r="M1300" s="1">
        <v>1</v>
      </c>
    </row>
    <row r="1301" spans="1:13" x14ac:dyDescent="0.25">
      <c r="A1301" s="1">
        <v>13010</v>
      </c>
      <c r="B1301" s="1" t="s">
        <v>394</v>
      </c>
      <c r="C1301" s="1">
        <v>0</v>
      </c>
      <c r="D1301" s="1" t="s">
        <v>104</v>
      </c>
      <c r="E1301" s="1" t="s">
        <v>395</v>
      </c>
      <c r="F1301" s="1">
        <v>1</v>
      </c>
      <c r="G1301" s="1">
        <v>1</v>
      </c>
      <c r="H1301" s="1" t="s">
        <v>8</v>
      </c>
      <c r="I1301" s="1" t="s">
        <v>8</v>
      </c>
      <c r="J1301" s="1" t="s">
        <v>8</v>
      </c>
      <c r="K1301" s="1" t="s">
        <v>8</v>
      </c>
      <c r="L1301" s="1" t="s">
        <v>8</v>
      </c>
      <c r="M1301" s="1" t="s">
        <v>8</v>
      </c>
    </row>
    <row r="1302" spans="1:13" x14ac:dyDescent="0.25">
      <c r="A1302" s="1">
        <v>13020</v>
      </c>
      <c r="B1302" s="1" t="s">
        <v>394</v>
      </c>
      <c r="C1302" s="1">
        <v>0</v>
      </c>
      <c r="D1302" s="1" t="s">
        <v>104</v>
      </c>
      <c r="E1302" s="1" t="s">
        <v>395</v>
      </c>
      <c r="F1302" s="1" t="s">
        <v>8</v>
      </c>
      <c r="G1302" s="1" t="s">
        <v>8</v>
      </c>
      <c r="H1302" s="1">
        <v>1</v>
      </c>
      <c r="I1302" s="1">
        <v>1</v>
      </c>
      <c r="J1302" s="1">
        <v>1</v>
      </c>
      <c r="K1302" s="1">
        <v>1</v>
      </c>
      <c r="L1302" s="1">
        <v>1</v>
      </c>
      <c r="M1302" s="1">
        <v>1</v>
      </c>
    </row>
    <row r="1303" spans="1:13" x14ac:dyDescent="0.25">
      <c r="A1303" s="1">
        <v>13030</v>
      </c>
      <c r="B1303" s="1" t="s">
        <v>394</v>
      </c>
      <c r="C1303" s="1">
        <v>0</v>
      </c>
      <c r="D1303" s="1" t="s">
        <v>104</v>
      </c>
      <c r="E1303" s="1" t="s">
        <v>395</v>
      </c>
      <c r="F1303" s="1">
        <v>1</v>
      </c>
      <c r="G1303" s="1">
        <v>1</v>
      </c>
      <c r="H1303" s="1" t="s">
        <v>8</v>
      </c>
      <c r="I1303" s="1" t="s">
        <v>8</v>
      </c>
      <c r="J1303" s="1" t="s">
        <v>8</v>
      </c>
      <c r="K1303" s="1" t="s">
        <v>8</v>
      </c>
      <c r="L1303" s="1" t="s">
        <v>8</v>
      </c>
      <c r="M1303" s="1" t="s">
        <v>8</v>
      </c>
    </row>
    <row r="1304" spans="1:13" x14ac:dyDescent="0.25">
      <c r="A1304" s="1">
        <v>13040</v>
      </c>
      <c r="B1304" s="1" t="s">
        <v>394</v>
      </c>
      <c r="C1304" s="1">
        <v>0</v>
      </c>
      <c r="D1304" s="1" t="s">
        <v>104</v>
      </c>
      <c r="E1304" s="1" t="s">
        <v>395</v>
      </c>
      <c r="F1304" s="1" t="s">
        <v>8</v>
      </c>
      <c r="G1304" s="1" t="s">
        <v>8</v>
      </c>
      <c r="H1304" s="1">
        <v>1</v>
      </c>
      <c r="I1304" s="1">
        <v>1</v>
      </c>
      <c r="J1304" s="1">
        <v>1</v>
      </c>
      <c r="K1304" s="1">
        <v>1</v>
      </c>
      <c r="L1304" s="1">
        <v>1</v>
      </c>
      <c r="M1304" s="1">
        <v>1</v>
      </c>
    </row>
    <row r="1305" spans="1:13" x14ac:dyDescent="0.25">
      <c r="A1305" s="1">
        <v>13050</v>
      </c>
      <c r="B1305" s="1" t="s">
        <v>390</v>
      </c>
      <c r="C1305" s="1">
        <v>0</v>
      </c>
      <c r="D1305" s="1" t="s">
        <v>104</v>
      </c>
      <c r="E1305" s="1" t="s">
        <v>391</v>
      </c>
      <c r="F1305" s="1" t="s">
        <v>8</v>
      </c>
      <c r="G1305" s="1" t="s">
        <v>8</v>
      </c>
      <c r="H1305" s="1">
        <v>1</v>
      </c>
      <c r="I1305" s="1">
        <v>1</v>
      </c>
      <c r="J1305" s="1">
        <v>1</v>
      </c>
      <c r="K1305" s="1">
        <v>1</v>
      </c>
      <c r="L1305" s="1">
        <v>1</v>
      </c>
      <c r="M1305" s="1">
        <v>1</v>
      </c>
    </row>
    <row r="1306" spans="1:13" x14ac:dyDescent="0.25">
      <c r="A1306" s="1">
        <v>13060</v>
      </c>
      <c r="B1306" s="1" t="s">
        <v>390</v>
      </c>
      <c r="C1306" s="1">
        <v>0</v>
      </c>
      <c r="D1306" s="1" t="s">
        <v>104</v>
      </c>
      <c r="E1306" s="1" t="s">
        <v>391</v>
      </c>
      <c r="F1306" s="1">
        <v>1</v>
      </c>
      <c r="G1306" s="1">
        <v>1</v>
      </c>
      <c r="H1306" s="1" t="s">
        <v>8</v>
      </c>
      <c r="I1306" s="1" t="s">
        <v>8</v>
      </c>
      <c r="J1306" s="1" t="s">
        <v>8</v>
      </c>
      <c r="K1306" s="1" t="s">
        <v>8</v>
      </c>
      <c r="L1306" s="1" t="s">
        <v>8</v>
      </c>
      <c r="M1306" s="1" t="s">
        <v>8</v>
      </c>
    </row>
    <row r="1307" spans="1:13" x14ac:dyDescent="0.25">
      <c r="A1307" s="1">
        <v>13070</v>
      </c>
      <c r="B1307" s="1" t="s">
        <v>390</v>
      </c>
      <c r="C1307" s="1">
        <v>0</v>
      </c>
      <c r="D1307" s="1" t="s">
        <v>104</v>
      </c>
      <c r="E1307" s="1" t="s">
        <v>391</v>
      </c>
      <c r="F1307" s="1">
        <v>1</v>
      </c>
      <c r="G1307" s="1">
        <v>1</v>
      </c>
      <c r="H1307" s="1" t="s">
        <v>8</v>
      </c>
      <c r="I1307" s="1" t="s">
        <v>8</v>
      </c>
      <c r="J1307" s="1" t="s">
        <v>8</v>
      </c>
      <c r="K1307" s="1" t="s">
        <v>8</v>
      </c>
      <c r="L1307" s="1" t="s">
        <v>8</v>
      </c>
      <c r="M1307" s="1" t="s">
        <v>8</v>
      </c>
    </row>
    <row r="1308" spans="1:13" x14ac:dyDescent="0.25">
      <c r="A1308" s="1">
        <v>13080</v>
      </c>
      <c r="B1308" s="1" t="s">
        <v>390</v>
      </c>
      <c r="C1308" s="1">
        <v>0</v>
      </c>
      <c r="D1308" s="1" t="s">
        <v>104</v>
      </c>
      <c r="E1308" s="1" t="s">
        <v>391</v>
      </c>
      <c r="F1308" s="1" t="s">
        <v>8</v>
      </c>
      <c r="G1308" s="1" t="s">
        <v>8</v>
      </c>
      <c r="H1308" s="1">
        <v>1</v>
      </c>
      <c r="I1308" s="1">
        <v>1</v>
      </c>
      <c r="J1308" s="1">
        <v>1</v>
      </c>
      <c r="K1308" s="1">
        <v>1</v>
      </c>
      <c r="L1308" s="1">
        <v>1</v>
      </c>
      <c r="M1308" s="1">
        <v>1</v>
      </c>
    </row>
    <row r="1309" spans="1:13" x14ac:dyDescent="0.25">
      <c r="A1309" s="1">
        <v>13090</v>
      </c>
      <c r="B1309" s="1" t="s">
        <v>390</v>
      </c>
      <c r="C1309" s="1">
        <v>0</v>
      </c>
      <c r="D1309" s="1" t="s">
        <v>104</v>
      </c>
      <c r="E1309" s="1" t="s">
        <v>391</v>
      </c>
      <c r="F1309" s="1">
        <v>1</v>
      </c>
      <c r="G1309" s="1">
        <v>1</v>
      </c>
      <c r="H1309" s="1" t="s">
        <v>8</v>
      </c>
      <c r="I1309" s="1" t="s">
        <v>8</v>
      </c>
      <c r="J1309" s="1" t="s">
        <v>8</v>
      </c>
      <c r="K1309" s="1" t="s">
        <v>8</v>
      </c>
      <c r="L1309" s="1" t="s">
        <v>8</v>
      </c>
      <c r="M1309" s="1" t="s">
        <v>8</v>
      </c>
    </row>
    <row r="1310" spans="1:13" x14ac:dyDescent="0.25">
      <c r="A1310" s="1">
        <v>13100</v>
      </c>
      <c r="B1310" s="1" t="s">
        <v>390</v>
      </c>
      <c r="C1310" s="1">
        <v>0</v>
      </c>
      <c r="D1310" s="1" t="s">
        <v>104</v>
      </c>
      <c r="E1310" s="1" t="s">
        <v>391</v>
      </c>
      <c r="F1310" s="1">
        <v>1</v>
      </c>
      <c r="G1310" s="1">
        <v>1</v>
      </c>
      <c r="H1310" s="1" t="s">
        <v>8</v>
      </c>
      <c r="I1310" s="1" t="s">
        <v>8</v>
      </c>
      <c r="J1310" s="1" t="s">
        <v>8</v>
      </c>
      <c r="K1310" s="1" t="s">
        <v>8</v>
      </c>
      <c r="L1310" s="1" t="s">
        <v>8</v>
      </c>
      <c r="M1310" s="1" t="s">
        <v>8</v>
      </c>
    </row>
    <row r="1311" spans="1:13" x14ac:dyDescent="0.25">
      <c r="A1311" s="1">
        <v>13110</v>
      </c>
      <c r="B1311" s="1" t="s">
        <v>364</v>
      </c>
      <c r="C1311" s="1">
        <v>0</v>
      </c>
      <c r="D1311" s="1" t="s">
        <v>104</v>
      </c>
      <c r="E1311" s="1" t="s">
        <v>365</v>
      </c>
      <c r="F1311" s="1">
        <v>1</v>
      </c>
      <c r="G1311" s="1">
        <v>1</v>
      </c>
      <c r="H1311" s="1" t="s">
        <v>8</v>
      </c>
      <c r="I1311" s="1" t="s">
        <v>8</v>
      </c>
      <c r="J1311" s="1" t="s">
        <v>8</v>
      </c>
      <c r="K1311" s="1" t="s">
        <v>8</v>
      </c>
      <c r="L1311" s="1" t="s">
        <v>8</v>
      </c>
      <c r="M1311" s="1" t="s">
        <v>8</v>
      </c>
    </row>
    <row r="1312" spans="1:13" x14ac:dyDescent="0.25">
      <c r="A1312" s="1">
        <v>13120</v>
      </c>
      <c r="B1312" s="1" t="s">
        <v>364</v>
      </c>
      <c r="C1312" s="1">
        <v>0</v>
      </c>
      <c r="D1312" s="1" t="s">
        <v>104</v>
      </c>
      <c r="E1312" s="1" t="s">
        <v>365</v>
      </c>
      <c r="F1312" s="1">
        <v>1</v>
      </c>
      <c r="G1312" s="1">
        <v>1</v>
      </c>
      <c r="H1312" s="1" t="s">
        <v>8</v>
      </c>
      <c r="I1312" s="1" t="s">
        <v>8</v>
      </c>
      <c r="J1312" s="1" t="s">
        <v>8</v>
      </c>
      <c r="K1312" s="1" t="s">
        <v>8</v>
      </c>
      <c r="L1312" s="1" t="s">
        <v>8</v>
      </c>
      <c r="M1312" s="1" t="s">
        <v>8</v>
      </c>
    </row>
    <row r="1313" spans="1:13" x14ac:dyDescent="0.25">
      <c r="A1313" s="1">
        <v>13130</v>
      </c>
      <c r="B1313" s="1" t="s">
        <v>394</v>
      </c>
      <c r="C1313" s="1">
        <v>0</v>
      </c>
      <c r="D1313" s="1" t="s">
        <v>104</v>
      </c>
      <c r="E1313" s="1" t="s">
        <v>395</v>
      </c>
      <c r="F1313" s="1">
        <v>1</v>
      </c>
      <c r="G1313" s="1">
        <v>1</v>
      </c>
      <c r="H1313" s="1" t="s">
        <v>8</v>
      </c>
      <c r="I1313" s="1" t="s">
        <v>8</v>
      </c>
      <c r="J1313" s="1" t="s">
        <v>8</v>
      </c>
      <c r="K1313" s="1" t="s">
        <v>8</v>
      </c>
      <c r="L1313" s="1" t="s">
        <v>8</v>
      </c>
      <c r="M1313" s="1" t="s">
        <v>8</v>
      </c>
    </row>
    <row r="1314" spans="1:13" x14ac:dyDescent="0.25">
      <c r="A1314" s="1">
        <v>13140</v>
      </c>
      <c r="B1314" s="1" t="s">
        <v>394</v>
      </c>
      <c r="C1314" s="1">
        <v>0</v>
      </c>
      <c r="D1314" s="1" t="s">
        <v>104</v>
      </c>
      <c r="E1314" s="1" t="s">
        <v>395</v>
      </c>
      <c r="F1314" s="1" t="s">
        <v>8</v>
      </c>
      <c r="G1314" s="1" t="s">
        <v>8</v>
      </c>
      <c r="H1314" s="1">
        <v>1</v>
      </c>
      <c r="I1314" s="1">
        <v>1</v>
      </c>
      <c r="J1314" s="1">
        <v>1</v>
      </c>
      <c r="K1314" s="1">
        <v>1</v>
      </c>
      <c r="L1314" s="1">
        <v>1</v>
      </c>
      <c r="M1314" s="1">
        <v>1</v>
      </c>
    </row>
    <row r="1315" spans="1:13" x14ac:dyDescent="0.25">
      <c r="A1315" s="1">
        <v>13150</v>
      </c>
      <c r="B1315" s="1" t="s">
        <v>724</v>
      </c>
      <c r="C1315" s="1">
        <v>0</v>
      </c>
      <c r="D1315" s="1" t="s">
        <v>104</v>
      </c>
      <c r="E1315" s="1" t="s">
        <v>725</v>
      </c>
      <c r="F1315" s="1">
        <v>1</v>
      </c>
      <c r="G1315" s="1">
        <v>1</v>
      </c>
      <c r="H1315" s="1">
        <v>1</v>
      </c>
      <c r="I1315" s="1">
        <v>1</v>
      </c>
      <c r="J1315" s="1">
        <v>1</v>
      </c>
      <c r="K1315" s="1">
        <v>1</v>
      </c>
      <c r="L1315" s="1">
        <v>1</v>
      </c>
      <c r="M1315" s="1">
        <v>1</v>
      </c>
    </row>
    <row r="1316" spans="1:13" x14ac:dyDescent="0.25">
      <c r="A1316" s="1">
        <v>13160</v>
      </c>
      <c r="B1316" s="1" t="s">
        <v>396</v>
      </c>
      <c r="C1316" s="1">
        <v>0</v>
      </c>
      <c r="D1316" s="1" t="s">
        <v>104</v>
      </c>
      <c r="E1316" s="1" t="s">
        <v>397</v>
      </c>
      <c r="F1316" s="1">
        <v>1</v>
      </c>
      <c r="G1316" s="1">
        <v>1</v>
      </c>
      <c r="H1316" s="1">
        <v>1</v>
      </c>
      <c r="I1316" s="1">
        <v>1</v>
      </c>
      <c r="J1316" s="1">
        <v>1</v>
      </c>
      <c r="K1316" s="1">
        <v>1</v>
      </c>
      <c r="L1316" s="1">
        <v>1</v>
      </c>
      <c r="M1316" s="1">
        <v>1</v>
      </c>
    </row>
    <row r="1317" spans="1:13" x14ac:dyDescent="0.25">
      <c r="A1317" s="1">
        <v>13170</v>
      </c>
      <c r="B1317" s="1" t="s">
        <v>396</v>
      </c>
      <c r="C1317" s="1">
        <v>0</v>
      </c>
      <c r="D1317" s="1" t="s">
        <v>104</v>
      </c>
      <c r="E1317" s="1" t="s">
        <v>397</v>
      </c>
      <c r="F1317" s="1">
        <v>1</v>
      </c>
      <c r="G1317" s="1">
        <v>1</v>
      </c>
      <c r="H1317" s="1">
        <v>1</v>
      </c>
      <c r="I1317" s="1">
        <v>1</v>
      </c>
      <c r="J1317" s="1">
        <v>1</v>
      </c>
      <c r="K1317" s="1">
        <v>1</v>
      </c>
      <c r="L1317" s="1">
        <v>1</v>
      </c>
      <c r="M1317" s="1">
        <v>1</v>
      </c>
    </row>
    <row r="1318" spans="1:13" x14ac:dyDescent="0.25">
      <c r="A1318" s="1">
        <v>13180</v>
      </c>
      <c r="B1318" s="1" t="s">
        <v>396</v>
      </c>
      <c r="C1318" s="1">
        <v>0</v>
      </c>
      <c r="D1318" s="1" t="s">
        <v>104</v>
      </c>
      <c r="E1318" s="1" t="s">
        <v>397</v>
      </c>
      <c r="F1318" s="1">
        <v>1</v>
      </c>
      <c r="G1318" s="1">
        <v>1</v>
      </c>
      <c r="H1318" s="1">
        <v>1</v>
      </c>
      <c r="I1318" s="1">
        <v>1</v>
      </c>
      <c r="J1318" s="1">
        <v>1</v>
      </c>
      <c r="K1318" s="1">
        <v>1</v>
      </c>
      <c r="L1318" s="1">
        <v>1</v>
      </c>
      <c r="M1318" s="1">
        <v>1</v>
      </c>
    </row>
    <row r="1319" spans="1:13" x14ac:dyDescent="0.25">
      <c r="A1319" s="1">
        <v>13190</v>
      </c>
      <c r="B1319" s="1" t="s">
        <v>396</v>
      </c>
      <c r="C1319" s="1">
        <v>0</v>
      </c>
      <c r="D1319" s="1" t="s">
        <v>104</v>
      </c>
      <c r="E1319" s="1" t="s">
        <v>397</v>
      </c>
      <c r="F1319" s="1">
        <v>1</v>
      </c>
      <c r="G1319" s="1">
        <v>1</v>
      </c>
      <c r="H1319" s="1">
        <v>1</v>
      </c>
      <c r="I1319" s="1">
        <v>1</v>
      </c>
      <c r="J1319" s="1">
        <v>1</v>
      </c>
      <c r="K1319" s="1">
        <v>1</v>
      </c>
      <c r="L1319" s="1">
        <v>1</v>
      </c>
      <c r="M1319" s="1">
        <v>1</v>
      </c>
    </row>
    <row r="1320" spans="1:13" x14ac:dyDescent="0.25">
      <c r="A1320" s="1">
        <v>13200</v>
      </c>
      <c r="B1320" s="1" t="s">
        <v>726</v>
      </c>
      <c r="C1320" s="1">
        <v>0</v>
      </c>
      <c r="D1320" s="1" t="s">
        <v>104</v>
      </c>
      <c r="E1320" s="1" t="s">
        <v>727</v>
      </c>
      <c r="F1320" s="1">
        <v>1</v>
      </c>
      <c r="G1320" s="1">
        <v>1</v>
      </c>
      <c r="H1320" s="1">
        <v>1</v>
      </c>
      <c r="I1320" s="1">
        <v>1</v>
      </c>
      <c r="J1320" s="1">
        <v>1</v>
      </c>
      <c r="K1320" s="1">
        <v>1</v>
      </c>
      <c r="L1320" s="1">
        <v>1</v>
      </c>
      <c r="M1320" s="1">
        <v>1</v>
      </c>
    </row>
    <row r="1321" spans="1:13" x14ac:dyDescent="0.25">
      <c r="A1321" s="1">
        <v>13210</v>
      </c>
      <c r="B1321" s="1" t="s">
        <v>726</v>
      </c>
      <c r="C1321" s="1">
        <v>0</v>
      </c>
      <c r="D1321" s="1" t="s">
        <v>104</v>
      </c>
      <c r="E1321" s="1" t="s">
        <v>727</v>
      </c>
      <c r="F1321" s="1">
        <v>1</v>
      </c>
      <c r="G1321" s="1">
        <v>1</v>
      </c>
      <c r="H1321" s="1">
        <v>1</v>
      </c>
      <c r="I1321" s="1">
        <v>1</v>
      </c>
      <c r="J1321" s="1">
        <v>1</v>
      </c>
      <c r="K1321" s="1">
        <v>1</v>
      </c>
      <c r="L1321" s="1">
        <v>1</v>
      </c>
      <c r="M1321" s="1">
        <v>1</v>
      </c>
    </row>
    <row r="1322" spans="1:13" x14ac:dyDescent="0.25">
      <c r="A1322" s="1">
        <v>13220</v>
      </c>
      <c r="B1322" s="1" t="s">
        <v>595</v>
      </c>
      <c r="C1322" s="1">
        <v>0</v>
      </c>
      <c r="D1322" s="1" t="s">
        <v>104</v>
      </c>
      <c r="E1322" s="1" t="s">
        <v>596</v>
      </c>
      <c r="F1322" s="1">
        <v>1</v>
      </c>
      <c r="G1322" s="1">
        <v>1</v>
      </c>
      <c r="H1322" s="1">
        <v>1</v>
      </c>
      <c r="I1322" s="1">
        <v>1</v>
      </c>
      <c r="J1322" s="1">
        <v>1</v>
      </c>
      <c r="K1322" s="1">
        <v>1</v>
      </c>
      <c r="L1322" s="1">
        <v>1</v>
      </c>
      <c r="M1322" s="1">
        <v>1</v>
      </c>
    </row>
    <row r="1323" spans="1:13" x14ac:dyDescent="0.25">
      <c r="A1323" s="1">
        <v>13230</v>
      </c>
      <c r="B1323" s="1" t="s">
        <v>354</v>
      </c>
      <c r="C1323" s="1">
        <v>0</v>
      </c>
      <c r="D1323" s="1" t="s">
        <v>104</v>
      </c>
      <c r="E1323" s="1" t="s">
        <v>355</v>
      </c>
      <c r="F1323" s="1">
        <v>1</v>
      </c>
      <c r="G1323" s="1">
        <v>1</v>
      </c>
      <c r="H1323" s="1" t="s">
        <v>8</v>
      </c>
      <c r="I1323" s="1" t="s">
        <v>8</v>
      </c>
      <c r="J1323" s="1" t="s">
        <v>8</v>
      </c>
      <c r="K1323" s="1" t="s">
        <v>8</v>
      </c>
      <c r="L1323" s="1" t="s">
        <v>8</v>
      </c>
      <c r="M1323" s="1" t="s">
        <v>8</v>
      </c>
    </row>
    <row r="1324" spans="1:13" x14ac:dyDescent="0.25">
      <c r="A1324" s="1">
        <v>13240</v>
      </c>
      <c r="B1324" s="1" t="s">
        <v>354</v>
      </c>
      <c r="C1324" s="1">
        <v>0</v>
      </c>
      <c r="D1324" s="1" t="s">
        <v>104</v>
      </c>
      <c r="E1324" s="1" t="s">
        <v>355</v>
      </c>
      <c r="F1324" s="1" t="s">
        <v>8</v>
      </c>
      <c r="G1324" s="1" t="s">
        <v>8</v>
      </c>
      <c r="H1324" s="1">
        <v>1</v>
      </c>
      <c r="I1324" s="1">
        <v>1</v>
      </c>
      <c r="J1324" s="1">
        <v>1</v>
      </c>
      <c r="K1324" s="1">
        <v>1</v>
      </c>
      <c r="L1324" s="1">
        <v>1</v>
      </c>
      <c r="M1324" s="1">
        <v>1</v>
      </c>
    </row>
    <row r="1325" spans="1:13" x14ac:dyDescent="0.25">
      <c r="A1325" s="1">
        <v>13250</v>
      </c>
      <c r="B1325" s="1" t="s">
        <v>354</v>
      </c>
      <c r="C1325" s="1">
        <v>0</v>
      </c>
      <c r="D1325" s="1" t="s">
        <v>104</v>
      </c>
      <c r="E1325" s="1" t="s">
        <v>355</v>
      </c>
      <c r="F1325" s="1">
        <v>1</v>
      </c>
      <c r="G1325" s="1">
        <v>1</v>
      </c>
      <c r="H1325" s="1" t="s">
        <v>8</v>
      </c>
      <c r="I1325" s="1" t="s">
        <v>8</v>
      </c>
      <c r="J1325" s="1" t="s">
        <v>8</v>
      </c>
      <c r="K1325" s="1" t="s">
        <v>8</v>
      </c>
      <c r="L1325" s="1" t="s">
        <v>8</v>
      </c>
      <c r="M1325" s="1" t="s">
        <v>8</v>
      </c>
    </row>
    <row r="1326" spans="1:13" x14ac:dyDescent="0.25">
      <c r="A1326" s="1">
        <v>13260</v>
      </c>
      <c r="B1326" s="1" t="s">
        <v>354</v>
      </c>
      <c r="C1326" s="1">
        <v>0</v>
      </c>
      <c r="D1326" s="1" t="s">
        <v>104</v>
      </c>
      <c r="E1326" s="1" t="s">
        <v>355</v>
      </c>
      <c r="F1326" s="1" t="s">
        <v>8</v>
      </c>
      <c r="G1326" s="1" t="s">
        <v>8</v>
      </c>
      <c r="H1326" s="1">
        <v>1</v>
      </c>
      <c r="I1326" s="1">
        <v>1</v>
      </c>
      <c r="J1326" s="1">
        <v>1</v>
      </c>
      <c r="K1326" s="1">
        <v>1</v>
      </c>
      <c r="L1326" s="1">
        <v>1</v>
      </c>
      <c r="M1326" s="1">
        <v>1</v>
      </c>
    </row>
    <row r="1327" spans="1:13" x14ac:dyDescent="0.25">
      <c r="A1327" s="1">
        <v>13270</v>
      </c>
      <c r="B1327" s="1" t="s">
        <v>354</v>
      </c>
      <c r="C1327" s="1">
        <v>0</v>
      </c>
      <c r="D1327" s="1" t="s">
        <v>104</v>
      </c>
      <c r="E1327" s="1" t="s">
        <v>355</v>
      </c>
      <c r="F1327" s="1">
        <v>1</v>
      </c>
      <c r="G1327" s="1">
        <v>1</v>
      </c>
      <c r="H1327" s="1" t="s">
        <v>8</v>
      </c>
      <c r="I1327" s="1" t="s">
        <v>8</v>
      </c>
      <c r="J1327" s="1" t="s">
        <v>8</v>
      </c>
      <c r="K1327" s="1" t="s">
        <v>8</v>
      </c>
      <c r="L1327" s="1" t="s">
        <v>8</v>
      </c>
      <c r="M1327" s="1" t="s">
        <v>8</v>
      </c>
    </row>
    <row r="1328" spans="1:13" x14ac:dyDescent="0.25">
      <c r="A1328" s="1">
        <v>13280</v>
      </c>
      <c r="B1328" s="1" t="s">
        <v>354</v>
      </c>
      <c r="C1328" s="1">
        <v>0</v>
      </c>
      <c r="D1328" s="1" t="s">
        <v>104</v>
      </c>
      <c r="E1328" s="1" t="s">
        <v>355</v>
      </c>
      <c r="F1328" s="1" t="s">
        <v>8</v>
      </c>
      <c r="G1328" s="1" t="s">
        <v>8</v>
      </c>
      <c r="H1328" s="1">
        <v>1</v>
      </c>
      <c r="I1328" s="1">
        <v>1</v>
      </c>
      <c r="J1328" s="1">
        <v>1</v>
      </c>
      <c r="K1328" s="1">
        <v>1</v>
      </c>
      <c r="L1328" s="1">
        <v>1</v>
      </c>
      <c r="M1328" s="1">
        <v>1</v>
      </c>
    </row>
    <row r="1329" spans="1:13" x14ac:dyDescent="0.25">
      <c r="A1329" s="1">
        <v>13290</v>
      </c>
      <c r="B1329" s="1" t="s">
        <v>354</v>
      </c>
      <c r="C1329" s="1">
        <v>0</v>
      </c>
      <c r="D1329" s="1" t="s">
        <v>104</v>
      </c>
      <c r="E1329" s="1" t="s">
        <v>355</v>
      </c>
      <c r="F1329" s="1">
        <v>1</v>
      </c>
      <c r="G1329" s="1">
        <v>1</v>
      </c>
      <c r="H1329" s="1" t="s">
        <v>8</v>
      </c>
      <c r="I1329" s="1" t="s">
        <v>8</v>
      </c>
      <c r="J1329" s="1" t="s">
        <v>8</v>
      </c>
      <c r="K1329" s="1" t="s">
        <v>8</v>
      </c>
      <c r="L1329" s="1" t="s">
        <v>8</v>
      </c>
      <c r="M1329" s="1" t="s">
        <v>8</v>
      </c>
    </row>
    <row r="1330" spans="1:13" x14ac:dyDescent="0.25">
      <c r="A1330" s="1">
        <v>13300</v>
      </c>
      <c r="B1330" s="1" t="s">
        <v>354</v>
      </c>
      <c r="C1330" s="1">
        <v>0</v>
      </c>
      <c r="D1330" s="1" t="s">
        <v>104</v>
      </c>
      <c r="E1330" s="1" t="s">
        <v>355</v>
      </c>
      <c r="F1330" s="1" t="s">
        <v>8</v>
      </c>
      <c r="G1330" s="1" t="s">
        <v>8</v>
      </c>
      <c r="H1330" s="1">
        <v>1</v>
      </c>
      <c r="I1330" s="1">
        <v>1</v>
      </c>
      <c r="J1330" s="1">
        <v>1</v>
      </c>
      <c r="K1330" s="1">
        <v>1</v>
      </c>
      <c r="L1330" s="1">
        <v>1</v>
      </c>
      <c r="M1330" s="1">
        <v>1</v>
      </c>
    </row>
    <row r="1331" spans="1:13" x14ac:dyDescent="0.25">
      <c r="A1331" s="1">
        <v>13310</v>
      </c>
      <c r="B1331" s="1" t="s">
        <v>728</v>
      </c>
      <c r="C1331" s="1">
        <v>0</v>
      </c>
      <c r="D1331" s="1" t="s">
        <v>104</v>
      </c>
      <c r="E1331" s="1" t="s">
        <v>729</v>
      </c>
      <c r="F1331" s="1">
        <v>1</v>
      </c>
      <c r="G1331" s="1">
        <v>1</v>
      </c>
      <c r="H1331" s="1">
        <v>1</v>
      </c>
      <c r="I1331" s="1">
        <v>1</v>
      </c>
      <c r="J1331" s="1">
        <v>1</v>
      </c>
      <c r="K1331" s="1">
        <v>1</v>
      </c>
      <c r="L1331" s="1">
        <v>1</v>
      </c>
      <c r="M1331" s="1">
        <v>1</v>
      </c>
    </row>
    <row r="1332" spans="1:13" x14ac:dyDescent="0.25">
      <c r="A1332" s="1">
        <v>13320</v>
      </c>
      <c r="B1332" s="1" t="s">
        <v>730</v>
      </c>
      <c r="C1332" s="1">
        <v>0</v>
      </c>
      <c r="D1332" s="1" t="s">
        <v>104</v>
      </c>
      <c r="E1332" s="1" t="s">
        <v>731</v>
      </c>
      <c r="F1332" s="1">
        <v>1</v>
      </c>
      <c r="G1332" s="1">
        <v>1</v>
      </c>
      <c r="H1332" s="1">
        <v>1</v>
      </c>
      <c r="I1332" s="1">
        <v>1</v>
      </c>
      <c r="J1332" s="1">
        <v>1</v>
      </c>
      <c r="K1332" s="1">
        <v>1</v>
      </c>
      <c r="L1332" s="1">
        <v>1</v>
      </c>
      <c r="M1332" s="1">
        <v>1</v>
      </c>
    </row>
    <row r="1333" spans="1:13" x14ac:dyDescent="0.25">
      <c r="A1333" s="1">
        <v>13330</v>
      </c>
      <c r="B1333" s="1" t="s">
        <v>732</v>
      </c>
      <c r="C1333" s="1">
        <v>0</v>
      </c>
      <c r="D1333" s="1" t="s">
        <v>104</v>
      </c>
      <c r="E1333" s="1" t="s">
        <v>733</v>
      </c>
      <c r="F1333" s="1">
        <v>1</v>
      </c>
      <c r="G1333" s="1">
        <v>1</v>
      </c>
      <c r="H1333" s="1">
        <v>1</v>
      </c>
      <c r="I1333" s="1">
        <v>1</v>
      </c>
      <c r="J1333" s="1">
        <v>1</v>
      </c>
      <c r="K1333" s="1">
        <v>1</v>
      </c>
      <c r="L1333" s="1">
        <v>1</v>
      </c>
      <c r="M1333" s="1">
        <v>1</v>
      </c>
    </row>
    <row r="1334" spans="1:13" x14ac:dyDescent="0.25">
      <c r="A1334" s="1">
        <v>13340</v>
      </c>
      <c r="B1334" s="1" t="s">
        <v>732</v>
      </c>
      <c r="C1334" s="1">
        <v>0</v>
      </c>
      <c r="D1334" s="1" t="s">
        <v>104</v>
      </c>
      <c r="E1334" s="1" t="s">
        <v>733</v>
      </c>
      <c r="F1334" s="1">
        <v>1</v>
      </c>
      <c r="G1334" s="1">
        <v>1</v>
      </c>
      <c r="H1334" s="1">
        <v>1</v>
      </c>
      <c r="I1334" s="1">
        <v>1</v>
      </c>
      <c r="J1334" s="1">
        <v>1</v>
      </c>
      <c r="K1334" s="1">
        <v>1</v>
      </c>
      <c r="L1334" s="1">
        <v>1</v>
      </c>
      <c r="M1334" s="1">
        <v>1</v>
      </c>
    </row>
    <row r="1335" spans="1:13" x14ac:dyDescent="0.25">
      <c r="A1335" s="1">
        <v>13350</v>
      </c>
      <c r="B1335" s="1" t="s">
        <v>732</v>
      </c>
      <c r="C1335" s="1">
        <v>0</v>
      </c>
      <c r="D1335" s="1" t="s">
        <v>104</v>
      </c>
      <c r="E1335" s="1" t="s">
        <v>733</v>
      </c>
      <c r="F1335" s="1">
        <v>1</v>
      </c>
      <c r="G1335" s="1">
        <v>1</v>
      </c>
      <c r="H1335" s="1">
        <v>1</v>
      </c>
      <c r="I1335" s="1">
        <v>1</v>
      </c>
      <c r="J1335" s="1">
        <v>1</v>
      </c>
      <c r="K1335" s="1">
        <v>1</v>
      </c>
      <c r="L1335" s="1">
        <v>1</v>
      </c>
      <c r="M1335" s="1">
        <v>1</v>
      </c>
    </row>
    <row r="1336" spans="1:13" x14ac:dyDescent="0.25">
      <c r="A1336" s="1">
        <v>13360</v>
      </c>
      <c r="B1336" s="1" t="s">
        <v>732</v>
      </c>
      <c r="C1336" s="1">
        <v>0</v>
      </c>
      <c r="D1336" s="1" t="s">
        <v>104</v>
      </c>
      <c r="E1336" s="1" t="s">
        <v>733</v>
      </c>
      <c r="F1336" s="1">
        <v>1</v>
      </c>
      <c r="G1336" s="1">
        <v>1</v>
      </c>
      <c r="H1336" s="1">
        <v>1</v>
      </c>
      <c r="I1336" s="1">
        <v>1</v>
      </c>
      <c r="J1336" s="1">
        <v>1</v>
      </c>
      <c r="K1336" s="1">
        <v>1</v>
      </c>
      <c r="L1336" s="1">
        <v>1</v>
      </c>
      <c r="M1336" s="1">
        <v>1</v>
      </c>
    </row>
    <row r="1337" spans="1:13" x14ac:dyDescent="0.25">
      <c r="A1337" s="1">
        <v>13370</v>
      </c>
      <c r="B1337" s="1" t="s">
        <v>732</v>
      </c>
      <c r="C1337" s="1">
        <v>0</v>
      </c>
      <c r="D1337" s="1" t="s">
        <v>104</v>
      </c>
      <c r="E1337" s="1" t="s">
        <v>733</v>
      </c>
      <c r="F1337" s="1">
        <v>1</v>
      </c>
      <c r="G1337" s="1">
        <v>1</v>
      </c>
      <c r="H1337" s="1">
        <v>1</v>
      </c>
      <c r="I1337" s="1">
        <v>1</v>
      </c>
      <c r="J1337" s="1">
        <v>1</v>
      </c>
      <c r="K1337" s="1">
        <v>1</v>
      </c>
      <c r="L1337" s="1">
        <v>1</v>
      </c>
      <c r="M1337" s="1">
        <v>1</v>
      </c>
    </row>
    <row r="1338" spans="1:13" x14ac:dyDescent="0.25">
      <c r="A1338" s="1">
        <v>13380</v>
      </c>
      <c r="B1338" s="1" t="s">
        <v>402</v>
      </c>
      <c r="C1338" s="1">
        <v>0</v>
      </c>
      <c r="D1338" s="1" t="s">
        <v>104</v>
      </c>
      <c r="E1338" s="1" t="s">
        <v>403</v>
      </c>
      <c r="F1338" s="1">
        <v>1</v>
      </c>
      <c r="G1338" s="1">
        <v>1</v>
      </c>
      <c r="H1338" s="1">
        <v>1</v>
      </c>
      <c r="I1338" s="1">
        <v>1</v>
      </c>
      <c r="J1338" s="1">
        <v>1</v>
      </c>
      <c r="K1338" s="1">
        <v>1</v>
      </c>
      <c r="L1338" s="1">
        <v>1</v>
      </c>
      <c r="M1338" s="1">
        <v>1</v>
      </c>
    </row>
    <row r="1339" spans="1:13" x14ac:dyDescent="0.25">
      <c r="A1339" s="1">
        <v>13390</v>
      </c>
      <c r="B1339" s="1" t="s">
        <v>402</v>
      </c>
      <c r="C1339" s="1">
        <v>0</v>
      </c>
      <c r="D1339" s="1" t="s">
        <v>104</v>
      </c>
      <c r="E1339" s="1" t="s">
        <v>403</v>
      </c>
      <c r="F1339" s="1">
        <v>1</v>
      </c>
      <c r="G1339" s="1">
        <v>1</v>
      </c>
      <c r="H1339" s="1">
        <v>1</v>
      </c>
      <c r="I1339" s="1">
        <v>1</v>
      </c>
      <c r="J1339" s="1">
        <v>1</v>
      </c>
      <c r="K1339" s="1">
        <v>1</v>
      </c>
      <c r="L1339" s="1">
        <v>1</v>
      </c>
      <c r="M1339" s="1">
        <v>1</v>
      </c>
    </row>
    <row r="1340" spans="1:13" x14ac:dyDescent="0.25">
      <c r="A1340" s="1">
        <v>13400</v>
      </c>
      <c r="B1340" s="1" t="s">
        <v>402</v>
      </c>
      <c r="C1340" s="1">
        <v>0</v>
      </c>
      <c r="D1340" s="1" t="s">
        <v>104</v>
      </c>
      <c r="E1340" s="1" t="s">
        <v>403</v>
      </c>
      <c r="F1340" s="1">
        <v>1</v>
      </c>
      <c r="G1340" s="1">
        <v>1</v>
      </c>
      <c r="H1340" s="1">
        <v>1</v>
      </c>
      <c r="I1340" s="1">
        <v>1</v>
      </c>
      <c r="J1340" s="1">
        <v>1</v>
      </c>
      <c r="K1340" s="1">
        <v>1</v>
      </c>
      <c r="L1340" s="1">
        <v>1</v>
      </c>
      <c r="M1340" s="1">
        <v>1</v>
      </c>
    </row>
    <row r="1341" spans="1:13" x14ac:dyDescent="0.25">
      <c r="A1341" s="1">
        <v>13410</v>
      </c>
      <c r="B1341" s="1" t="s">
        <v>402</v>
      </c>
      <c r="C1341" s="1">
        <v>0</v>
      </c>
      <c r="D1341" s="1" t="s">
        <v>104</v>
      </c>
      <c r="E1341" s="1" t="s">
        <v>403</v>
      </c>
      <c r="F1341" s="1">
        <v>1</v>
      </c>
      <c r="G1341" s="1">
        <v>1</v>
      </c>
      <c r="H1341" s="1">
        <v>1</v>
      </c>
      <c r="I1341" s="1">
        <v>1</v>
      </c>
      <c r="J1341" s="1">
        <v>1</v>
      </c>
      <c r="K1341" s="1">
        <v>1</v>
      </c>
      <c r="L1341" s="1">
        <v>1</v>
      </c>
      <c r="M1341" s="1">
        <v>1</v>
      </c>
    </row>
    <row r="1342" spans="1:13" x14ac:dyDescent="0.25">
      <c r="A1342" s="1">
        <v>13420</v>
      </c>
      <c r="B1342" s="1" t="s">
        <v>734</v>
      </c>
      <c r="C1342" s="1">
        <v>0</v>
      </c>
      <c r="D1342" s="1" t="s">
        <v>104</v>
      </c>
      <c r="E1342" s="1" t="s">
        <v>735</v>
      </c>
      <c r="F1342" s="1">
        <v>1</v>
      </c>
      <c r="G1342" s="1">
        <v>1</v>
      </c>
      <c r="H1342" s="1">
        <v>1</v>
      </c>
      <c r="I1342" s="1">
        <v>1</v>
      </c>
      <c r="J1342" s="1">
        <v>1</v>
      </c>
      <c r="K1342" s="1">
        <v>1</v>
      </c>
      <c r="L1342" s="1">
        <v>1</v>
      </c>
      <c r="M1342" s="1">
        <v>1</v>
      </c>
    </row>
    <row r="1343" spans="1:13" x14ac:dyDescent="0.25">
      <c r="A1343" s="1">
        <v>13430</v>
      </c>
      <c r="B1343" s="1" t="s">
        <v>404</v>
      </c>
      <c r="C1343" s="1">
        <v>0</v>
      </c>
      <c r="D1343" s="1" t="s">
        <v>104</v>
      </c>
      <c r="E1343" s="1" t="s">
        <v>405</v>
      </c>
      <c r="F1343" s="1">
        <v>1</v>
      </c>
      <c r="G1343" s="1">
        <v>1</v>
      </c>
      <c r="H1343" s="1">
        <v>1</v>
      </c>
      <c r="I1343" s="1">
        <v>1</v>
      </c>
      <c r="J1343" s="1">
        <v>1</v>
      </c>
      <c r="K1343" s="1">
        <v>1</v>
      </c>
      <c r="L1343" s="1">
        <v>1</v>
      </c>
      <c r="M1343" s="1">
        <v>1</v>
      </c>
    </row>
    <row r="1344" spans="1:13" x14ac:dyDescent="0.25">
      <c r="A1344" s="1">
        <v>13440</v>
      </c>
      <c r="B1344" s="1" t="s">
        <v>736</v>
      </c>
      <c r="C1344" s="1">
        <v>0</v>
      </c>
      <c r="D1344" s="1" t="s">
        <v>104</v>
      </c>
      <c r="E1344" s="1" t="s">
        <v>737</v>
      </c>
      <c r="F1344" s="1">
        <v>1</v>
      </c>
      <c r="G1344" s="1">
        <v>1</v>
      </c>
      <c r="H1344" s="1">
        <v>1</v>
      </c>
      <c r="I1344" s="1">
        <v>1</v>
      </c>
      <c r="J1344" s="1">
        <v>1</v>
      </c>
      <c r="K1344" s="1">
        <v>1</v>
      </c>
      <c r="L1344" s="1">
        <v>1</v>
      </c>
      <c r="M1344" s="1">
        <v>1</v>
      </c>
    </row>
    <row r="1345" spans="1:13" x14ac:dyDescent="0.25">
      <c r="A1345" s="1">
        <v>13450</v>
      </c>
      <c r="B1345" s="1" t="s">
        <v>738</v>
      </c>
      <c r="C1345" s="1">
        <v>0</v>
      </c>
      <c r="D1345" s="1" t="s">
        <v>104</v>
      </c>
      <c r="E1345" s="1" t="s">
        <v>739</v>
      </c>
      <c r="F1345" s="1">
        <v>1</v>
      </c>
      <c r="G1345" s="1">
        <v>1</v>
      </c>
      <c r="H1345" s="1">
        <v>1</v>
      </c>
      <c r="I1345" s="1">
        <v>1</v>
      </c>
      <c r="J1345" s="1">
        <v>1</v>
      </c>
      <c r="K1345" s="1">
        <v>1</v>
      </c>
      <c r="L1345" s="1">
        <v>1</v>
      </c>
      <c r="M1345" s="1">
        <v>1</v>
      </c>
    </row>
    <row r="1346" spans="1:13" x14ac:dyDescent="0.25">
      <c r="A1346" s="1">
        <v>13460</v>
      </c>
      <c r="B1346" s="1" t="s">
        <v>740</v>
      </c>
      <c r="C1346" s="1">
        <v>0</v>
      </c>
      <c r="D1346" s="1" t="s">
        <v>104</v>
      </c>
      <c r="E1346" s="1" t="s">
        <v>741</v>
      </c>
      <c r="F1346" s="1">
        <v>1</v>
      </c>
      <c r="G1346" s="1">
        <v>1</v>
      </c>
      <c r="H1346" s="1">
        <v>1</v>
      </c>
      <c r="I1346" s="1">
        <v>1</v>
      </c>
      <c r="J1346" s="1">
        <v>1</v>
      </c>
      <c r="K1346" s="1">
        <v>1</v>
      </c>
      <c r="L1346" s="1">
        <v>1</v>
      </c>
      <c r="M1346" s="1">
        <v>1</v>
      </c>
    </row>
    <row r="1347" spans="1:13" x14ac:dyDescent="0.25">
      <c r="A1347" s="1">
        <v>13470</v>
      </c>
      <c r="B1347" s="1" t="s">
        <v>740</v>
      </c>
      <c r="C1347" s="1">
        <v>0</v>
      </c>
      <c r="D1347" s="1" t="s">
        <v>104</v>
      </c>
      <c r="E1347" s="1" t="s">
        <v>741</v>
      </c>
      <c r="F1347" s="1">
        <v>1</v>
      </c>
      <c r="G1347" s="1">
        <v>1</v>
      </c>
      <c r="H1347" s="1">
        <v>1</v>
      </c>
      <c r="I1347" s="1">
        <v>1</v>
      </c>
      <c r="J1347" s="1">
        <v>1</v>
      </c>
      <c r="K1347" s="1">
        <v>1</v>
      </c>
      <c r="L1347" s="1">
        <v>1</v>
      </c>
      <c r="M1347" s="1">
        <v>1</v>
      </c>
    </row>
    <row r="1348" spans="1:13" x14ac:dyDescent="0.25">
      <c r="A1348" s="1">
        <v>13480</v>
      </c>
      <c r="B1348" s="1" t="s">
        <v>742</v>
      </c>
      <c r="C1348" s="1">
        <v>0</v>
      </c>
      <c r="D1348" s="1" t="s">
        <v>104</v>
      </c>
      <c r="E1348" s="1" t="s">
        <v>743</v>
      </c>
      <c r="F1348" s="1">
        <v>1</v>
      </c>
      <c r="G1348" s="1">
        <v>1</v>
      </c>
      <c r="H1348" s="1">
        <v>1</v>
      </c>
      <c r="I1348" s="1">
        <v>1</v>
      </c>
      <c r="J1348" s="1">
        <v>1</v>
      </c>
      <c r="K1348" s="1">
        <v>1</v>
      </c>
      <c r="L1348" s="1">
        <v>1</v>
      </c>
      <c r="M1348" s="1">
        <v>1</v>
      </c>
    </row>
    <row r="1349" spans="1:13" x14ac:dyDescent="0.25">
      <c r="A1349" s="1">
        <v>13490</v>
      </c>
      <c r="B1349" s="1" t="s">
        <v>581</v>
      </c>
      <c r="C1349" s="1">
        <v>0</v>
      </c>
      <c r="D1349" s="1" t="s">
        <v>104</v>
      </c>
      <c r="E1349" s="1" t="s">
        <v>582</v>
      </c>
      <c r="F1349" s="1">
        <v>1</v>
      </c>
      <c r="G1349" s="1">
        <v>1</v>
      </c>
      <c r="H1349" s="1" t="s">
        <v>8</v>
      </c>
      <c r="I1349" s="1" t="s">
        <v>8</v>
      </c>
      <c r="J1349" s="1" t="s">
        <v>8</v>
      </c>
      <c r="K1349" s="1" t="s">
        <v>8</v>
      </c>
      <c r="L1349" s="1" t="s">
        <v>8</v>
      </c>
      <c r="M1349" s="1" t="s">
        <v>8</v>
      </c>
    </row>
    <row r="1350" spans="1:13" x14ac:dyDescent="0.25">
      <c r="A1350" s="1">
        <v>13500</v>
      </c>
      <c r="B1350" s="1" t="s">
        <v>581</v>
      </c>
      <c r="C1350" s="1">
        <v>0</v>
      </c>
      <c r="D1350" s="1" t="s">
        <v>104</v>
      </c>
      <c r="E1350" s="1" t="s">
        <v>582</v>
      </c>
      <c r="F1350" s="1" t="s">
        <v>8</v>
      </c>
      <c r="G1350" s="1" t="s">
        <v>8</v>
      </c>
      <c r="H1350" s="1">
        <v>1</v>
      </c>
      <c r="I1350" s="1">
        <v>1</v>
      </c>
      <c r="J1350" s="1">
        <v>1</v>
      </c>
      <c r="K1350" s="1">
        <v>1</v>
      </c>
      <c r="L1350" s="1">
        <v>1</v>
      </c>
      <c r="M1350" s="1">
        <v>1</v>
      </c>
    </row>
    <row r="1351" spans="1:13" x14ac:dyDescent="0.25">
      <c r="A1351" s="1">
        <v>13510</v>
      </c>
      <c r="B1351" s="1" t="s">
        <v>744</v>
      </c>
      <c r="C1351" s="1">
        <v>0</v>
      </c>
      <c r="D1351" s="1" t="s">
        <v>104</v>
      </c>
      <c r="E1351" s="1" t="s">
        <v>745</v>
      </c>
      <c r="F1351" s="1">
        <v>1</v>
      </c>
      <c r="G1351" s="1">
        <v>1</v>
      </c>
      <c r="H1351" s="1">
        <v>1</v>
      </c>
      <c r="I1351" s="1">
        <v>1</v>
      </c>
      <c r="J1351" s="1">
        <v>1</v>
      </c>
      <c r="K1351" s="1">
        <v>1</v>
      </c>
      <c r="L1351" s="1">
        <v>1</v>
      </c>
      <c r="M1351" s="1">
        <v>1</v>
      </c>
    </row>
    <row r="1352" spans="1:13" x14ac:dyDescent="0.25">
      <c r="A1352" s="1">
        <v>13520</v>
      </c>
      <c r="B1352" s="1" t="s">
        <v>406</v>
      </c>
      <c r="C1352" s="1">
        <v>0</v>
      </c>
      <c r="D1352" s="1" t="s">
        <v>104</v>
      </c>
      <c r="E1352" s="1" t="s">
        <v>407</v>
      </c>
      <c r="F1352" s="1">
        <v>1</v>
      </c>
      <c r="G1352" s="1">
        <v>1</v>
      </c>
      <c r="H1352" s="1">
        <v>1</v>
      </c>
      <c r="I1352" s="1">
        <v>1</v>
      </c>
      <c r="J1352" s="1">
        <v>1</v>
      </c>
      <c r="K1352" s="1">
        <v>1</v>
      </c>
      <c r="L1352" s="1">
        <v>1</v>
      </c>
      <c r="M1352" s="1">
        <v>1</v>
      </c>
    </row>
    <row r="1353" spans="1:13" x14ac:dyDescent="0.25">
      <c r="A1353" s="1">
        <v>13530</v>
      </c>
      <c r="B1353" s="1" t="s">
        <v>370</v>
      </c>
      <c r="C1353" s="1">
        <v>0</v>
      </c>
      <c r="D1353" s="1" t="s">
        <v>104</v>
      </c>
      <c r="E1353" s="1" t="s">
        <v>371</v>
      </c>
      <c r="F1353" s="1">
        <v>1</v>
      </c>
      <c r="G1353" s="1">
        <v>1</v>
      </c>
      <c r="H1353" s="1" t="s">
        <v>8</v>
      </c>
      <c r="I1353" s="1" t="s">
        <v>8</v>
      </c>
      <c r="J1353" s="1" t="s">
        <v>8</v>
      </c>
      <c r="K1353" s="1" t="s">
        <v>8</v>
      </c>
      <c r="L1353" s="1" t="s">
        <v>8</v>
      </c>
      <c r="M1353" s="1" t="s">
        <v>8</v>
      </c>
    </row>
    <row r="1354" spans="1:13" x14ac:dyDescent="0.25">
      <c r="A1354" s="1">
        <v>13540</v>
      </c>
      <c r="B1354" s="1" t="s">
        <v>370</v>
      </c>
      <c r="C1354" s="1">
        <v>0</v>
      </c>
      <c r="D1354" s="1" t="s">
        <v>104</v>
      </c>
      <c r="E1354" s="1" t="s">
        <v>371</v>
      </c>
      <c r="F1354" s="1" t="s">
        <v>8</v>
      </c>
      <c r="G1354" s="1" t="s">
        <v>8</v>
      </c>
      <c r="H1354" s="1">
        <v>1</v>
      </c>
      <c r="I1354" s="1">
        <v>1</v>
      </c>
      <c r="J1354" s="1">
        <v>1</v>
      </c>
      <c r="K1354" s="1">
        <v>1</v>
      </c>
      <c r="L1354" s="1">
        <v>1</v>
      </c>
      <c r="M1354" s="1">
        <v>1</v>
      </c>
    </row>
    <row r="1355" spans="1:13" x14ac:dyDescent="0.25">
      <c r="A1355" s="1">
        <v>13550</v>
      </c>
      <c r="B1355" s="1" t="s">
        <v>370</v>
      </c>
      <c r="C1355" s="1">
        <v>0</v>
      </c>
      <c r="D1355" s="1" t="s">
        <v>104</v>
      </c>
      <c r="E1355" s="1" t="s">
        <v>371</v>
      </c>
      <c r="F1355" s="1">
        <v>1</v>
      </c>
      <c r="G1355" s="1">
        <v>1</v>
      </c>
      <c r="H1355" s="1" t="s">
        <v>8</v>
      </c>
      <c r="I1355" s="1" t="s">
        <v>8</v>
      </c>
      <c r="J1355" s="1" t="s">
        <v>8</v>
      </c>
      <c r="K1355" s="1" t="s">
        <v>8</v>
      </c>
      <c r="L1355" s="1" t="s">
        <v>8</v>
      </c>
      <c r="M1355" s="1" t="s">
        <v>8</v>
      </c>
    </row>
    <row r="1356" spans="1:13" x14ac:dyDescent="0.25">
      <c r="A1356" s="1">
        <v>13560</v>
      </c>
      <c r="B1356" s="1" t="s">
        <v>370</v>
      </c>
      <c r="C1356" s="1">
        <v>0</v>
      </c>
      <c r="D1356" s="1" t="s">
        <v>104</v>
      </c>
      <c r="E1356" s="1" t="s">
        <v>371</v>
      </c>
      <c r="F1356" s="1" t="s">
        <v>8</v>
      </c>
      <c r="G1356" s="1" t="s">
        <v>8</v>
      </c>
      <c r="H1356" s="1">
        <v>1</v>
      </c>
      <c r="I1356" s="1">
        <v>1</v>
      </c>
      <c r="J1356" s="1">
        <v>1</v>
      </c>
      <c r="K1356" s="1">
        <v>1</v>
      </c>
      <c r="L1356" s="1">
        <v>1</v>
      </c>
      <c r="M1356" s="1">
        <v>1</v>
      </c>
    </row>
    <row r="1357" spans="1:13" x14ac:dyDescent="0.25">
      <c r="A1357" s="1">
        <v>13570</v>
      </c>
      <c r="B1357" s="1" t="s">
        <v>746</v>
      </c>
      <c r="C1357" s="1">
        <v>0</v>
      </c>
      <c r="D1357" s="1" t="s">
        <v>104</v>
      </c>
      <c r="E1357" s="1" t="s">
        <v>747</v>
      </c>
      <c r="F1357" s="1">
        <v>1</v>
      </c>
      <c r="G1357" s="1">
        <v>1</v>
      </c>
      <c r="H1357" s="1">
        <v>1</v>
      </c>
      <c r="I1357" s="1">
        <v>1</v>
      </c>
      <c r="J1357" s="1">
        <v>1</v>
      </c>
      <c r="K1357" s="1">
        <v>1</v>
      </c>
      <c r="L1357" s="1">
        <v>1</v>
      </c>
      <c r="M1357" s="1">
        <v>1</v>
      </c>
    </row>
    <row r="1358" spans="1:13" x14ac:dyDescent="0.25">
      <c r="A1358" s="1">
        <v>13580</v>
      </c>
      <c r="B1358" s="1" t="s">
        <v>748</v>
      </c>
      <c r="C1358" s="1">
        <v>0</v>
      </c>
      <c r="D1358" s="1" t="s">
        <v>104</v>
      </c>
      <c r="E1358" s="1" t="s">
        <v>749</v>
      </c>
      <c r="F1358" s="1">
        <v>1</v>
      </c>
      <c r="G1358" s="1">
        <v>1</v>
      </c>
      <c r="H1358" s="1">
        <v>1</v>
      </c>
      <c r="I1358" s="1">
        <v>1</v>
      </c>
      <c r="J1358" s="1">
        <v>1</v>
      </c>
      <c r="K1358" s="1">
        <v>1</v>
      </c>
      <c r="L1358" s="1">
        <v>1</v>
      </c>
      <c r="M1358" s="1">
        <v>1</v>
      </c>
    </row>
    <row r="1359" spans="1:13" x14ac:dyDescent="0.25">
      <c r="A1359" s="1">
        <v>13590</v>
      </c>
      <c r="B1359" s="1" t="s">
        <v>750</v>
      </c>
      <c r="C1359" s="1">
        <v>0</v>
      </c>
      <c r="D1359" s="1" t="s">
        <v>104</v>
      </c>
      <c r="E1359" s="1" t="s">
        <v>751</v>
      </c>
      <c r="F1359" s="1">
        <v>1</v>
      </c>
      <c r="G1359" s="1">
        <v>1</v>
      </c>
      <c r="H1359" s="1">
        <v>1</v>
      </c>
      <c r="I1359" s="1">
        <v>1</v>
      </c>
      <c r="J1359" s="1">
        <v>1</v>
      </c>
      <c r="K1359" s="1">
        <v>1</v>
      </c>
      <c r="L1359" s="1">
        <v>1</v>
      </c>
      <c r="M1359" s="1">
        <v>1</v>
      </c>
    </row>
    <row r="1360" spans="1:13" x14ac:dyDescent="0.25">
      <c r="A1360" s="1">
        <v>13600</v>
      </c>
      <c r="B1360" s="1" t="s">
        <v>750</v>
      </c>
      <c r="C1360" s="1">
        <v>0</v>
      </c>
      <c r="D1360" s="1" t="s">
        <v>104</v>
      </c>
      <c r="E1360" s="1" t="s">
        <v>751</v>
      </c>
      <c r="F1360" s="1">
        <v>1</v>
      </c>
      <c r="G1360" s="1">
        <v>1</v>
      </c>
      <c r="H1360" s="1">
        <v>1</v>
      </c>
      <c r="I1360" s="1">
        <v>1</v>
      </c>
      <c r="J1360" s="1">
        <v>1</v>
      </c>
      <c r="K1360" s="1">
        <v>1</v>
      </c>
      <c r="L1360" s="1">
        <v>1</v>
      </c>
      <c r="M1360" s="1">
        <v>1</v>
      </c>
    </row>
    <row r="1361" spans="1:13" x14ac:dyDescent="0.25">
      <c r="A1361" s="1">
        <v>13610</v>
      </c>
      <c r="B1361" s="1" t="s">
        <v>750</v>
      </c>
      <c r="C1361" s="1">
        <v>0</v>
      </c>
      <c r="D1361" s="1" t="s">
        <v>104</v>
      </c>
      <c r="E1361" s="1" t="s">
        <v>751</v>
      </c>
      <c r="F1361" s="1">
        <v>1</v>
      </c>
      <c r="G1361" s="1">
        <v>1</v>
      </c>
      <c r="H1361" s="1">
        <v>1</v>
      </c>
      <c r="I1361" s="1">
        <v>1</v>
      </c>
      <c r="J1361" s="1">
        <v>1</v>
      </c>
      <c r="K1361" s="1">
        <v>1</v>
      </c>
      <c r="L1361" s="1">
        <v>1</v>
      </c>
      <c r="M1361" s="1">
        <v>1</v>
      </c>
    </row>
    <row r="1362" spans="1:13" x14ac:dyDescent="0.25">
      <c r="A1362" s="1">
        <v>13620</v>
      </c>
      <c r="B1362" s="1" t="s">
        <v>752</v>
      </c>
      <c r="C1362" s="1">
        <v>0</v>
      </c>
      <c r="D1362" s="1" t="s">
        <v>104</v>
      </c>
      <c r="E1362" s="1" t="s">
        <v>753</v>
      </c>
      <c r="F1362" s="1">
        <v>1</v>
      </c>
      <c r="G1362" s="1">
        <v>1</v>
      </c>
      <c r="H1362" s="1">
        <v>1</v>
      </c>
      <c r="I1362" s="1">
        <v>1</v>
      </c>
      <c r="J1362" s="1">
        <v>1</v>
      </c>
      <c r="K1362" s="1">
        <v>1</v>
      </c>
      <c r="L1362" s="1">
        <v>1</v>
      </c>
      <c r="M1362" s="1">
        <v>1</v>
      </c>
    </row>
    <row r="1363" spans="1:13" x14ac:dyDescent="0.25">
      <c r="A1363" s="1">
        <v>13630</v>
      </c>
      <c r="B1363" s="1" t="s">
        <v>593</v>
      </c>
      <c r="C1363" s="1">
        <v>0</v>
      </c>
      <c r="D1363" s="1" t="s">
        <v>104</v>
      </c>
      <c r="E1363" s="1" t="s">
        <v>594</v>
      </c>
      <c r="F1363" s="1">
        <v>1</v>
      </c>
      <c r="G1363" s="1">
        <v>1</v>
      </c>
      <c r="H1363" s="1">
        <v>1</v>
      </c>
      <c r="I1363" s="1">
        <v>1</v>
      </c>
      <c r="J1363" s="1">
        <v>1</v>
      </c>
      <c r="K1363" s="1">
        <v>1</v>
      </c>
      <c r="L1363" s="1">
        <v>1</v>
      </c>
      <c r="M1363" s="1">
        <v>1</v>
      </c>
    </row>
    <row r="1364" spans="1:13" x14ac:dyDescent="0.25">
      <c r="A1364" s="1">
        <v>13640</v>
      </c>
      <c r="B1364" s="1" t="s">
        <v>754</v>
      </c>
      <c r="C1364" s="1">
        <v>0</v>
      </c>
      <c r="D1364" s="1" t="s">
        <v>113</v>
      </c>
      <c r="E1364" s="1" t="s">
        <v>755</v>
      </c>
      <c r="F1364" s="1">
        <v>1</v>
      </c>
      <c r="G1364" s="1">
        <v>1</v>
      </c>
      <c r="H1364" s="1">
        <v>1</v>
      </c>
      <c r="I1364" s="1">
        <v>1</v>
      </c>
      <c r="J1364" s="1">
        <v>1</v>
      </c>
      <c r="K1364" s="1">
        <v>1</v>
      </c>
      <c r="L1364" s="1">
        <v>1</v>
      </c>
      <c r="M1364" s="1">
        <v>1</v>
      </c>
    </row>
    <row r="1365" spans="1:13" x14ac:dyDescent="0.25">
      <c r="A1365" s="1">
        <v>13650</v>
      </c>
      <c r="B1365" s="1" t="s">
        <v>754</v>
      </c>
      <c r="C1365" s="1">
        <v>0</v>
      </c>
      <c r="D1365" s="1" t="s">
        <v>113</v>
      </c>
      <c r="E1365" s="1" t="s">
        <v>755</v>
      </c>
      <c r="F1365" s="1">
        <v>1</v>
      </c>
      <c r="G1365" s="1">
        <v>1</v>
      </c>
      <c r="H1365" s="1">
        <v>1</v>
      </c>
      <c r="I1365" s="1">
        <v>1</v>
      </c>
      <c r="J1365" s="1">
        <v>1</v>
      </c>
      <c r="K1365" s="1">
        <v>1</v>
      </c>
      <c r="L1365" s="1">
        <v>1</v>
      </c>
      <c r="M1365" s="1">
        <v>1</v>
      </c>
    </row>
    <row r="1366" spans="1:13" x14ac:dyDescent="0.25">
      <c r="A1366" s="1">
        <v>13660</v>
      </c>
      <c r="B1366" s="1" t="s">
        <v>754</v>
      </c>
      <c r="C1366" s="1">
        <v>0</v>
      </c>
      <c r="D1366" s="1" t="s">
        <v>113</v>
      </c>
      <c r="E1366" s="1" t="s">
        <v>755</v>
      </c>
      <c r="F1366" s="1">
        <v>1</v>
      </c>
      <c r="G1366" s="1">
        <v>1</v>
      </c>
      <c r="H1366" s="1">
        <v>1</v>
      </c>
      <c r="I1366" s="1">
        <v>1</v>
      </c>
      <c r="J1366" s="1">
        <v>1</v>
      </c>
      <c r="K1366" s="1">
        <v>1</v>
      </c>
      <c r="L1366" s="1">
        <v>1</v>
      </c>
      <c r="M1366" s="1">
        <v>1</v>
      </c>
    </row>
    <row r="1367" spans="1:13" x14ac:dyDescent="0.25">
      <c r="A1367" s="1">
        <v>13670</v>
      </c>
      <c r="B1367" s="1" t="s">
        <v>362</v>
      </c>
      <c r="C1367" s="1">
        <v>0</v>
      </c>
      <c r="D1367" s="1" t="s">
        <v>104</v>
      </c>
      <c r="E1367" s="1" t="s">
        <v>363</v>
      </c>
      <c r="F1367" s="1">
        <v>1</v>
      </c>
      <c r="G1367" s="1">
        <v>1</v>
      </c>
      <c r="H1367" s="1" t="s">
        <v>8</v>
      </c>
      <c r="I1367" s="1" t="s">
        <v>8</v>
      </c>
      <c r="J1367" s="1" t="s">
        <v>8</v>
      </c>
      <c r="K1367" s="1" t="s">
        <v>8</v>
      </c>
      <c r="L1367" s="1" t="s">
        <v>8</v>
      </c>
      <c r="M1367" s="1" t="s">
        <v>8</v>
      </c>
    </row>
    <row r="1368" spans="1:13" x14ac:dyDescent="0.25">
      <c r="A1368" s="1">
        <v>13680</v>
      </c>
      <c r="B1368" s="1" t="s">
        <v>362</v>
      </c>
      <c r="C1368" s="1">
        <v>0</v>
      </c>
      <c r="D1368" s="1" t="s">
        <v>104</v>
      </c>
      <c r="E1368" s="1" t="s">
        <v>363</v>
      </c>
      <c r="F1368" s="1" t="s">
        <v>8</v>
      </c>
      <c r="G1368" s="1" t="s">
        <v>8</v>
      </c>
      <c r="H1368" s="1">
        <v>1</v>
      </c>
      <c r="I1368" s="1">
        <v>1</v>
      </c>
      <c r="J1368" s="1">
        <v>1</v>
      </c>
      <c r="K1368" s="1">
        <v>1</v>
      </c>
      <c r="L1368" s="1">
        <v>1</v>
      </c>
      <c r="M1368" s="1">
        <v>1</v>
      </c>
    </row>
    <row r="1369" spans="1:13" x14ac:dyDescent="0.25">
      <c r="A1369" s="1">
        <v>13690</v>
      </c>
      <c r="B1369" s="1" t="s">
        <v>362</v>
      </c>
      <c r="C1369" s="1">
        <v>0</v>
      </c>
      <c r="D1369" s="1" t="s">
        <v>104</v>
      </c>
      <c r="E1369" s="1" t="s">
        <v>363</v>
      </c>
      <c r="F1369" s="1">
        <v>1</v>
      </c>
      <c r="G1369" s="1">
        <v>1</v>
      </c>
      <c r="H1369" s="1" t="s">
        <v>8</v>
      </c>
      <c r="I1369" s="1" t="s">
        <v>8</v>
      </c>
      <c r="J1369" s="1" t="s">
        <v>8</v>
      </c>
      <c r="K1369" s="1" t="s">
        <v>8</v>
      </c>
      <c r="L1369" s="1" t="s">
        <v>8</v>
      </c>
      <c r="M1369" s="1" t="s">
        <v>8</v>
      </c>
    </row>
    <row r="1370" spans="1:13" x14ac:dyDescent="0.25">
      <c r="A1370" s="1">
        <v>13700</v>
      </c>
      <c r="B1370" s="1" t="s">
        <v>362</v>
      </c>
      <c r="C1370" s="1">
        <v>0</v>
      </c>
      <c r="D1370" s="1" t="s">
        <v>104</v>
      </c>
      <c r="E1370" s="1" t="s">
        <v>363</v>
      </c>
      <c r="F1370" s="1" t="s">
        <v>8</v>
      </c>
      <c r="G1370" s="1" t="s">
        <v>8</v>
      </c>
      <c r="H1370" s="1">
        <v>1</v>
      </c>
      <c r="I1370" s="1">
        <v>1</v>
      </c>
      <c r="J1370" s="1">
        <v>1</v>
      </c>
      <c r="K1370" s="1">
        <v>1</v>
      </c>
      <c r="L1370" s="1">
        <v>1</v>
      </c>
      <c r="M1370" s="1">
        <v>1</v>
      </c>
    </row>
    <row r="1371" spans="1:13" x14ac:dyDescent="0.25">
      <c r="A1371" s="1">
        <v>13710</v>
      </c>
      <c r="B1371" s="1" t="s">
        <v>362</v>
      </c>
      <c r="C1371" s="1">
        <v>0</v>
      </c>
      <c r="D1371" s="1" t="s">
        <v>104</v>
      </c>
      <c r="E1371" s="1" t="s">
        <v>363</v>
      </c>
      <c r="F1371" s="1">
        <v>1</v>
      </c>
      <c r="G1371" s="1">
        <v>1</v>
      </c>
      <c r="H1371" s="1" t="s">
        <v>8</v>
      </c>
      <c r="I1371" s="1" t="s">
        <v>8</v>
      </c>
      <c r="J1371" s="1" t="s">
        <v>8</v>
      </c>
      <c r="K1371" s="1" t="s">
        <v>8</v>
      </c>
      <c r="L1371" s="1" t="s">
        <v>8</v>
      </c>
      <c r="M1371" s="1" t="s">
        <v>8</v>
      </c>
    </row>
    <row r="1372" spans="1:13" x14ac:dyDescent="0.25">
      <c r="A1372" s="1">
        <v>13720</v>
      </c>
      <c r="B1372" s="1" t="s">
        <v>362</v>
      </c>
      <c r="C1372" s="1">
        <v>0</v>
      </c>
      <c r="D1372" s="1" t="s">
        <v>104</v>
      </c>
      <c r="E1372" s="1" t="s">
        <v>363</v>
      </c>
      <c r="F1372" s="1" t="s">
        <v>8</v>
      </c>
      <c r="G1372" s="1" t="s">
        <v>8</v>
      </c>
      <c r="H1372" s="1">
        <v>1</v>
      </c>
      <c r="I1372" s="1">
        <v>1</v>
      </c>
      <c r="J1372" s="1">
        <v>1</v>
      </c>
      <c r="K1372" s="1">
        <v>1</v>
      </c>
      <c r="L1372" s="1">
        <v>1</v>
      </c>
      <c r="M1372" s="1">
        <v>1</v>
      </c>
    </row>
    <row r="1373" spans="1:13" x14ac:dyDescent="0.25">
      <c r="A1373" s="1">
        <v>13730</v>
      </c>
      <c r="B1373" s="1" t="s">
        <v>362</v>
      </c>
      <c r="C1373" s="1">
        <v>0</v>
      </c>
      <c r="D1373" s="1" t="s">
        <v>104</v>
      </c>
      <c r="E1373" s="1" t="s">
        <v>363</v>
      </c>
      <c r="F1373" s="1">
        <v>1</v>
      </c>
      <c r="G1373" s="1">
        <v>1</v>
      </c>
      <c r="H1373" s="1" t="s">
        <v>8</v>
      </c>
      <c r="I1373" s="1" t="s">
        <v>8</v>
      </c>
      <c r="J1373" s="1" t="s">
        <v>8</v>
      </c>
      <c r="K1373" s="1" t="s">
        <v>8</v>
      </c>
      <c r="L1373" s="1" t="s">
        <v>8</v>
      </c>
      <c r="M1373" s="1" t="s">
        <v>8</v>
      </c>
    </row>
    <row r="1374" spans="1:13" x14ac:dyDescent="0.25">
      <c r="A1374" s="1">
        <v>13740</v>
      </c>
      <c r="B1374" s="1" t="s">
        <v>362</v>
      </c>
      <c r="C1374" s="1">
        <v>0</v>
      </c>
      <c r="D1374" s="1" t="s">
        <v>104</v>
      </c>
      <c r="E1374" s="1" t="s">
        <v>363</v>
      </c>
      <c r="F1374" s="1" t="s">
        <v>8</v>
      </c>
      <c r="G1374" s="1" t="s">
        <v>8</v>
      </c>
      <c r="H1374" s="1">
        <v>1</v>
      </c>
      <c r="I1374" s="1">
        <v>1</v>
      </c>
      <c r="J1374" s="1">
        <v>1</v>
      </c>
      <c r="K1374" s="1">
        <v>1</v>
      </c>
      <c r="L1374" s="1">
        <v>1</v>
      </c>
      <c r="M1374" s="1">
        <v>1</v>
      </c>
    </row>
    <row r="1375" spans="1:13" x14ac:dyDescent="0.25">
      <c r="A1375" s="1">
        <v>13750</v>
      </c>
      <c r="B1375" s="1" t="s">
        <v>362</v>
      </c>
      <c r="C1375" s="1">
        <v>0</v>
      </c>
      <c r="D1375" s="1" t="s">
        <v>104</v>
      </c>
      <c r="E1375" s="1" t="s">
        <v>363</v>
      </c>
      <c r="F1375" s="1">
        <v>1</v>
      </c>
      <c r="G1375" s="1">
        <v>1</v>
      </c>
      <c r="H1375" s="1" t="s">
        <v>8</v>
      </c>
      <c r="I1375" s="1" t="s">
        <v>8</v>
      </c>
      <c r="J1375" s="1" t="s">
        <v>8</v>
      </c>
      <c r="K1375" s="1" t="s">
        <v>8</v>
      </c>
      <c r="L1375" s="1" t="s">
        <v>8</v>
      </c>
      <c r="M1375" s="1" t="s">
        <v>8</v>
      </c>
    </row>
    <row r="1376" spans="1:13" x14ac:dyDescent="0.25">
      <c r="A1376" s="1">
        <v>13760</v>
      </c>
      <c r="B1376" s="1" t="s">
        <v>362</v>
      </c>
      <c r="C1376" s="1">
        <v>0</v>
      </c>
      <c r="D1376" s="1" t="s">
        <v>104</v>
      </c>
      <c r="E1376" s="1" t="s">
        <v>363</v>
      </c>
      <c r="F1376" s="1" t="s">
        <v>8</v>
      </c>
      <c r="G1376" s="1" t="s">
        <v>8</v>
      </c>
      <c r="H1376" s="1">
        <v>1</v>
      </c>
      <c r="I1376" s="1">
        <v>1</v>
      </c>
      <c r="J1376" s="1">
        <v>1</v>
      </c>
      <c r="K1376" s="1">
        <v>1</v>
      </c>
      <c r="L1376" s="1">
        <v>1</v>
      </c>
      <c r="M1376" s="1">
        <v>1</v>
      </c>
    </row>
    <row r="1377" spans="1:13" x14ac:dyDescent="0.25">
      <c r="A1377" s="1">
        <v>13770</v>
      </c>
      <c r="B1377" s="1" t="s">
        <v>362</v>
      </c>
      <c r="C1377" s="1">
        <v>0</v>
      </c>
      <c r="D1377" s="1" t="s">
        <v>104</v>
      </c>
      <c r="E1377" s="1" t="s">
        <v>363</v>
      </c>
      <c r="F1377" s="1">
        <v>1</v>
      </c>
      <c r="G1377" s="1">
        <v>1</v>
      </c>
      <c r="H1377" s="1" t="s">
        <v>8</v>
      </c>
      <c r="I1377" s="1" t="s">
        <v>8</v>
      </c>
      <c r="J1377" s="1" t="s">
        <v>8</v>
      </c>
      <c r="K1377" s="1" t="s">
        <v>8</v>
      </c>
      <c r="L1377" s="1" t="s">
        <v>8</v>
      </c>
      <c r="M1377" s="1" t="s">
        <v>8</v>
      </c>
    </row>
    <row r="1378" spans="1:13" x14ac:dyDescent="0.25">
      <c r="A1378" s="1">
        <v>13780</v>
      </c>
      <c r="B1378" s="1" t="s">
        <v>362</v>
      </c>
      <c r="C1378" s="1">
        <v>0</v>
      </c>
      <c r="D1378" s="1" t="s">
        <v>104</v>
      </c>
      <c r="E1378" s="1" t="s">
        <v>363</v>
      </c>
      <c r="F1378" s="1" t="s">
        <v>8</v>
      </c>
      <c r="G1378" s="1" t="s">
        <v>8</v>
      </c>
      <c r="H1378" s="1">
        <v>1</v>
      </c>
      <c r="I1378" s="1">
        <v>1</v>
      </c>
      <c r="J1378" s="1">
        <v>1</v>
      </c>
      <c r="K1378" s="1">
        <v>1</v>
      </c>
      <c r="L1378" s="1">
        <v>1</v>
      </c>
      <c r="M1378" s="1">
        <v>1</v>
      </c>
    </row>
    <row r="1379" spans="1:13" x14ac:dyDescent="0.25">
      <c r="A1379" s="1">
        <v>13790</v>
      </c>
      <c r="B1379" s="1" t="s">
        <v>362</v>
      </c>
      <c r="C1379" s="1">
        <v>0</v>
      </c>
      <c r="D1379" s="1" t="s">
        <v>104</v>
      </c>
      <c r="E1379" s="1" t="s">
        <v>363</v>
      </c>
      <c r="F1379" s="1">
        <v>1</v>
      </c>
      <c r="G1379" s="1">
        <v>1</v>
      </c>
      <c r="H1379" s="1" t="s">
        <v>8</v>
      </c>
      <c r="I1379" s="1" t="s">
        <v>8</v>
      </c>
      <c r="J1379" s="1" t="s">
        <v>8</v>
      </c>
      <c r="K1379" s="1" t="s">
        <v>8</v>
      </c>
      <c r="L1379" s="1" t="s">
        <v>8</v>
      </c>
      <c r="M1379" s="1" t="s">
        <v>8</v>
      </c>
    </row>
    <row r="1380" spans="1:13" x14ac:dyDescent="0.25">
      <c r="A1380" s="1">
        <v>13800</v>
      </c>
      <c r="B1380" s="1" t="s">
        <v>362</v>
      </c>
      <c r="C1380" s="1">
        <v>0</v>
      </c>
      <c r="D1380" s="1" t="s">
        <v>104</v>
      </c>
      <c r="E1380" s="1" t="s">
        <v>363</v>
      </c>
      <c r="F1380" s="1" t="s">
        <v>8</v>
      </c>
      <c r="G1380" s="1" t="s">
        <v>8</v>
      </c>
      <c r="H1380" s="1">
        <v>1</v>
      </c>
      <c r="I1380" s="1">
        <v>1</v>
      </c>
      <c r="J1380" s="1">
        <v>1</v>
      </c>
      <c r="K1380" s="1">
        <v>1</v>
      </c>
      <c r="L1380" s="1">
        <v>1</v>
      </c>
      <c r="M1380" s="1">
        <v>1</v>
      </c>
    </row>
    <row r="1381" spans="1:13" x14ac:dyDescent="0.25">
      <c r="A1381" s="1">
        <v>13810</v>
      </c>
      <c r="B1381" s="1" t="s">
        <v>362</v>
      </c>
      <c r="C1381" s="1">
        <v>0</v>
      </c>
      <c r="D1381" s="1" t="s">
        <v>104</v>
      </c>
      <c r="E1381" s="1" t="s">
        <v>363</v>
      </c>
      <c r="F1381" s="1">
        <v>1</v>
      </c>
      <c r="G1381" s="1">
        <v>1</v>
      </c>
      <c r="H1381" s="1" t="s">
        <v>8</v>
      </c>
      <c r="I1381" s="1" t="s">
        <v>8</v>
      </c>
      <c r="J1381" s="1" t="s">
        <v>8</v>
      </c>
      <c r="K1381" s="1" t="s">
        <v>8</v>
      </c>
      <c r="L1381" s="1" t="s">
        <v>8</v>
      </c>
      <c r="M1381" s="1" t="s">
        <v>8</v>
      </c>
    </row>
    <row r="1382" spans="1:13" x14ac:dyDescent="0.25">
      <c r="A1382" s="1">
        <v>13820</v>
      </c>
      <c r="B1382" s="1" t="s">
        <v>362</v>
      </c>
      <c r="C1382" s="1">
        <v>0</v>
      </c>
      <c r="D1382" s="1" t="s">
        <v>104</v>
      </c>
      <c r="E1382" s="1" t="s">
        <v>363</v>
      </c>
      <c r="F1382" s="1" t="s">
        <v>8</v>
      </c>
      <c r="G1382" s="1" t="s">
        <v>8</v>
      </c>
      <c r="H1382" s="1">
        <v>1</v>
      </c>
      <c r="I1382" s="1">
        <v>1</v>
      </c>
      <c r="J1382" s="1">
        <v>1</v>
      </c>
      <c r="K1382" s="1">
        <v>1</v>
      </c>
      <c r="L1382" s="1">
        <v>1</v>
      </c>
      <c r="M1382" s="1">
        <v>1</v>
      </c>
    </row>
    <row r="1383" spans="1:13" x14ac:dyDescent="0.25">
      <c r="A1383" s="1">
        <v>13830</v>
      </c>
      <c r="B1383" s="1" t="s">
        <v>362</v>
      </c>
      <c r="C1383" s="1">
        <v>0</v>
      </c>
      <c r="D1383" s="1" t="s">
        <v>104</v>
      </c>
      <c r="E1383" s="1" t="s">
        <v>363</v>
      </c>
      <c r="F1383" s="1">
        <v>1</v>
      </c>
      <c r="G1383" s="1">
        <v>1</v>
      </c>
      <c r="H1383" s="1" t="s">
        <v>8</v>
      </c>
      <c r="I1383" s="1" t="s">
        <v>8</v>
      </c>
      <c r="J1383" s="1" t="s">
        <v>8</v>
      </c>
      <c r="K1383" s="1" t="s">
        <v>8</v>
      </c>
      <c r="L1383" s="1" t="s">
        <v>8</v>
      </c>
      <c r="M1383" s="1" t="s">
        <v>8</v>
      </c>
    </row>
    <row r="1384" spans="1:13" x14ac:dyDescent="0.25">
      <c r="A1384" s="1">
        <v>13840</v>
      </c>
      <c r="B1384" s="1" t="s">
        <v>362</v>
      </c>
      <c r="C1384" s="1">
        <v>0</v>
      </c>
      <c r="D1384" s="1" t="s">
        <v>104</v>
      </c>
      <c r="E1384" s="1" t="s">
        <v>363</v>
      </c>
      <c r="F1384" s="1" t="s">
        <v>8</v>
      </c>
      <c r="G1384" s="1" t="s">
        <v>8</v>
      </c>
      <c r="H1384" s="1">
        <v>1</v>
      </c>
      <c r="I1384" s="1">
        <v>1</v>
      </c>
      <c r="J1384" s="1">
        <v>1</v>
      </c>
      <c r="K1384" s="1">
        <v>1</v>
      </c>
      <c r="L1384" s="1">
        <v>1</v>
      </c>
      <c r="M1384" s="1">
        <v>1</v>
      </c>
    </row>
    <row r="1385" spans="1:13" x14ac:dyDescent="0.25">
      <c r="A1385" s="1">
        <v>13850</v>
      </c>
      <c r="B1385" s="1" t="s">
        <v>362</v>
      </c>
      <c r="C1385" s="1">
        <v>0</v>
      </c>
      <c r="D1385" s="1" t="s">
        <v>104</v>
      </c>
      <c r="E1385" s="1" t="s">
        <v>363</v>
      </c>
      <c r="F1385" s="1">
        <v>1</v>
      </c>
      <c r="G1385" s="1">
        <v>1</v>
      </c>
      <c r="H1385" s="1" t="s">
        <v>8</v>
      </c>
      <c r="I1385" s="1" t="s">
        <v>8</v>
      </c>
      <c r="J1385" s="1" t="s">
        <v>8</v>
      </c>
      <c r="K1385" s="1" t="s">
        <v>8</v>
      </c>
      <c r="L1385" s="1" t="s">
        <v>8</v>
      </c>
      <c r="M1385" s="1" t="s">
        <v>8</v>
      </c>
    </row>
    <row r="1386" spans="1:13" x14ac:dyDescent="0.25">
      <c r="A1386" s="1">
        <v>13860</v>
      </c>
      <c r="B1386" s="1" t="s">
        <v>362</v>
      </c>
      <c r="C1386" s="1">
        <v>0</v>
      </c>
      <c r="D1386" s="1" t="s">
        <v>104</v>
      </c>
      <c r="E1386" s="1" t="s">
        <v>363</v>
      </c>
      <c r="F1386" s="1" t="s">
        <v>8</v>
      </c>
      <c r="G1386" s="1" t="s">
        <v>8</v>
      </c>
      <c r="H1386" s="1">
        <v>1</v>
      </c>
      <c r="I1386" s="1">
        <v>1</v>
      </c>
      <c r="J1386" s="1">
        <v>1</v>
      </c>
      <c r="K1386" s="1">
        <v>1</v>
      </c>
      <c r="L1386" s="1">
        <v>1</v>
      </c>
      <c r="M1386" s="1">
        <v>1</v>
      </c>
    </row>
    <row r="1387" spans="1:13" x14ac:dyDescent="0.25">
      <c r="A1387" s="1">
        <v>13870</v>
      </c>
      <c r="B1387" s="1" t="s">
        <v>362</v>
      </c>
      <c r="C1387" s="1">
        <v>0</v>
      </c>
      <c r="D1387" s="1" t="s">
        <v>104</v>
      </c>
      <c r="E1387" s="1" t="s">
        <v>363</v>
      </c>
      <c r="F1387" s="1">
        <v>1</v>
      </c>
      <c r="G1387" s="1">
        <v>1</v>
      </c>
      <c r="H1387" s="1" t="s">
        <v>8</v>
      </c>
      <c r="I1387" s="1" t="s">
        <v>8</v>
      </c>
      <c r="J1387" s="1" t="s">
        <v>8</v>
      </c>
      <c r="K1387" s="1" t="s">
        <v>8</v>
      </c>
      <c r="L1387" s="1" t="s">
        <v>8</v>
      </c>
      <c r="M1387" s="1" t="s">
        <v>8</v>
      </c>
    </row>
    <row r="1388" spans="1:13" x14ac:dyDescent="0.25">
      <c r="A1388" s="1">
        <v>13880</v>
      </c>
      <c r="B1388" s="1" t="s">
        <v>362</v>
      </c>
      <c r="C1388" s="1">
        <v>0</v>
      </c>
      <c r="D1388" s="1" t="s">
        <v>104</v>
      </c>
      <c r="E1388" s="1" t="s">
        <v>363</v>
      </c>
      <c r="F1388" s="1" t="s">
        <v>8</v>
      </c>
      <c r="G1388" s="1" t="s">
        <v>8</v>
      </c>
      <c r="H1388" s="1">
        <v>1</v>
      </c>
      <c r="I1388" s="1">
        <v>1</v>
      </c>
      <c r="J1388" s="1">
        <v>1</v>
      </c>
      <c r="K1388" s="1">
        <v>1</v>
      </c>
      <c r="L1388" s="1">
        <v>1</v>
      </c>
      <c r="M1388" s="1">
        <v>1</v>
      </c>
    </row>
    <row r="1389" spans="1:13" x14ac:dyDescent="0.25">
      <c r="A1389" s="1">
        <v>13890</v>
      </c>
      <c r="B1389" s="1" t="s">
        <v>362</v>
      </c>
      <c r="C1389" s="1">
        <v>0</v>
      </c>
      <c r="D1389" s="1" t="s">
        <v>104</v>
      </c>
      <c r="E1389" s="1" t="s">
        <v>363</v>
      </c>
      <c r="F1389" s="1">
        <v>1</v>
      </c>
      <c r="G1389" s="1">
        <v>1</v>
      </c>
      <c r="H1389" s="1" t="s">
        <v>8</v>
      </c>
      <c r="I1389" s="1" t="s">
        <v>8</v>
      </c>
      <c r="J1389" s="1" t="s">
        <v>8</v>
      </c>
      <c r="K1389" s="1" t="s">
        <v>8</v>
      </c>
      <c r="L1389" s="1" t="s">
        <v>8</v>
      </c>
      <c r="M1389" s="1" t="s">
        <v>8</v>
      </c>
    </row>
    <row r="1390" spans="1:13" x14ac:dyDescent="0.25">
      <c r="A1390" s="1">
        <v>13900</v>
      </c>
      <c r="B1390" s="1" t="s">
        <v>362</v>
      </c>
      <c r="C1390" s="1">
        <v>0</v>
      </c>
      <c r="D1390" s="1" t="s">
        <v>104</v>
      </c>
      <c r="E1390" s="1" t="s">
        <v>363</v>
      </c>
      <c r="F1390" s="1" t="s">
        <v>8</v>
      </c>
      <c r="G1390" s="1" t="s">
        <v>8</v>
      </c>
      <c r="H1390" s="1">
        <v>1</v>
      </c>
      <c r="I1390" s="1">
        <v>1</v>
      </c>
      <c r="J1390" s="1">
        <v>1</v>
      </c>
      <c r="K1390" s="1">
        <v>1</v>
      </c>
      <c r="L1390" s="1">
        <v>1</v>
      </c>
      <c r="M1390" s="1">
        <v>1</v>
      </c>
    </row>
    <row r="1391" spans="1:13" x14ac:dyDescent="0.25">
      <c r="A1391" s="1">
        <v>13910</v>
      </c>
      <c r="B1391" s="1" t="s">
        <v>362</v>
      </c>
      <c r="C1391" s="1">
        <v>0</v>
      </c>
      <c r="D1391" s="1" t="s">
        <v>104</v>
      </c>
      <c r="E1391" s="1" t="s">
        <v>363</v>
      </c>
      <c r="F1391" s="1">
        <v>1</v>
      </c>
      <c r="G1391" s="1">
        <v>1</v>
      </c>
      <c r="H1391" s="1" t="s">
        <v>8</v>
      </c>
      <c r="I1391" s="1" t="s">
        <v>8</v>
      </c>
      <c r="J1391" s="1" t="s">
        <v>8</v>
      </c>
      <c r="K1391" s="1" t="s">
        <v>8</v>
      </c>
      <c r="L1391" s="1" t="s">
        <v>8</v>
      </c>
      <c r="M1391" s="1" t="s">
        <v>8</v>
      </c>
    </row>
    <row r="1392" spans="1:13" x14ac:dyDescent="0.25">
      <c r="A1392" s="1">
        <v>13920</v>
      </c>
      <c r="B1392" s="1" t="s">
        <v>362</v>
      </c>
      <c r="C1392" s="1">
        <v>0</v>
      </c>
      <c r="D1392" s="1" t="s">
        <v>104</v>
      </c>
      <c r="E1392" s="1" t="s">
        <v>363</v>
      </c>
      <c r="F1392" s="1" t="s">
        <v>8</v>
      </c>
      <c r="G1392" s="1" t="s">
        <v>8</v>
      </c>
      <c r="H1392" s="1">
        <v>1</v>
      </c>
      <c r="I1392" s="1">
        <v>1</v>
      </c>
      <c r="J1392" s="1">
        <v>1</v>
      </c>
      <c r="K1392" s="1">
        <v>1</v>
      </c>
      <c r="L1392" s="1">
        <v>1</v>
      </c>
      <c r="M1392" s="1">
        <v>1</v>
      </c>
    </row>
    <row r="1393" spans="1:13" x14ac:dyDescent="0.25">
      <c r="A1393" s="1">
        <v>13930</v>
      </c>
      <c r="B1393" s="1" t="s">
        <v>362</v>
      </c>
      <c r="C1393" s="1">
        <v>0</v>
      </c>
      <c r="D1393" s="1" t="s">
        <v>104</v>
      </c>
      <c r="E1393" s="1" t="s">
        <v>363</v>
      </c>
      <c r="F1393" s="1">
        <v>1</v>
      </c>
      <c r="G1393" s="1">
        <v>1</v>
      </c>
      <c r="H1393" s="1" t="s">
        <v>8</v>
      </c>
      <c r="I1393" s="1" t="s">
        <v>8</v>
      </c>
      <c r="J1393" s="1" t="s">
        <v>8</v>
      </c>
      <c r="K1393" s="1" t="s">
        <v>8</v>
      </c>
      <c r="L1393" s="1" t="s">
        <v>8</v>
      </c>
      <c r="M1393" s="1" t="s">
        <v>8</v>
      </c>
    </row>
    <row r="1394" spans="1:13" x14ac:dyDescent="0.25">
      <c r="A1394" s="1">
        <v>13940</v>
      </c>
      <c r="B1394" s="1" t="s">
        <v>362</v>
      </c>
      <c r="C1394" s="1">
        <v>0</v>
      </c>
      <c r="D1394" s="1" t="s">
        <v>104</v>
      </c>
      <c r="E1394" s="1" t="s">
        <v>363</v>
      </c>
      <c r="F1394" s="1" t="s">
        <v>8</v>
      </c>
      <c r="G1394" s="1" t="s">
        <v>8</v>
      </c>
      <c r="H1394" s="1">
        <v>1</v>
      </c>
      <c r="I1394" s="1">
        <v>1</v>
      </c>
      <c r="J1394" s="1">
        <v>1</v>
      </c>
      <c r="K1394" s="1">
        <v>1</v>
      </c>
      <c r="L1394" s="1">
        <v>1</v>
      </c>
      <c r="M1394" s="1">
        <v>1</v>
      </c>
    </row>
    <row r="1395" spans="1:13" x14ac:dyDescent="0.25">
      <c r="A1395" s="1">
        <v>13950</v>
      </c>
      <c r="B1395" s="1" t="s">
        <v>362</v>
      </c>
      <c r="C1395" s="1">
        <v>0</v>
      </c>
      <c r="D1395" s="1" t="s">
        <v>104</v>
      </c>
      <c r="E1395" s="1" t="s">
        <v>363</v>
      </c>
      <c r="F1395" s="1">
        <v>1</v>
      </c>
      <c r="G1395" s="1">
        <v>1</v>
      </c>
      <c r="H1395" s="1" t="s">
        <v>8</v>
      </c>
      <c r="I1395" s="1" t="s">
        <v>8</v>
      </c>
      <c r="J1395" s="1" t="s">
        <v>8</v>
      </c>
      <c r="K1395" s="1" t="s">
        <v>8</v>
      </c>
      <c r="L1395" s="1" t="s">
        <v>8</v>
      </c>
      <c r="M1395" s="1" t="s">
        <v>8</v>
      </c>
    </row>
    <row r="1396" spans="1:13" x14ac:dyDescent="0.25">
      <c r="A1396" s="1">
        <v>13960</v>
      </c>
      <c r="B1396" s="1" t="s">
        <v>362</v>
      </c>
      <c r="C1396" s="1">
        <v>0</v>
      </c>
      <c r="D1396" s="1" t="s">
        <v>104</v>
      </c>
      <c r="E1396" s="1" t="s">
        <v>363</v>
      </c>
      <c r="F1396" s="1" t="s">
        <v>8</v>
      </c>
      <c r="G1396" s="1" t="s">
        <v>8</v>
      </c>
      <c r="H1396" s="1">
        <v>1</v>
      </c>
      <c r="I1396" s="1">
        <v>1</v>
      </c>
      <c r="J1396" s="1">
        <v>1</v>
      </c>
      <c r="K1396" s="1">
        <v>1</v>
      </c>
      <c r="L1396" s="1">
        <v>1</v>
      </c>
      <c r="M1396" s="1">
        <v>1</v>
      </c>
    </row>
    <row r="1397" spans="1:13" x14ac:dyDescent="0.25">
      <c r="A1397" s="1">
        <v>13970</v>
      </c>
      <c r="B1397" s="1" t="s">
        <v>362</v>
      </c>
      <c r="C1397" s="1">
        <v>0</v>
      </c>
      <c r="D1397" s="1" t="s">
        <v>104</v>
      </c>
      <c r="E1397" s="1" t="s">
        <v>363</v>
      </c>
      <c r="F1397" s="1">
        <v>1</v>
      </c>
      <c r="G1397" s="1">
        <v>1</v>
      </c>
      <c r="H1397" s="1" t="s">
        <v>8</v>
      </c>
      <c r="I1397" s="1" t="s">
        <v>8</v>
      </c>
      <c r="J1397" s="1" t="s">
        <v>8</v>
      </c>
      <c r="K1397" s="1" t="s">
        <v>8</v>
      </c>
      <c r="L1397" s="1" t="s">
        <v>8</v>
      </c>
      <c r="M1397" s="1" t="s">
        <v>8</v>
      </c>
    </row>
    <row r="1398" spans="1:13" x14ac:dyDescent="0.25">
      <c r="A1398" s="1">
        <v>13980</v>
      </c>
      <c r="B1398" s="1" t="s">
        <v>362</v>
      </c>
      <c r="C1398" s="1">
        <v>0</v>
      </c>
      <c r="D1398" s="1" t="s">
        <v>104</v>
      </c>
      <c r="E1398" s="1" t="s">
        <v>363</v>
      </c>
      <c r="F1398" s="1" t="s">
        <v>8</v>
      </c>
      <c r="G1398" s="1" t="s">
        <v>8</v>
      </c>
      <c r="H1398" s="1">
        <v>1</v>
      </c>
      <c r="I1398" s="1">
        <v>1</v>
      </c>
      <c r="J1398" s="1">
        <v>1</v>
      </c>
      <c r="K1398" s="1">
        <v>1</v>
      </c>
      <c r="L1398" s="1">
        <v>1</v>
      </c>
      <c r="M1398" s="1">
        <v>1</v>
      </c>
    </row>
    <row r="1399" spans="1:13" x14ac:dyDescent="0.25">
      <c r="A1399" s="1">
        <v>13990</v>
      </c>
      <c r="B1399" s="1" t="s">
        <v>362</v>
      </c>
      <c r="C1399" s="1">
        <v>0</v>
      </c>
      <c r="D1399" s="1" t="s">
        <v>104</v>
      </c>
      <c r="E1399" s="1" t="s">
        <v>363</v>
      </c>
      <c r="F1399" s="1">
        <v>1</v>
      </c>
      <c r="G1399" s="1">
        <v>1</v>
      </c>
      <c r="H1399" s="1" t="s">
        <v>8</v>
      </c>
      <c r="I1399" s="1" t="s">
        <v>8</v>
      </c>
      <c r="J1399" s="1" t="s">
        <v>8</v>
      </c>
      <c r="K1399" s="1" t="s">
        <v>8</v>
      </c>
      <c r="L1399" s="1" t="s">
        <v>8</v>
      </c>
      <c r="M1399" s="1" t="s">
        <v>8</v>
      </c>
    </row>
    <row r="1400" spans="1:13" x14ac:dyDescent="0.25">
      <c r="A1400" s="1">
        <v>14000</v>
      </c>
      <c r="B1400" s="1" t="s">
        <v>362</v>
      </c>
      <c r="C1400" s="1">
        <v>0</v>
      </c>
      <c r="D1400" s="1" t="s">
        <v>104</v>
      </c>
      <c r="E1400" s="1" t="s">
        <v>363</v>
      </c>
      <c r="F1400" s="1" t="s">
        <v>8</v>
      </c>
      <c r="G1400" s="1" t="s">
        <v>8</v>
      </c>
      <c r="H1400" s="1">
        <v>1</v>
      </c>
      <c r="I1400" s="1">
        <v>1</v>
      </c>
      <c r="J1400" s="1">
        <v>1</v>
      </c>
      <c r="K1400" s="1">
        <v>1</v>
      </c>
      <c r="L1400" s="1">
        <v>1</v>
      </c>
      <c r="M1400" s="1">
        <v>1</v>
      </c>
    </row>
    <row r="1401" spans="1:13" x14ac:dyDescent="0.25">
      <c r="A1401" s="1">
        <v>14010</v>
      </c>
      <c r="B1401" s="1" t="s">
        <v>362</v>
      </c>
      <c r="C1401" s="1">
        <v>0</v>
      </c>
      <c r="D1401" s="1" t="s">
        <v>104</v>
      </c>
      <c r="E1401" s="1" t="s">
        <v>363</v>
      </c>
      <c r="F1401" s="1">
        <v>1</v>
      </c>
      <c r="G1401" s="1">
        <v>1</v>
      </c>
      <c r="H1401" s="1" t="s">
        <v>8</v>
      </c>
      <c r="I1401" s="1" t="s">
        <v>8</v>
      </c>
      <c r="J1401" s="1" t="s">
        <v>8</v>
      </c>
      <c r="K1401" s="1" t="s">
        <v>8</v>
      </c>
      <c r="L1401" s="1" t="s">
        <v>8</v>
      </c>
      <c r="M1401" s="1" t="s">
        <v>8</v>
      </c>
    </row>
    <row r="1402" spans="1:13" x14ac:dyDescent="0.25">
      <c r="A1402" s="1">
        <v>14020</v>
      </c>
      <c r="B1402" s="1" t="s">
        <v>362</v>
      </c>
      <c r="C1402" s="1">
        <v>0</v>
      </c>
      <c r="D1402" s="1" t="s">
        <v>104</v>
      </c>
      <c r="E1402" s="1" t="s">
        <v>363</v>
      </c>
      <c r="F1402" s="1" t="s">
        <v>8</v>
      </c>
      <c r="G1402" s="1" t="s">
        <v>8</v>
      </c>
      <c r="H1402" s="1">
        <v>1</v>
      </c>
      <c r="I1402" s="1">
        <v>1</v>
      </c>
      <c r="J1402" s="1">
        <v>1</v>
      </c>
      <c r="K1402" s="1">
        <v>1</v>
      </c>
      <c r="L1402" s="1">
        <v>1</v>
      </c>
      <c r="M1402" s="1">
        <v>1</v>
      </c>
    </row>
    <row r="1403" spans="1:13" x14ac:dyDescent="0.25">
      <c r="A1403" s="1">
        <v>14030</v>
      </c>
      <c r="B1403" s="1" t="s">
        <v>362</v>
      </c>
      <c r="C1403" s="1">
        <v>0</v>
      </c>
      <c r="D1403" s="1" t="s">
        <v>104</v>
      </c>
      <c r="E1403" s="1" t="s">
        <v>363</v>
      </c>
      <c r="F1403" s="1">
        <v>1</v>
      </c>
      <c r="G1403" s="1">
        <v>1</v>
      </c>
      <c r="H1403" s="1" t="s">
        <v>8</v>
      </c>
      <c r="I1403" s="1" t="s">
        <v>8</v>
      </c>
      <c r="J1403" s="1" t="s">
        <v>8</v>
      </c>
      <c r="K1403" s="1" t="s">
        <v>8</v>
      </c>
      <c r="L1403" s="1" t="s">
        <v>8</v>
      </c>
      <c r="M1403" s="1" t="s">
        <v>8</v>
      </c>
    </row>
    <row r="1404" spans="1:13" x14ac:dyDescent="0.25">
      <c r="A1404" s="1">
        <v>14040</v>
      </c>
      <c r="B1404" s="1" t="s">
        <v>362</v>
      </c>
      <c r="C1404" s="1">
        <v>0</v>
      </c>
      <c r="D1404" s="1" t="s">
        <v>104</v>
      </c>
      <c r="E1404" s="1" t="s">
        <v>363</v>
      </c>
      <c r="F1404" s="1" t="s">
        <v>8</v>
      </c>
      <c r="G1404" s="1" t="s">
        <v>8</v>
      </c>
      <c r="H1404" s="1">
        <v>1</v>
      </c>
      <c r="I1404" s="1">
        <v>1</v>
      </c>
      <c r="J1404" s="1">
        <v>1</v>
      </c>
      <c r="K1404" s="1">
        <v>1</v>
      </c>
      <c r="L1404" s="1">
        <v>1</v>
      </c>
      <c r="M1404" s="1">
        <v>1</v>
      </c>
    </row>
    <row r="1405" spans="1:13" x14ac:dyDescent="0.25">
      <c r="A1405" s="1">
        <v>14050</v>
      </c>
      <c r="B1405" s="1" t="s">
        <v>362</v>
      </c>
      <c r="C1405" s="1">
        <v>0</v>
      </c>
      <c r="D1405" s="1" t="s">
        <v>104</v>
      </c>
      <c r="E1405" s="1" t="s">
        <v>363</v>
      </c>
      <c r="F1405" s="1">
        <v>1</v>
      </c>
      <c r="G1405" s="1">
        <v>1</v>
      </c>
      <c r="H1405" s="1" t="s">
        <v>8</v>
      </c>
      <c r="I1405" s="1" t="s">
        <v>8</v>
      </c>
      <c r="J1405" s="1" t="s">
        <v>8</v>
      </c>
      <c r="K1405" s="1" t="s">
        <v>8</v>
      </c>
      <c r="L1405" s="1" t="s">
        <v>8</v>
      </c>
      <c r="M1405" s="1" t="s">
        <v>8</v>
      </c>
    </row>
    <row r="1406" spans="1:13" x14ac:dyDescent="0.25">
      <c r="A1406" s="1">
        <v>14060</v>
      </c>
      <c r="B1406" s="1" t="s">
        <v>362</v>
      </c>
      <c r="C1406" s="1">
        <v>0</v>
      </c>
      <c r="D1406" s="1" t="s">
        <v>104</v>
      </c>
      <c r="E1406" s="1" t="s">
        <v>363</v>
      </c>
      <c r="F1406" s="1" t="s">
        <v>8</v>
      </c>
      <c r="G1406" s="1" t="s">
        <v>8</v>
      </c>
      <c r="H1406" s="1">
        <v>1</v>
      </c>
      <c r="I1406" s="1">
        <v>1</v>
      </c>
      <c r="J1406" s="1">
        <v>1</v>
      </c>
      <c r="K1406" s="1">
        <v>1</v>
      </c>
      <c r="L1406" s="1">
        <v>1</v>
      </c>
      <c r="M1406" s="1">
        <v>1</v>
      </c>
    </row>
    <row r="1407" spans="1:13" x14ac:dyDescent="0.25">
      <c r="A1407" s="1">
        <v>14070</v>
      </c>
      <c r="B1407" s="1" t="s">
        <v>362</v>
      </c>
      <c r="C1407" s="1">
        <v>0</v>
      </c>
      <c r="D1407" s="1" t="s">
        <v>104</v>
      </c>
      <c r="E1407" s="1" t="s">
        <v>363</v>
      </c>
      <c r="F1407" s="1">
        <v>1</v>
      </c>
      <c r="G1407" s="1">
        <v>1</v>
      </c>
      <c r="H1407" s="1" t="s">
        <v>8</v>
      </c>
      <c r="I1407" s="1" t="s">
        <v>8</v>
      </c>
      <c r="J1407" s="1" t="s">
        <v>8</v>
      </c>
      <c r="K1407" s="1" t="s">
        <v>8</v>
      </c>
      <c r="L1407" s="1" t="s">
        <v>8</v>
      </c>
      <c r="M1407" s="1" t="s">
        <v>8</v>
      </c>
    </row>
    <row r="1408" spans="1:13" x14ac:dyDescent="0.25">
      <c r="A1408" s="1">
        <v>14080</v>
      </c>
      <c r="B1408" s="1" t="s">
        <v>362</v>
      </c>
      <c r="C1408" s="1">
        <v>0</v>
      </c>
      <c r="D1408" s="1" t="s">
        <v>104</v>
      </c>
      <c r="E1408" s="1" t="s">
        <v>363</v>
      </c>
      <c r="F1408" s="1" t="s">
        <v>8</v>
      </c>
      <c r="G1408" s="1" t="s">
        <v>8</v>
      </c>
      <c r="H1408" s="1">
        <v>1</v>
      </c>
      <c r="I1408" s="1">
        <v>1</v>
      </c>
      <c r="J1408" s="1">
        <v>1</v>
      </c>
      <c r="K1408" s="1">
        <v>1</v>
      </c>
      <c r="L1408" s="1">
        <v>1</v>
      </c>
      <c r="M1408" s="1">
        <v>1</v>
      </c>
    </row>
    <row r="1409" spans="1:13" x14ac:dyDescent="0.25">
      <c r="A1409" s="1">
        <v>14090</v>
      </c>
      <c r="B1409" s="1" t="s">
        <v>362</v>
      </c>
      <c r="C1409" s="1">
        <v>0</v>
      </c>
      <c r="D1409" s="1" t="s">
        <v>104</v>
      </c>
      <c r="E1409" s="1" t="s">
        <v>363</v>
      </c>
      <c r="F1409" s="1">
        <v>1</v>
      </c>
      <c r="G1409" s="1">
        <v>1</v>
      </c>
      <c r="H1409" s="1" t="s">
        <v>8</v>
      </c>
      <c r="I1409" s="1" t="s">
        <v>8</v>
      </c>
      <c r="J1409" s="1" t="s">
        <v>8</v>
      </c>
      <c r="K1409" s="1" t="s">
        <v>8</v>
      </c>
      <c r="L1409" s="1" t="s">
        <v>8</v>
      </c>
      <c r="M1409" s="1" t="s">
        <v>8</v>
      </c>
    </row>
    <row r="1410" spans="1:13" x14ac:dyDescent="0.25">
      <c r="A1410" s="1">
        <v>14100</v>
      </c>
      <c r="B1410" s="1" t="s">
        <v>362</v>
      </c>
      <c r="C1410" s="1">
        <v>0</v>
      </c>
      <c r="D1410" s="1" t="s">
        <v>104</v>
      </c>
      <c r="E1410" s="1" t="s">
        <v>363</v>
      </c>
      <c r="F1410" s="1" t="s">
        <v>8</v>
      </c>
      <c r="G1410" s="1" t="s">
        <v>8</v>
      </c>
      <c r="H1410" s="1">
        <v>1</v>
      </c>
      <c r="I1410" s="1">
        <v>1</v>
      </c>
      <c r="J1410" s="1">
        <v>1</v>
      </c>
      <c r="K1410" s="1">
        <v>1</v>
      </c>
      <c r="L1410" s="1">
        <v>1</v>
      </c>
      <c r="M1410" s="1">
        <v>1</v>
      </c>
    </row>
    <row r="1411" spans="1:13" x14ac:dyDescent="0.25">
      <c r="A1411" s="1">
        <v>14110</v>
      </c>
      <c r="B1411" s="1" t="s">
        <v>362</v>
      </c>
      <c r="C1411" s="1">
        <v>0</v>
      </c>
      <c r="D1411" s="1" t="s">
        <v>104</v>
      </c>
      <c r="E1411" s="1" t="s">
        <v>363</v>
      </c>
      <c r="F1411" s="1">
        <v>1</v>
      </c>
      <c r="G1411" s="1">
        <v>1</v>
      </c>
      <c r="H1411" s="1" t="s">
        <v>8</v>
      </c>
      <c r="I1411" s="1" t="s">
        <v>8</v>
      </c>
      <c r="J1411" s="1" t="s">
        <v>8</v>
      </c>
      <c r="K1411" s="1" t="s">
        <v>8</v>
      </c>
      <c r="L1411" s="1" t="s">
        <v>8</v>
      </c>
      <c r="M1411" s="1" t="s">
        <v>8</v>
      </c>
    </row>
    <row r="1412" spans="1:13" x14ac:dyDescent="0.25">
      <c r="A1412" s="1">
        <v>14120</v>
      </c>
      <c r="B1412" s="1" t="s">
        <v>362</v>
      </c>
      <c r="C1412" s="1">
        <v>0</v>
      </c>
      <c r="D1412" s="1" t="s">
        <v>104</v>
      </c>
      <c r="E1412" s="1" t="s">
        <v>363</v>
      </c>
      <c r="F1412" s="1" t="s">
        <v>8</v>
      </c>
      <c r="G1412" s="1" t="s">
        <v>8</v>
      </c>
      <c r="H1412" s="1">
        <v>1</v>
      </c>
      <c r="I1412" s="1">
        <v>1</v>
      </c>
      <c r="J1412" s="1">
        <v>1</v>
      </c>
      <c r="K1412" s="1">
        <v>1</v>
      </c>
      <c r="L1412" s="1">
        <v>1</v>
      </c>
      <c r="M1412" s="1">
        <v>1</v>
      </c>
    </row>
    <row r="1413" spans="1:13" x14ac:dyDescent="0.25">
      <c r="A1413" s="1">
        <v>14130</v>
      </c>
      <c r="B1413" s="1" t="s">
        <v>362</v>
      </c>
      <c r="C1413" s="1">
        <v>0</v>
      </c>
      <c r="D1413" s="1" t="s">
        <v>104</v>
      </c>
      <c r="E1413" s="1" t="s">
        <v>363</v>
      </c>
      <c r="F1413" s="1">
        <v>1</v>
      </c>
      <c r="G1413" s="1">
        <v>1</v>
      </c>
      <c r="H1413" s="1" t="s">
        <v>8</v>
      </c>
      <c r="I1413" s="1" t="s">
        <v>8</v>
      </c>
      <c r="J1413" s="1" t="s">
        <v>8</v>
      </c>
      <c r="K1413" s="1" t="s">
        <v>8</v>
      </c>
      <c r="L1413" s="1" t="s">
        <v>8</v>
      </c>
      <c r="M1413" s="1" t="s">
        <v>8</v>
      </c>
    </row>
    <row r="1414" spans="1:13" x14ac:dyDescent="0.25">
      <c r="A1414" s="1">
        <v>14140</v>
      </c>
      <c r="B1414" s="1" t="s">
        <v>362</v>
      </c>
      <c r="C1414" s="1">
        <v>0</v>
      </c>
      <c r="D1414" s="1" t="s">
        <v>104</v>
      </c>
      <c r="E1414" s="1" t="s">
        <v>363</v>
      </c>
      <c r="F1414" s="1" t="s">
        <v>8</v>
      </c>
      <c r="G1414" s="1" t="s">
        <v>8</v>
      </c>
      <c r="H1414" s="1">
        <v>1</v>
      </c>
      <c r="I1414" s="1">
        <v>1</v>
      </c>
      <c r="J1414" s="1">
        <v>1</v>
      </c>
      <c r="K1414" s="1">
        <v>1</v>
      </c>
      <c r="L1414" s="1">
        <v>1</v>
      </c>
      <c r="M1414" s="1">
        <v>1</v>
      </c>
    </row>
    <row r="1415" spans="1:13" x14ac:dyDescent="0.25">
      <c r="A1415" s="1">
        <v>14150</v>
      </c>
      <c r="B1415" s="1" t="s">
        <v>362</v>
      </c>
      <c r="C1415" s="1">
        <v>0</v>
      </c>
      <c r="D1415" s="1" t="s">
        <v>104</v>
      </c>
      <c r="E1415" s="1" t="s">
        <v>363</v>
      </c>
      <c r="F1415" s="1">
        <v>1</v>
      </c>
      <c r="G1415" s="1">
        <v>1</v>
      </c>
      <c r="H1415" s="1" t="s">
        <v>8</v>
      </c>
      <c r="I1415" s="1" t="s">
        <v>8</v>
      </c>
      <c r="J1415" s="1" t="s">
        <v>8</v>
      </c>
      <c r="K1415" s="1" t="s">
        <v>8</v>
      </c>
      <c r="L1415" s="1" t="s">
        <v>8</v>
      </c>
      <c r="M1415" s="1" t="s">
        <v>8</v>
      </c>
    </row>
    <row r="1416" spans="1:13" x14ac:dyDescent="0.25">
      <c r="A1416" s="1">
        <v>14160</v>
      </c>
      <c r="B1416" s="1" t="s">
        <v>362</v>
      </c>
      <c r="C1416" s="1">
        <v>0</v>
      </c>
      <c r="D1416" s="1" t="s">
        <v>104</v>
      </c>
      <c r="E1416" s="1" t="s">
        <v>363</v>
      </c>
      <c r="F1416" s="1" t="s">
        <v>8</v>
      </c>
      <c r="G1416" s="1" t="s">
        <v>8</v>
      </c>
      <c r="H1416" s="1">
        <v>1</v>
      </c>
      <c r="I1416" s="1">
        <v>1</v>
      </c>
      <c r="J1416" s="1">
        <v>1</v>
      </c>
      <c r="K1416" s="1">
        <v>1</v>
      </c>
      <c r="L1416" s="1">
        <v>1</v>
      </c>
      <c r="M1416" s="1">
        <v>1</v>
      </c>
    </row>
    <row r="1417" spans="1:13" x14ac:dyDescent="0.25">
      <c r="A1417" s="1">
        <v>14170</v>
      </c>
      <c r="B1417" s="1" t="s">
        <v>362</v>
      </c>
      <c r="C1417" s="1">
        <v>0</v>
      </c>
      <c r="D1417" s="1" t="s">
        <v>104</v>
      </c>
      <c r="E1417" s="1" t="s">
        <v>363</v>
      </c>
      <c r="F1417" s="1">
        <v>1</v>
      </c>
      <c r="G1417" s="1">
        <v>1</v>
      </c>
      <c r="H1417" s="1" t="s">
        <v>8</v>
      </c>
      <c r="I1417" s="1" t="s">
        <v>8</v>
      </c>
      <c r="J1417" s="1" t="s">
        <v>8</v>
      </c>
      <c r="K1417" s="1" t="s">
        <v>8</v>
      </c>
      <c r="L1417" s="1" t="s">
        <v>8</v>
      </c>
      <c r="M1417" s="1" t="s">
        <v>8</v>
      </c>
    </row>
    <row r="1418" spans="1:13" x14ac:dyDescent="0.25">
      <c r="A1418" s="1">
        <v>14180</v>
      </c>
      <c r="B1418" s="1" t="s">
        <v>362</v>
      </c>
      <c r="C1418" s="1">
        <v>0</v>
      </c>
      <c r="D1418" s="1" t="s">
        <v>104</v>
      </c>
      <c r="E1418" s="1" t="s">
        <v>363</v>
      </c>
      <c r="F1418" s="1" t="s">
        <v>8</v>
      </c>
      <c r="G1418" s="1" t="s">
        <v>8</v>
      </c>
      <c r="H1418" s="1">
        <v>1</v>
      </c>
      <c r="I1418" s="1">
        <v>1</v>
      </c>
      <c r="J1418" s="1">
        <v>1</v>
      </c>
      <c r="K1418" s="1">
        <v>1</v>
      </c>
      <c r="L1418" s="1">
        <v>1</v>
      </c>
      <c r="M1418" s="1">
        <v>1</v>
      </c>
    </row>
    <row r="1419" spans="1:13" x14ac:dyDescent="0.25">
      <c r="A1419" s="1">
        <v>14190</v>
      </c>
      <c r="B1419" s="1" t="s">
        <v>362</v>
      </c>
      <c r="C1419" s="1">
        <v>0</v>
      </c>
      <c r="D1419" s="1" t="s">
        <v>104</v>
      </c>
      <c r="E1419" s="1" t="s">
        <v>363</v>
      </c>
      <c r="F1419" s="1">
        <v>1</v>
      </c>
      <c r="G1419" s="1">
        <v>1</v>
      </c>
      <c r="H1419" s="1" t="s">
        <v>8</v>
      </c>
      <c r="I1419" s="1" t="s">
        <v>8</v>
      </c>
      <c r="J1419" s="1" t="s">
        <v>8</v>
      </c>
      <c r="K1419" s="1" t="s">
        <v>8</v>
      </c>
      <c r="L1419" s="1" t="s">
        <v>8</v>
      </c>
      <c r="M1419" s="1" t="s">
        <v>8</v>
      </c>
    </row>
    <row r="1420" spans="1:13" x14ac:dyDescent="0.25">
      <c r="A1420" s="1">
        <v>14200</v>
      </c>
      <c r="B1420" s="1" t="s">
        <v>362</v>
      </c>
      <c r="C1420" s="1">
        <v>0</v>
      </c>
      <c r="D1420" s="1" t="s">
        <v>104</v>
      </c>
      <c r="E1420" s="1" t="s">
        <v>363</v>
      </c>
      <c r="F1420" s="1" t="s">
        <v>8</v>
      </c>
      <c r="G1420" s="1" t="s">
        <v>8</v>
      </c>
      <c r="H1420" s="1">
        <v>1</v>
      </c>
      <c r="I1420" s="1">
        <v>1</v>
      </c>
      <c r="J1420" s="1">
        <v>1</v>
      </c>
      <c r="K1420" s="1">
        <v>1</v>
      </c>
      <c r="L1420" s="1">
        <v>1</v>
      </c>
      <c r="M1420" s="1">
        <v>1</v>
      </c>
    </row>
    <row r="1421" spans="1:13" x14ac:dyDescent="0.25">
      <c r="A1421" s="1">
        <v>14210</v>
      </c>
      <c r="B1421" s="1" t="s">
        <v>362</v>
      </c>
      <c r="C1421" s="1">
        <v>0</v>
      </c>
      <c r="D1421" s="1" t="s">
        <v>104</v>
      </c>
      <c r="E1421" s="1" t="s">
        <v>363</v>
      </c>
      <c r="F1421" s="1">
        <v>1</v>
      </c>
      <c r="G1421" s="1">
        <v>1</v>
      </c>
      <c r="H1421" s="1" t="s">
        <v>8</v>
      </c>
      <c r="I1421" s="1" t="s">
        <v>8</v>
      </c>
      <c r="J1421" s="1" t="s">
        <v>8</v>
      </c>
      <c r="K1421" s="1" t="s">
        <v>8</v>
      </c>
      <c r="L1421" s="1" t="s">
        <v>8</v>
      </c>
      <c r="M1421" s="1" t="s">
        <v>8</v>
      </c>
    </row>
    <row r="1422" spans="1:13" x14ac:dyDescent="0.25">
      <c r="A1422" s="1">
        <v>14220</v>
      </c>
      <c r="B1422" s="1" t="s">
        <v>362</v>
      </c>
      <c r="C1422" s="1">
        <v>0</v>
      </c>
      <c r="D1422" s="1" t="s">
        <v>104</v>
      </c>
      <c r="E1422" s="1" t="s">
        <v>363</v>
      </c>
      <c r="F1422" s="1" t="s">
        <v>8</v>
      </c>
      <c r="G1422" s="1" t="s">
        <v>8</v>
      </c>
      <c r="H1422" s="1">
        <v>1</v>
      </c>
      <c r="I1422" s="1">
        <v>1</v>
      </c>
      <c r="J1422" s="1">
        <v>1</v>
      </c>
      <c r="K1422" s="1">
        <v>1</v>
      </c>
      <c r="L1422" s="1">
        <v>1</v>
      </c>
      <c r="M1422" s="1">
        <v>1</v>
      </c>
    </row>
    <row r="1423" spans="1:13" x14ac:dyDescent="0.25">
      <c r="A1423" s="1">
        <v>14230</v>
      </c>
      <c r="B1423" s="1" t="s">
        <v>362</v>
      </c>
      <c r="C1423" s="1">
        <v>0</v>
      </c>
      <c r="D1423" s="1" t="s">
        <v>104</v>
      </c>
      <c r="E1423" s="1" t="s">
        <v>363</v>
      </c>
      <c r="F1423" s="1">
        <v>1</v>
      </c>
      <c r="G1423" s="1">
        <v>1</v>
      </c>
      <c r="H1423" s="1" t="s">
        <v>8</v>
      </c>
      <c r="I1423" s="1" t="s">
        <v>8</v>
      </c>
      <c r="J1423" s="1" t="s">
        <v>8</v>
      </c>
      <c r="K1423" s="1" t="s">
        <v>8</v>
      </c>
      <c r="L1423" s="1" t="s">
        <v>8</v>
      </c>
      <c r="M1423" s="1" t="s">
        <v>8</v>
      </c>
    </row>
    <row r="1424" spans="1:13" x14ac:dyDescent="0.25">
      <c r="A1424" s="1">
        <v>14240</v>
      </c>
      <c r="B1424" s="1" t="s">
        <v>362</v>
      </c>
      <c r="C1424" s="1">
        <v>0</v>
      </c>
      <c r="D1424" s="1" t="s">
        <v>104</v>
      </c>
      <c r="E1424" s="1" t="s">
        <v>363</v>
      </c>
      <c r="F1424" s="1" t="s">
        <v>8</v>
      </c>
      <c r="G1424" s="1" t="s">
        <v>8</v>
      </c>
      <c r="H1424" s="1">
        <v>1</v>
      </c>
      <c r="I1424" s="1">
        <v>1</v>
      </c>
      <c r="J1424" s="1">
        <v>1</v>
      </c>
      <c r="K1424" s="1">
        <v>1</v>
      </c>
      <c r="L1424" s="1">
        <v>1</v>
      </c>
      <c r="M1424" s="1">
        <v>1</v>
      </c>
    </row>
    <row r="1425" spans="1:13" x14ac:dyDescent="0.25">
      <c r="A1425" s="1">
        <v>14250</v>
      </c>
      <c r="B1425" s="1" t="s">
        <v>362</v>
      </c>
      <c r="C1425" s="1">
        <v>0</v>
      </c>
      <c r="D1425" s="1" t="s">
        <v>104</v>
      </c>
      <c r="E1425" s="1" t="s">
        <v>363</v>
      </c>
      <c r="F1425" s="1">
        <v>1</v>
      </c>
      <c r="G1425" s="1">
        <v>1</v>
      </c>
      <c r="H1425" s="1" t="s">
        <v>8</v>
      </c>
      <c r="I1425" s="1" t="s">
        <v>8</v>
      </c>
      <c r="J1425" s="1" t="s">
        <v>8</v>
      </c>
      <c r="K1425" s="1" t="s">
        <v>8</v>
      </c>
      <c r="L1425" s="1" t="s">
        <v>8</v>
      </c>
      <c r="M1425" s="1" t="s">
        <v>8</v>
      </c>
    </row>
    <row r="1426" spans="1:13" x14ac:dyDescent="0.25">
      <c r="A1426" s="1">
        <v>14260</v>
      </c>
      <c r="B1426" s="1" t="s">
        <v>362</v>
      </c>
      <c r="C1426" s="1">
        <v>0</v>
      </c>
      <c r="D1426" s="1" t="s">
        <v>104</v>
      </c>
      <c r="E1426" s="1" t="s">
        <v>363</v>
      </c>
      <c r="F1426" s="1" t="s">
        <v>8</v>
      </c>
      <c r="G1426" s="1" t="s">
        <v>8</v>
      </c>
      <c r="H1426" s="1">
        <v>1</v>
      </c>
      <c r="I1426" s="1">
        <v>1</v>
      </c>
      <c r="J1426" s="1">
        <v>1</v>
      </c>
      <c r="K1426" s="1">
        <v>1</v>
      </c>
      <c r="L1426" s="1">
        <v>1</v>
      </c>
      <c r="M1426" s="1">
        <v>1</v>
      </c>
    </row>
    <row r="1427" spans="1:13" x14ac:dyDescent="0.25">
      <c r="A1427" s="1">
        <v>14270</v>
      </c>
      <c r="B1427" s="1" t="s">
        <v>362</v>
      </c>
      <c r="C1427" s="1">
        <v>0</v>
      </c>
      <c r="D1427" s="1" t="s">
        <v>104</v>
      </c>
      <c r="E1427" s="1" t="s">
        <v>363</v>
      </c>
      <c r="F1427" s="1">
        <v>1</v>
      </c>
      <c r="G1427" s="1">
        <v>1</v>
      </c>
      <c r="H1427" s="1" t="s">
        <v>8</v>
      </c>
      <c r="I1427" s="1" t="s">
        <v>8</v>
      </c>
      <c r="J1427" s="1" t="s">
        <v>8</v>
      </c>
      <c r="K1427" s="1" t="s">
        <v>8</v>
      </c>
      <c r="L1427" s="1" t="s">
        <v>8</v>
      </c>
      <c r="M1427" s="1" t="s">
        <v>8</v>
      </c>
    </row>
    <row r="1428" spans="1:13" x14ac:dyDescent="0.25">
      <c r="A1428" s="1">
        <v>14280</v>
      </c>
      <c r="B1428" s="1" t="s">
        <v>362</v>
      </c>
      <c r="C1428" s="1">
        <v>0</v>
      </c>
      <c r="D1428" s="1" t="s">
        <v>104</v>
      </c>
      <c r="E1428" s="1" t="s">
        <v>363</v>
      </c>
      <c r="F1428" s="1" t="s">
        <v>8</v>
      </c>
      <c r="G1428" s="1" t="s">
        <v>8</v>
      </c>
      <c r="H1428" s="1">
        <v>1</v>
      </c>
      <c r="I1428" s="1">
        <v>1</v>
      </c>
      <c r="J1428" s="1">
        <v>1</v>
      </c>
      <c r="K1428" s="1">
        <v>1</v>
      </c>
      <c r="L1428" s="1">
        <v>1</v>
      </c>
      <c r="M1428" s="1">
        <v>1</v>
      </c>
    </row>
    <row r="1429" spans="1:13" x14ac:dyDescent="0.25">
      <c r="A1429" s="1">
        <v>14290</v>
      </c>
      <c r="B1429" s="1" t="s">
        <v>362</v>
      </c>
      <c r="C1429" s="1">
        <v>0</v>
      </c>
      <c r="D1429" s="1" t="s">
        <v>104</v>
      </c>
      <c r="E1429" s="1" t="s">
        <v>363</v>
      </c>
      <c r="F1429" s="1">
        <v>1</v>
      </c>
      <c r="G1429" s="1">
        <v>1</v>
      </c>
      <c r="H1429" s="1" t="s">
        <v>8</v>
      </c>
      <c r="I1429" s="1" t="s">
        <v>8</v>
      </c>
      <c r="J1429" s="1" t="s">
        <v>8</v>
      </c>
      <c r="K1429" s="1" t="s">
        <v>8</v>
      </c>
      <c r="L1429" s="1" t="s">
        <v>8</v>
      </c>
      <c r="M1429" s="1" t="s">
        <v>8</v>
      </c>
    </row>
    <row r="1430" spans="1:13" x14ac:dyDescent="0.25">
      <c r="A1430" s="1">
        <v>14300</v>
      </c>
      <c r="B1430" s="1" t="s">
        <v>362</v>
      </c>
      <c r="C1430" s="1">
        <v>0</v>
      </c>
      <c r="D1430" s="1" t="s">
        <v>104</v>
      </c>
      <c r="E1430" s="1" t="s">
        <v>363</v>
      </c>
      <c r="F1430" s="1" t="s">
        <v>8</v>
      </c>
      <c r="G1430" s="1" t="s">
        <v>8</v>
      </c>
      <c r="H1430" s="1">
        <v>1</v>
      </c>
      <c r="I1430" s="1">
        <v>1</v>
      </c>
      <c r="J1430" s="1">
        <v>1</v>
      </c>
      <c r="K1430" s="1">
        <v>1</v>
      </c>
      <c r="L1430" s="1">
        <v>1</v>
      </c>
      <c r="M1430" s="1">
        <v>1</v>
      </c>
    </row>
    <row r="1431" spans="1:13" x14ac:dyDescent="0.25">
      <c r="A1431" s="1">
        <v>14310</v>
      </c>
      <c r="B1431" s="1" t="s">
        <v>362</v>
      </c>
      <c r="C1431" s="1">
        <v>0</v>
      </c>
      <c r="D1431" s="1" t="s">
        <v>104</v>
      </c>
      <c r="E1431" s="1" t="s">
        <v>363</v>
      </c>
      <c r="F1431" s="1">
        <v>1</v>
      </c>
      <c r="G1431" s="1">
        <v>1</v>
      </c>
      <c r="H1431" s="1" t="s">
        <v>8</v>
      </c>
      <c r="I1431" s="1" t="s">
        <v>8</v>
      </c>
      <c r="J1431" s="1" t="s">
        <v>8</v>
      </c>
      <c r="K1431" s="1" t="s">
        <v>8</v>
      </c>
      <c r="L1431" s="1" t="s">
        <v>8</v>
      </c>
      <c r="M1431" s="1" t="s">
        <v>8</v>
      </c>
    </row>
    <row r="1432" spans="1:13" x14ac:dyDescent="0.25">
      <c r="A1432" s="1">
        <v>14320</v>
      </c>
      <c r="B1432" s="1" t="s">
        <v>362</v>
      </c>
      <c r="C1432" s="1">
        <v>0</v>
      </c>
      <c r="D1432" s="1" t="s">
        <v>104</v>
      </c>
      <c r="E1432" s="1" t="s">
        <v>363</v>
      </c>
      <c r="F1432" s="1" t="s">
        <v>8</v>
      </c>
      <c r="G1432" s="1" t="s">
        <v>8</v>
      </c>
      <c r="H1432" s="1">
        <v>1</v>
      </c>
      <c r="I1432" s="1">
        <v>1</v>
      </c>
      <c r="J1432" s="1">
        <v>1</v>
      </c>
      <c r="K1432" s="1">
        <v>1</v>
      </c>
      <c r="L1432" s="1">
        <v>1</v>
      </c>
      <c r="M1432" s="1">
        <v>1</v>
      </c>
    </row>
    <row r="1433" spans="1:13" x14ac:dyDescent="0.25">
      <c r="A1433" s="1">
        <v>14330</v>
      </c>
      <c r="B1433" s="1" t="s">
        <v>362</v>
      </c>
      <c r="C1433" s="1">
        <v>0</v>
      </c>
      <c r="D1433" s="1" t="s">
        <v>104</v>
      </c>
      <c r="E1433" s="1" t="s">
        <v>363</v>
      </c>
      <c r="F1433" s="1">
        <v>1</v>
      </c>
      <c r="G1433" s="1">
        <v>1</v>
      </c>
      <c r="H1433" s="1" t="s">
        <v>8</v>
      </c>
      <c r="I1433" s="1" t="s">
        <v>8</v>
      </c>
      <c r="J1433" s="1" t="s">
        <v>8</v>
      </c>
      <c r="K1433" s="1" t="s">
        <v>8</v>
      </c>
      <c r="L1433" s="1" t="s">
        <v>8</v>
      </c>
      <c r="M1433" s="1" t="s">
        <v>8</v>
      </c>
    </row>
    <row r="1434" spans="1:13" x14ac:dyDescent="0.25">
      <c r="A1434" s="1">
        <v>14340</v>
      </c>
      <c r="B1434" s="1" t="s">
        <v>362</v>
      </c>
      <c r="C1434" s="1">
        <v>0</v>
      </c>
      <c r="D1434" s="1" t="s">
        <v>104</v>
      </c>
      <c r="E1434" s="1" t="s">
        <v>363</v>
      </c>
      <c r="F1434" s="1" t="s">
        <v>8</v>
      </c>
      <c r="G1434" s="1" t="s">
        <v>8</v>
      </c>
      <c r="H1434" s="1">
        <v>1</v>
      </c>
      <c r="I1434" s="1">
        <v>1</v>
      </c>
      <c r="J1434" s="1">
        <v>1</v>
      </c>
      <c r="K1434" s="1">
        <v>1</v>
      </c>
      <c r="L1434" s="1">
        <v>1</v>
      </c>
      <c r="M1434" s="1">
        <v>1</v>
      </c>
    </row>
    <row r="1435" spans="1:13" x14ac:dyDescent="0.25">
      <c r="A1435" s="1">
        <v>14350</v>
      </c>
      <c r="B1435" s="1" t="s">
        <v>362</v>
      </c>
      <c r="C1435" s="1">
        <v>0</v>
      </c>
      <c r="D1435" s="1" t="s">
        <v>104</v>
      </c>
      <c r="E1435" s="1" t="s">
        <v>363</v>
      </c>
      <c r="F1435" s="1">
        <v>1</v>
      </c>
      <c r="G1435" s="1">
        <v>1</v>
      </c>
      <c r="H1435" s="1" t="s">
        <v>8</v>
      </c>
      <c r="I1435" s="1" t="s">
        <v>8</v>
      </c>
      <c r="J1435" s="1" t="s">
        <v>8</v>
      </c>
      <c r="K1435" s="1" t="s">
        <v>8</v>
      </c>
      <c r="L1435" s="1" t="s">
        <v>8</v>
      </c>
      <c r="M1435" s="1" t="s">
        <v>8</v>
      </c>
    </row>
    <row r="1436" spans="1:13" x14ac:dyDescent="0.25">
      <c r="A1436" s="1">
        <v>14360</v>
      </c>
      <c r="B1436" s="1" t="s">
        <v>362</v>
      </c>
      <c r="C1436" s="1">
        <v>0</v>
      </c>
      <c r="D1436" s="1" t="s">
        <v>104</v>
      </c>
      <c r="E1436" s="1" t="s">
        <v>363</v>
      </c>
      <c r="F1436" s="1" t="s">
        <v>8</v>
      </c>
      <c r="G1436" s="1" t="s">
        <v>8</v>
      </c>
      <c r="H1436" s="1">
        <v>1</v>
      </c>
      <c r="I1436" s="1">
        <v>1</v>
      </c>
      <c r="J1436" s="1">
        <v>1</v>
      </c>
      <c r="K1436" s="1">
        <v>1</v>
      </c>
      <c r="L1436" s="1">
        <v>1</v>
      </c>
      <c r="M1436" s="1">
        <v>1</v>
      </c>
    </row>
    <row r="1437" spans="1:13" x14ac:dyDescent="0.25">
      <c r="A1437" s="1">
        <v>14370</v>
      </c>
      <c r="B1437" s="1" t="s">
        <v>362</v>
      </c>
      <c r="C1437" s="1">
        <v>0</v>
      </c>
      <c r="D1437" s="1" t="s">
        <v>104</v>
      </c>
      <c r="E1437" s="1" t="s">
        <v>363</v>
      </c>
      <c r="F1437" s="1">
        <v>1</v>
      </c>
      <c r="G1437" s="1">
        <v>1</v>
      </c>
      <c r="H1437" s="1" t="s">
        <v>8</v>
      </c>
      <c r="I1437" s="1" t="s">
        <v>8</v>
      </c>
      <c r="J1437" s="1" t="s">
        <v>8</v>
      </c>
      <c r="K1437" s="1" t="s">
        <v>8</v>
      </c>
      <c r="L1437" s="1" t="s">
        <v>8</v>
      </c>
      <c r="M1437" s="1" t="s">
        <v>8</v>
      </c>
    </row>
    <row r="1438" spans="1:13" x14ac:dyDescent="0.25">
      <c r="A1438" s="1">
        <v>14380</v>
      </c>
      <c r="B1438" s="1" t="s">
        <v>362</v>
      </c>
      <c r="C1438" s="1">
        <v>0</v>
      </c>
      <c r="D1438" s="1" t="s">
        <v>104</v>
      </c>
      <c r="E1438" s="1" t="s">
        <v>363</v>
      </c>
      <c r="F1438" s="1" t="s">
        <v>8</v>
      </c>
      <c r="G1438" s="1" t="s">
        <v>8</v>
      </c>
      <c r="H1438" s="1">
        <v>1</v>
      </c>
      <c r="I1438" s="1">
        <v>1</v>
      </c>
      <c r="J1438" s="1">
        <v>1</v>
      </c>
      <c r="K1438" s="1">
        <v>1</v>
      </c>
      <c r="L1438" s="1">
        <v>1</v>
      </c>
      <c r="M1438" s="1">
        <v>1</v>
      </c>
    </row>
    <row r="1439" spans="1:13" x14ac:dyDescent="0.25">
      <c r="A1439" s="1">
        <v>14390</v>
      </c>
      <c r="B1439" s="1" t="s">
        <v>362</v>
      </c>
      <c r="C1439" s="1">
        <v>0</v>
      </c>
      <c r="D1439" s="1" t="s">
        <v>104</v>
      </c>
      <c r="E1439" s="1" t="s">
        <v>363</v>
      </c>
      <c r="F1439" s="1">
        <v>1</v>
      </c>
      <c r="G1439" s="1">
        <v>1</v>
      </c>
      <c r="H1439" s="1" t="s">
        <v>8</v>
      </c>
      <c r="I1439" s="1" t="s">
        <v>8</v>
      </c>
      <c r="J1439" s="1" t="s">
        <v>8</v>
      </c>
      <c r="K1439" s="1" t="s">
        <v>8</v>
      </c>
      <c r="L1439" s="1" t="s">
        <v>8</v>
      </c>
      <c r="M1439" s="1" t="s">
        <v>8</v>
      </c>
    </row>
    <row r="1440" spans="1:13" x14ac:dyDescent="0.25">
      <c r="A1440" s="1">
        <v>14400</v>
      </c>
      <c r="B1440" s="1" t="s">
        <v>362</v>
      </c>
      <c r="C1440" s="1">
        <v>0</v>
      </c>
      <c r="D1440" s="1" t="s">
        <v>104</v>
      </c>
      <c r="E1440" s="1" t="s">
        <v>363</v>
      </c>
      <c r="F1440" s="1" t="s">
        <v>8</v>
      </c>
      <c r="G1440" s="1" t="s">
        <v>8</v>
      </c>
      <c r="H1440" s="1">
        <v>1</v>
      </c>
      <c r="I1440" s="1">
        <v>1</v>
      </c>
      <c r="J1440" s="1">
        <v>1</v>
      </c>
      <c r="K1440" s="1">
        <v>1</v>
      </c>
      <c r="L1440" s="1">
        <v>1</v>
      </c>
      <c r="M1440" s="1">
        <v>1</v>
      </c>
    </row>
    <row r="1441" spans="1:13" x14ac:dyDescent="0.25">
      <c r="A1441" s="1">
        <v>14410</v>
      </c>
      <c r="B1441" s="1" t="s">
        <v>362</v>
      </c>
      <c r="C1441" s="1">
        <v>0</v>
      </c>
      <c r="D1441" s="1" t="s">
        <v>104</v>
      </c>
      <c r="E1441" s="1" t="s">
        <v>363</v>
      </c>
      <c r="F1441" s="1">
        <v>1</v>
      </c>
      <c r="G1441" s="1">
        <v>1</v>
      </c>
      <c r="H1441" s="1" t="s">
        <v>8</v>
      </c>
      <c r="I1441" s="1" t="s">
        <v>8</v>
      </c>
      <c r="J1441" s="1" t="s">
        <v>8</v>
      </c>
      <c r="K1441" s="1" t="s">
        <v>8</v>
      </c>
      <c r="L1441" s="1" t="s">
        <v>8</v>
      </c>
      <c r="M1441" s="1" t="s">
        <v>8</v>
      </c>
    </row>
    <row r="1442" spans="1:13" x14ac:dyDescent="0.25">
      <c r="A1442" s="1">
        <v>14420</v>
      </c>
      <c r="B1442" s="1" t="s">
        <v>362</v>
      </c>
      <c r="C1442" s="1">
        <v>0</v>
      </c>
      <c r="D1442" s="1" t="s">
        <v>104</v>
      </c>
      <c r="E1442" s="1" t="s">
        <v>363</v>
      </c>
      <c r="F1442" s="1" t="s">
        <v>8</v>
      </c>
      <c r="G1442" s="1" t="s">
        <v>8</v>
      </c>
      <c r="H1442" s="1">
        <v>1</v>
      </c>
      <c r="I1442" s="1">
        <v>1</v>
      </c>
      <c r="J1442" s="1">
        <v>1</v>
      </c>
      <c r="K1442" s="1">
        <v>1</v>
      </c>
      <c r="L1442" s="1">
        <v>1</v>
      </c>
      <c r="M1442" s="1">
        <v>1</v>
      </c>
    </row>
    <row r="1443" spans="1:13" x14ac:dyDescent="0.25">
      <c r="A1443" s="1">
        <v>14430</v>
      </c>
      <c r="B1443" s="1" t="s">
        <v>362</v>
      </c>
      <c r="C1443" s="1">
        <v>0</v>
      </c>
      <c r="D1443" s="1" t="s">
        <v>104</v>
      </c>
      <c r="E1443" s="1" t="s">
        <v>363</v>
      </c>
      <c r="F1443" s="1">
        <v>1</v>
      </c>
      <c r="G1443" s="1">
        <v>1</v>
      </c>
      <c r="H1443" s="1" t="s">
        <v>8</v>
      </c>
      <c r="I1443" s="1" t="s">
        <v>8</v>
      </c>
      <c r="J1443" s="1" t="s">
        <v>8</v>
      </c>
      <c r="K1443" s="1" t="s">
        <v>8</v>
      </c>
      <c r="L1443" s="1" t="s">
        <v>8</v>
      </c>
      <c r="M1443" s="1" t="s">
        <v>8</v>
      </c>
    </row>
    <row r="1444" spans="1:13" x14ac:dyDescent="0.25">
      <c r="A1444" s="1">
        <v>14440</v>
      </c>
      <c r="B1444" s="1" t="s">
        <v>362</v>
      </c>
      <c r="C1444" s="1">
        <v>0</v>
      </c>
      <c r="D1444" s="1" t="s">
        <v>104</v>
      </c>
      <c r="E1444" s="1" t="s">
        <v>363</v>
      </c>
      <c r="F1444" s="1" t="s">
        <v>8</v>
      </c>
      <c r="G1444" s="1" t="s">
        <v>8</v>
      </c>
      <c r="H1444" s="1">
        <v>1</v>
      </c>
      <c r="I1444" s="1">
        <v>1</v>
      </c>
      <c r="J1444" s="1">
        <v>1</v>
      </c>
      <c r="K1444" s="1">
        <v>1</v>
      </c>
      <c r="L1444" s="1">
        <v>1</v>
      </c>
      <c r="M1444" s="1">
        <v>1</v>
      </c>
    </row>
    <row r="1445" spans="1:13" x14ac:dyDescent="0.25">
      <c r="A1445" s="1">
        <v>14450</v>
      </c>
      <c r="B1445" s="1" t="s">
        <v>362</v>
      </c>
      <c r="C1445" s="1">
        <v>0</v>
      </c>
      <c r="D1445" s="1" t="s">
        <v>104</v>
      </c>
      <c r="E1445" s="1" t="s">
        <v>363</v>
      </c>
      <c r="F1445" s="1">
        <v>1</v>
      </c>
      <c r="G1445" s="1">
        <v>1</v>
      </c>
      <c r="H1445" s="1" t="s">
        <v>8</v>
      </c>
      <c r="I1445" s="1" t="s">
        <v>8</v>
      </c>
      <c r="J1445" s="1" t="s">
        <v>8</v>
      </c>
      <c r="K1445" s="1" t="s">
        <v>8</v>
      </c>
      <c r="L1445" s="1" t="s">
        <v>8</v>
      </c>
      <c r="M1445" s="1" t="s">
        <v>8</v>
      </c>
    </row>
    <row r="1446" spans="1:13" x14ac:dyDescent="0.25">
      <c r="A1446" s="1">
        <v>14460</v>
      </c>
      <c r="B1446" s="1" t="s">
        <v>362</v>
      </c>
      <c r="C1446" s="1">
        <v>0</v>
      </c>
      <c r="D1446" s="1" t="s">
        <v>104</v>
      </c>
      <c r="E1446" s="1" t="s">
        <v>363</v>
      </c>
      <c r="F1446" s="1" t="s">
        <v>8</v>
      </c>
      <c r="G1446" s="1" t="s">
        <v>8</v>
      </c>
      <c r="H1446" s="1">
        <v>1</v>
      </c>
      <c r="I1446" s="1">
        <v>1</v>
      </c>
      <c r="J1446" s="1">
        <v>1</v>
      </c>
      <c r="K1446" s="1">
        <v>1</v>
      </c>
      <c r="L1446" s="1">
        <v>1</v>
      </c>
      <c r="M1446" s="1">
        <v>1</v>
      </c>
    </row>
    <row r="1447" spans="1:13" x14ac:dyDescent="0.25">
      <c r="A1447" s="1">
        <v>14470</v>
      </c>
      <c r="B1447" s="1" t="s">
        <v>362</v>
      </c>
      <c r="C1447" s="1">
        <v>0</v>
      </c>
      <c r="D1447" s="1" t="s">
        <v>104</v>
      </c>
      <c r="E1447" s="1" t="s">
        <v>363</v>
      </c>
      <c r="F1447" s="1">
        <v>1</v>
      </c>
      <c r="G1447" s="1">
        <v>1</v>
      </c>
      <c r="H1447" s="1" t="s">
        <v>8</v>
      </c>
      <c r="I1447" s="1" t="s">
        <v>8</v>
      </c>
      <c r="J1447" s="1" t="s">
        <v>8</v>
      </c>
      <c r="K1447" s="1" t="s">
        <v>8</v>
      </c>
      <c r="L1447" s="1" t="s">
        <v>8</v>
      </c>
      <c r="M1447" s="1" t="s">
        <v>8</v>
      </c>
    </row>
    <row r="1448" spans="1:13" x14ac:dyDescent="0.25">
      <c r="A1448" s="1">
        <v>14480</v>
      </c>
      <c r="B1448" s="1" t="s">
        <v>362</v>
      </c>
      <c r="C1448" s="1">
        <v>0</v>
      </c>
      <c r="D1448" s="1" t="s">
        <v>104</v>
      </c>
      <c r="E1448" s="1" t="s">
        <v>363</v>
      </c>
      <c r="F1448" s="1" t="s">
        <v>8</v>
      </c>
      <c r="G1448" s="1" t="s">
        <v>8</v>
      </c>
      <c r="H1448" s="1">
        <v>1</v>
      </c>
      <c r="I1448" s="1">
        <v>1</v>
      </c>
      <c r="J1448" s="1">
        <v>1</v>
      </c>
      <c r="K1448" s="1">
        <v>1</v>
      </c>
      <c r="L1448" s="1">
        <v>1</v>
      </c>
      <c r="M1448" s="1">
        <v>1</v>
      </c>
    </row>
    <row r="1449" spans="1:13" x14ac:dyDescent="0.25">
      <c r="A1449" s="1">
        <v>14490</v>
      </c>
      <c r="B1449" s="1" t="s">
        <v>362</v>
      </c>
      <c r="C1449" s="1">
        <v>0</v>
      </c>
      <c r="D1449" s="1" t="s">
        <v>104</v>
      </c>
      <c r="E1449" s="1" t="s">
        <v>363</v>
      </c>
      <c r="F1449" s="1">
        <v>1</v>
      </c>
      <c r="G1449" s="1">
        <v>1</v>
      </c>
      <c r="H1449" s="1" t="s">
        <v>8</v>
      </c>
      <c r="I1449" s="1" t="s">
        <v>8</v>
      </c>
      <c r="J1449" s="1" t="s">
        <v>8</v>
      </c>
      <c r="K1449" s="1" t="s">
        <v>8</v>
      </c>
      <c r="L1449" s="1" t="s">
        <v>8</v>
      </c>
      <c r="M1449" s="1" t="s">
        <v>8</v>
      </c>
    </row>
    <row r="1450" spans="1:13" x14ac:dyDescent="0.25">
      <c r="A1450" s="1">
        <v>14500</v>
      </c>
      <c r="B1450" s="1" t="s">
        <v>362</v>
      </c>
      <c r="C1450" s="1">
        <v>0</v>
      </c>
      <c r="D1450" s="1" t="s">
        <v>104</v>
      </c>
      <c r="E1450" s="1" t="s">
        <v>363</v>
      </c>
      <c r="F1450" s="1" t="s">
        <v>8</v>
      </c>
      <c r="G1450" s="1" t="s">
        <v>8</v>
      </c>
      <c r="H1450" s="1">
        <v>1</v>
      </c>
      <c r="I1450" s="1">
        <v>1</v>
      </c>
      <c r="J1450" s="1">
        <v>1</v>
      </c>
      <c r="K1450" s="1">
        <v>1</v>
      </c>
      <c r="L1450" s="1">
        <v>1</v>
      </c>
      <c r="M1450" s="1">
        <v>1</v>
      </c>
    </row>
    <row r="1451" spans="1:13" x14ac:dyDescent="0.25">
      <c r="A1451" s="1">
        <v>14510</v>
      </c>
      <c r="B1451" s="1" t="s">
        <v>362</v>
      </c>
      <c r="C1451" s="1">
        <v>0</v>
      </c>
      <c r="D1451" s="1" t="s">
        <v>104</v>
      </c>
      <c r="E1451" s="1" t="s">
        <v>363</v>
      </c>
      <c r="F1451" s="1">
        <v>1</v>
      </c>
      <c r="G1451" s="1">
        <v>1</v>
      </c>
      <c r="H1451" s="1" t="s">
        <v>8</v>
      </c>
      <c r="I1451" s="1" t="s">
        <v>8</v>
      </c>
      <c r="J1451" s="1" t="s">
        <v>8</v>
      </c>
      <c r="K1451" s="1" t="s">
        <v>8</v>
      </c>
      <c r="L1451" s="1" t="s">
        <v>8</v>
      </c>
      <c r="M1451" s="1" t="s">
        <v>8</v>
      </c>
    </row>
    <row r="1452" spans="1:13" x14ac:dyDescent="0.25">
      <c r="A1452" s="1">
        <v>14520</v>
      </c>
      <c r="B1452" s="1" t="s">
        <v>362</v>
      </c>
      <c r="C1452" s="1">
        <v>0</v>
      </c>
      <c r="D1452" s="1" t="s">
        <v>104</v>
      </c>
      <c r="E1452" s="1" t="s">
        <v>363</v>
      </c>
      <c r="F1452" s="1" t="s">
        <v>8</v>
      </c>
      <c r="G1452" s="1" t="s">
        <v>8</v>
      </c>
      <c r="H1452" s="1">
        <v>1</v>
      </c>
      <c r="I1452" s="1">
        <v>1</v>
      </c>
      <c r="J1452" s="1">
        <v>1</v>
      </c>
      <c r="K1452" s="1">
        <v>1</v>
      </c>
      <c r="L1452" s="1">
        <v>1</v>
      </c>
      <c r="M1452" s="1">
        <v>1</v>
      </c>
    </row>
    <row r="1453" spans="1:13" x14ac:dyDescent="0.25">
      <c r="A1453" s="1">
        <v>14530</v>
      </c>
      <c r="B1453" s="1" t="s">
        <v>362</v>
      </c>
      <c r="C1453" s="1">
        <v>0</v>
      </c>
      <c r="D1453" s="1" t="s">
        <v>104</v>
      </c>
      <c r="E1453" s="1" t="s">
        <v>363</v>
      </c>
      <c r="F1453" s="1">
        <v>1</v>
      </c>
      <c r="G1453" s="1">
        <v>1</v>
      </c>
      <c r="H1453" s="1" t="s">
        <v>8</v>
      </c>
      <c r="I1453" s="1" t="s">
        <v>8</v>
      </c>
      <c r="J1453" s="1" t="s">
        <v>8</v>
      </c>
      <c r="K1453" s="1" t="s">
        <v>8</v>
      </c>
      <c r="L1453" s="1" t="s">
        <v>8</v>
      </c>
      <c r="M1453" s="1" t="s">
        <v>8</v>
      </c>
    </row>
    <row r="1454" spans="1:13" x14ac:dyDescent="0.25">
      <c r="A1454" s="1">
        <v>14540</v>
      </c>
      <c r="B1454" s="1" t="s">
        <v>362</v>
      </c>
      <c r="C1454" s="1">
        <v>0</v>
      </c>
      <c r="D1454" s="1" t="s">
        <v>104</v>
      </c>
      <c r="E1454" s="1" t="s">
        <v>363</v>
      </c>
      <c r="F1454" s="1" t="s">
        <v>8</v>
      </c>
      <c r="G1454" s="1" t="s">
        <v>8</v>
      </c>
      <c r="H1454" s="1">
        <v>1</v>
      </c>
      <c r="I1454" s="1">
        <v>1</v>
      </c>
      <c r="J1454" s="1">
        <v>1</v>
      </c>
      <c r="K1454" s="1">
        <v>1</v>
      </c>
      <c r="L1454" s="1">
        <v>1</v>
      </c>
      <c r="M1454" s="1">
        <v>1</v>
      </c>
    </row>
    <row r="1455" spans="1:13" x14ac:dyDescent="0.25">
      <c r="A1455" s="1">
        <v>14550</v>
      </c>
      <c r="B1455" s="1" t="s">
        <v>362</v>
      </c>
      <c r="C1455" s="1">
        <v>0</v>
      </c>
      <c r="D1455" s="1" t="s">
        <v>104</v>
      </c>
      <c r="E1455" s="1" t="s">
        <v>363</v>
      </c>
      <c r="F1455" s="1">
        <v>1</v>
      </c>
      <c r="G1455" s="1">
        <v>1</v>
      </c>
      <c r="H1455" s="1" t="s">
        <v>8</v>
      </c>
      <c r="I1455" s="1" t="s">
        <v>8</v>
      </c>
      <c r="J1455" s="1" t="s">
        <v>8</v>
      </c>
      <c r="K1455" s="1" t="s">
        <v>8</v>
      </c>
      <c r="L1455" s="1" t="s">
        <v>8</v>
      </c>
      <c r="M1455" s="1" t="s">
        <v>8</v>
      </c>
    </row>
    <row r="1456" spans="1:13" x14ac:dyDescent="0.25">
      <c r="A1456" s="1">
        <v>14560</v>
      </c>
      <c r="B1456" s="1" t="s">
        <v>362</v>
      </c>
      <c r="C1456" s="1">
        <v>0</v>
      </c>
      <c r="D1456" s="1" t="s">
        <v>104</v>
      </c>
      <c r="E1456" s="1" t="s">
        <v>363</v>
      </c>
      <c r="F1456" s="1" t="s">
        <v>8</v>
      </c>
      <c r="G1456" s="1" t="s">
        <v>8</v>
      </c>
      <c r="H1456" s="1">
        <v>1</v>
      </c>
      <c r="I1456" s="1">
        <v>1</v>
      </c>
      <c r="J1456" s="1">
        <v>1</v>
      </c>
      <c r="K1456" s="1">
        <v>1</v>
      </c>
      <c r="L1456" s="1">
        <v>1</v>
      </c>
      <c r="M1456" s="1">
        <v>1</v>
      </c>
    </row>
    <row r="1457" spans="1:13" x14ac:dyDescent="0.25">
      <c r="A1457" s="1">
        <v>14570</v>
      </c>
      <c r="B1457" s="1" t="s">
        <v>362</v>
      </c>
      <c r="C1457" s="1">
        <v>0</v>
      </c>
      <c r="D1457" s="1" t="s">
        <v>104</v>
      </c>
      <c r="E1457" s="1" t="s">
        <v>363</v>
      </c>
      <c r="F1457" s="1">
        <v>1</v>
      </c>
      <c r="G1457" s="1">
        <v>1</v>
      </c>
      <c r="H1457" s="1" t="s">
        <v>8</v>
      </c>
      <c r="I1457" s="1" t="s">
        <v>8</v>
      </c>
      <c r="J1457" s="1" t="s">
        <v>8</v>
      </c>
      <c r="K1457" s="1" t="s">
        <v>8</v>
      </c>
      <c r="L1457" s="1" t="s">
        <v>8</v>
      </c>
      <c r="M1457" s="1" t="s">
        <v>8</v>
      </c>
    </row>
    <row r="1458" spans="1:13" x14ac:dyDescent="0.25">
      <c r="A1458" s="1">
        <v>14580</v>
      </c>
      <c r="B1458" s="1" t="s">
        <v>362</v>
      </c>
      <c r="C1458" s="1">
        <v>0</v>
      </c>
      <c r="D1458" s="1" t="s">
        <v>104</v>
      </c>
      <c r="E1458" s="1" t="s">
        <v>363</v>
      </c>
      <c r="F1458" s="1" t="s">
        <v>8</v>
      </c>
      <c r="G1458" s="1" t="s">
        <v>8</v>
      </c>
      <c r="H1458" s="1">
        <v>1</v>
      </c>
      <c r="I1458" s="1">
        <v>1</v>
      </c>
      <c r="J1458" s="1">
        <v>1</v>
      </c>
      <c r="K1458" s="1">
        <v>1</v>
      </c>
      <c r="L1458" s="1">
        <v>1</v>
      </c>
      <c r="M1458" s="1">
        <v>1</v>
      </c>
    </row>
    <row r="1459" spans="1:13" x14ac:dyDescent="0.25">
      <c r="A1459" s="1">
        <v>14590</v>
      </c>
      <c r="B1459" s="1" t="s">
        <v>362</v>
      </c>
      <c r="C1459" s="1">
        <v>0</v>
      </c>
      <c r="D1459" s="1" t="s">
        <v>104</v>
      </c>
      <c r="E1459" s="1" t="s">
        <v>363</v>
      </c>
      <c r="F1459" s="1">
        <v>1</v>
      </c>
      <c r="G1459" s="1">
        <v>1</v>
      </c>
      <c r="H1459" s="1" t="s">
        <v>8</v>
      </c>
      <c r="I1459" s="1" t="s">
        <v>8</v>
      </c>
      <c r="J1459" s="1" t="s">
        <v>8</v>
      </c>
      <c r="K1459" s="1" t="s">
        <v>8</v>
      </c>
      <c r="L1459" s="1" t="s">
        <v>8</v>
      </c>
      <c r="M1459" s="1" t="s">
        <v>8</v>
      </c>
    </row>
    <row r="1460" spans="1:13" x14ac:dyDescent="0.25">
      <c r="A1460" s="1">
        <v>14600</v>
      </c>
      <c r="B1460" s="1" t="s">
        <v>362</v>
      </c>
      <c r="C1460" s="1">
        <v>0</v>
      </c>
      <c r="D1460" s="1" t="s">
        <v>104</v>
      </c>
      <c r="E1460" s="1" t="s">
        <v>363</v>
      </c>
      <c r="F1460" s="1" t="s">
        <v>8</v>
      </c>
      <c r="G1460" s="1" t="s">
        <v>8</v>
      </c>
      <c r="H1460" s="1">
        <v>1</v>
      </c>
      <c r="I1460" s="1">
        <v>1</v>
      </c>
      <c r="J1460" s="1">
        <v>1</v>
      </c>
      <c r="K1460" s="1">
        <v>1</v>
      </c>
      <c r="L1460" s="1">
        <v>1</v>
      </c>
      <c r="M1460" s="1">
        <v>1</v>
      </c>
    </row>
    <row r="1461" spans="1:13" x14ac:dyDescent="0.25">
      <c r="A1461" s="1">
        <v>14610</v>
      </c>
      <c r="B1461" s="1" t="s">
        <v>362</v>
      </c>
      <c r="C1461" s="1">
        <v>0</v>
      </c>
      <c r="D1461" s="1" t="s">
        <v>104</v>
      </c>
      <c r="E1461" s="1" t="s">
        <v>363</v>
      </c>
      <c r="F1461" s="1">
        <v>1</v>
      </c>
      <c r="G1461" s="1">
        <v>1</v>
      </c>
      <c r="H1461" s="1" t="s">
        <v>8</v>
      </c>
      <c r="I1461" s="1" t="s">
        <v>8</v>
      </c>
      <c r="J1461" s="1" t="s">
        <v>8</v>
      </c>
      <c r="K1461" s="1" t="s">
        <v>8</v>
      </c>
      <c r="L1461" s="1" t="s">
        <v>8</v>
      </c>
      <c r="M1461" s="1" t="s">
        <v>8</v>
      </c>
    </row>
    <row r="1462" spans="1:13" x14ac:dyDescent="0.25">
      <c r="A1462" s="1">
        <v>14620</v>
      </c>
      <c r="B1462" s="1" t="s">
        <v>362</v>
      </c>
      <c r="C1462" s="1">
        <v>0</v>
      </c>
      <c r="D1462" s="1" t="s">
        <v>104</v>
      </c>
      <c r="E1462" s="1" t="s">
        <v>363</v>
      </c>
      <c r="F1462" s="1" t="s">
        <v>8</v>
      </c>
      <c r="G1462" s="1" t="s">
        <v>8</v>
      </c>
      <c r="H1462" s="1">
        <v>1</v>
      </c>
      <c r="I1462" s="1">
        <v>1</v>
      </c>
      <c r="J1462" s="1">
        <v>1</v>
      </c>
      <c r="K1462" s="1">
        <v>1</v>
      </c>
      <c r="L1462" s="1">
        <v>1</v>
      </c>
      <c r="M1462" s="1">
        <v>1</v>
      </c>
    </row>
    <row r="1463" spans="1:13" x14ac:dyDescent="0.25">
      <c r="A1463" s="1">
        <v>14630</v>
      </c>
      <c r="B1463" s="1" t="s">
        <v>362</v>
      </c>
      <c r="C1463" s="1">
        <v>0</v>
      </c>
      <c r="D1463" s="1" t="s">
        <v>104</v>
      </c>
      <c r="E1463" s="1" t="s">
        <v>363</v>
      </c>
      <c r="F1463" s="1">
        <v>1</v>
      </c>
      <c r="G1463" s="1">
        <v>1</v>
      </c>
      <c r="H1463" s="1" t="s">
        <v>8</v>
      </c>
      <c r="I1463" s="1" t="s">
        <v>8</v>
      </c>
      <c r="J1463" s="1" t="s">
        <v>8</v>
      </c>
      <c r="K1463" s="1" t="s">
        <v>8</v>
      </c>
      <c r="L1463" s="1" t="s">
        <v>8</v>
      </c>
      <c r="M1463" s="1" t="s">
        <v>8</v>
      </c>
    </row>
    <row r="1464" spans="1:13" x14ac:dyDescent="0.25">
      <c r="A1464" s="1">
        <v>14640</v>
      </c>
      <c r="B1464" s="1" t="s">
        <v>362</v>
      </c>
      <c r="C1464" s="1">
        <v>0</v>
      </c>
      <c r="D1464" s="1" t="s">
        <v>104</v>
      </c>
      <c r="E1464" s="1" t="s">
        <v>363</v>
      </c>
      <c r="F1464" s="1" t="s">
        <v>8</v>
      </c>
      <c r="G1464" s="1" t="s">
        <v>8</v>
      </c>
      <c r="H1464" s="1">
        <v>1</v>
      </c>
      <c r="I1464" s="1">
        <v>1</v>
      </c>
      <c r="J1464" s="1">
        <v>1</v>
      </c>
      <c r="K1464" s="1">
        <v>1</v>
      </c>
      <c r="L1464" s="1">
        <v>1</v>
      </c>
      <c r="M1464" s="1">
        <v>1</v>
      </c>
    </row>
    <row r="1465" spans="1:13" x14ac:dyDescent="0.25">
      <c r="A1465" s="1">
        <v>14650</v>
      </c>
      <c r="B1465" s="1" t="s">
        <v>362</v>
      </c>
      <c r="C1465" s="1">
        <v>0</v>
      </c>
      <c r="D1465" s="1" t="s">
        <v>104</v>
      </c>
      <c r="E1465" s="1" t="s">
        <v>363</v>
      </c>
      <c r="F1465" s="1">
        <v>1</v>
      </c>
      <c r="G1465" s="1">
        <v>1</v>
      </c>
      <c r="H1465" s="1" t="s">
        <v>8</v>
      </c>
      <c r="I1465" s="1" t="s">
        <v>8</v>
      </c>
      <c r="J1465" s="1" t="s">
        <v>8</v>
      </c>
      <c r="K1465" s="1" t="s">
        <v>8</v>
      </c>
      <c r="L1465" s="1" t="s">
        <v>8</v>
      </c>
      <c r="M1465" s="1" t="s">
        <v>8</v>
      </c>
    </row>
    <row r="1466" spans="1:13" x14ac:dyDescent="0.25">
      <c r="A1466" s="1">
        <v>14660</v>
      </c>
      <c r="B1466" s="1" t="s">
        <v>362</v>
      </c>
      <c r="C1466" s="1">
        <v>0</v>
      </c>
      <c r="D1466" s="1" t="s">
        <v>104</v>
      </c>
      <c r="E1466" s="1" t="s">
        <v>363</v>
      </c>
      <c r="F1466" s="1" t="s">
        <v>8</v>
      </c>
      <c r="G1466" s="1" t="s">
        <v>8</v>
      </c>
      <c r="H1466" s="1">
        <v>1</v>
      </c>
      <c r="I1466" s="1">
        <v>1</v>
      </c>
      <c r="J1466" s="1">
        <v>1</v>
      </c>
      <c r="K1466" s="1">
        <v>1</v>
      </c>
      <c r="L1466" s="1">
        <v>1</v>
      </c>
      <c r="M1466" s="1">
        <v>1</v>
      </c>
    </row>
    <row r="1467" spans="1:13" x14ac:dyDescent="0.25">
      <c r="A1467" s="1">
        <v>14670</v>
      </c>
      <c r="B1467" s="1" t="s">
        <v>362</v>
      </c>
      <c r="C1467" s="1">
        <v>0</v>
      </c>
      <c r="D1467" s="1" t="s">
        <v>104</v>
      </c>
      <c r="E1467" s="1" t="s">
        <v>363</v>
      </c>
      <c r="F1467" s="1">
        <v>1</v>
      </c>
      <c r="G1467" s="1">
        <v>1</v>
      </c>
      <c r="H1467" s="1" t="s">
        <v>8</v>
      </c>
      <c r="I1467" s="1" t="s">
        <v>8</v>
      </c>
      <c r="J1467" s="1" t="s">
        <v>8</v>
      </c>
      <c r="K1467" s="1" t="s">
        <v>8</v>
      </c>
      <c r="L1467" s="1" t="s">
        <v>8</v>
      </c>
      <c r="M1467" s="1" t="s">
        <v>8</v>
      </c>
    </row>
    <row r="1468" spans="1:13" x14ac:dyDescent="0.25">
      <c r="A1468" s="1">
        <v>14680</v>
      </c>
      <c r="B1468" s="1" t="s">
        <v>362</v>
      </c>
      <c r="C1468" s="1">
        <v>0</v>
      </c>
      <c r="D1468" s="1" t="s">
        <v>104</v>
      </c>
      <c r="E1468" s="1" t="s">
        <v>363</v>
      </c>
      <c r="F1468" s="1" t="s">
        <v>8</v>
      </c>
      <c r="G1468" s="1" t="s">
        <v>8</v>
      </c>
      <c r="H1468" s="1">
        <v>1</v>
      </c>
      <c r="I1468" s="1">
        <v>1</v>
      </c>
      <c r="J1468" s="1">
        <v>1</v>
      </c>
      <c r="K1468" s="1">
        <v>1</v>
      </c>
      <c r="L1468" s="1">
        <v>1</v>
      </c>
      <c r="M1468" s="1">
        <v>1</v>
      </c>
    </row>
    <row r="1469" spans="1:13" x14ac:dyDescent="0.25">
      <c r="A1469" s="1">
        <v>14690</v>
      </c>
      <c r="B1469" s="1" t="s">
        <v>362</v>
      </c>
      <c r="C1469" s="1">
        <v>0</v>
      </c>
      <c r="D1469" s="1" t="s">
        <v>104</v>
      </c>
      <c r="E1469" s="1" t="s">
        <v>363</v>
      </c>
      <c r="F1469" s="1">
        <v>1</v>
      </c>
      <c r="G1469" s="1">
        <v>1</v>
      </c>
      <c r="H1469" s="1" t="s">
        <v>8</v>
      </c>
      <c r="I1469" s="1" t="s">
        <v>8</v>
      </c>
      <c r="J1469" s="1" t="s">
        <v>8</v>
      </c>
      <c r="K1469" s="1" t="s">
        <v>8</v>
      </c>
      <c r="L1469" s="1" t="s">
        <v>8</v>
      </c>
      <c r="M1469" s="1" t="s">
        <v>8</v>
      </c>
    </row>
    <row r="1470" spans="1:13" x14ac:dyDescent="0.25">
      <c r="A1470" s="1">
        <v>14700</v>
      </c>
      <c r="B1470" s="1" t="s">
        <v>362</v>
      </c>
      <c r="C1470" s="1">
        <v>0</v>
      </c>
      <c r="D1470" s="1" t="s">
        <v>104</v>
      </c>
      <c r="E1470" s="1" t="s">
        <v>363</v>
      </c>
      <c r="F1470" s="1" t="s">
        <v>8</v>
      </c>
      <c r="G1470" s="1" t="s">
        <v>8</v>
      </c>
      <c r="H1470" s="1">
        <v>1</v>
      </c>
      <c r="I1470" s="1">
        <v>1</v>
      </c>
      <c r="J1470" s="1">
        <v>1</v>
      </c>
      <c r="K1470" s="1">
        <v>1</v>
      </c>
      <c r="L1470" s="1">
        <v>1</v>
      </c>
      <c r="M1470" s="1">
        <v>1</v>
      </c>
    </row>
    <row r="1471" spans="1:13" x14ac:dyDescent="0.25">
      <c r="A1471" s="1">
        <v>14710</v>
      </c>
      <c r="B1471" s="1" t="s">
        <v>362</v>
      </c>
      <c r="C1471" s="1">
        <v>0</v>
      </c>
      <c r="D1471" s="1" t="s">
        <v>104</v>
      </c>
      <c r="E1471" s="1" t="s">
        <v>363</v>
      </c>
      <c r="F1471" s="1">
        <v>1</v>
      </c>
      <c r="G1471" s="1">
        <v>1</v>
      </c>
      <c r="H1471" s="1" t="s">
        <v>8</v>
      </c>
      <c r="I1471" s="1" t="s">
        <v>8</v>
      </c>
      <c r="J1471" s="1" t="s">
        <v>8</v>
      </c>
      <c r="K1471" s="1" t="s">
        <v>8</v>
      </c>
      <c r="L1471" s="1" t="s">
        <v>8</v>
      </c>
      <c r="M1471" s="1" t="s">
        <v>8</v>
      </c>
    </row>
    <row r="1472" spans="1:13" x14ac:dyDescent="0.25">
      <c r="A1472" s="1">
        <v>14720</v>
      </c>
      <c r="B1472" s="1" t="s">
        <v>362</v>
      </c>
      <c r="C1472" s="1">
        <v>0</v>
      </c>
      <c r="D1472" s="1" t="s">
        <v>104</v>
      </c>
      <c r="E1472" s="1" t="s">
        <v>363</v>
      </c>
      <c r="F1472" s="1" t="s">
        <v>8</v>
      </c>
      <c r="G1472" s="1" t="s">
        <v>8</v>
      </c>
      <c r="H1472" s="1">
        <v>1</v>
      </c>
      <c r="I1472" s="1">
        <v>1</v>
      </c>
      <c r="J1472" s="1">
        <v>1</v>
      </c>
      <c r="K1472" s="1">
        <v>1</v>
      </c>
      <c r="L1472" s="1">
        <v>1</v>
      </c>
      <c r="M1472" s="1">
        <v>1</v>
      </c>
    </row>
    <row r="1473" spans="1:13" x14ac:dyDescent="0.25">
      <c r="A1473" s="1">
        <v>14730</v>
      </c>
      <c r="B1473" s="1" t="s">
        <v>362</v>
      </c>
      <c r="C1473" s="1">
        <v>0</v>
      </c>
      <c r="D1473" s="1" t="s">
        <v>104</v>
      </c>
      <c r="E1473" s="1" t="s">
        <v>363</v>
      </c>
      <c r="F1473" s="1">
        <v>1</v>
      </c>
      <c r="G1473" s="1">
        <v>1</v>
      </c>
      <c r="H1473" s="1" t="s">
        <v>8</v>
      </c>
      <c r="I1473" s="1" t="s">
        <v>8</v>
      </c>
      <c r="J1473" s="1" t="s">
        <v>8</v>
      </c>
      <c r="K1473" s="1" t="s">
        <v>8</v>
      </c>
      <c r="L1473" s="1" t="s">
        <v>8</v>
      </c>
      <c r="M1473" s="1" t="s">
        <v>8</v>
      </c>
    </row>
    <row r="1474" spans="1:13" x14ac:dyDescent="0.25">
      <c r="A1474" s="1">
        <v>14740</v>
      </c>
      <c r="B1474" s="1" t="s">
        <v>362</v>
      </c>
      <c r="C1474" s="1">
        <v>0</v>
      </c>
      <c r="D1474" s="1" t="s">
        <v>104</v>
      </c>
      <c r="E1474" s="1" t="s">
        <v>363</v>
      </c>
      <c r="F1474" s="1" t="s">
        <v>8</v>
      </c>
      <c r="G1474" s="1" t="s">
        <v>8</v>
      </c>
      <c r="H1474" s="1">
        <v>1</v>
      </c>
      <c r="I1474" s="1">
        <v>1</v>
      </c>
      <c r="J1474" s="1">
        <v>1</v>
      </c>
      <c r="K1474" s="1">
        <v>1</v>
      </c>
      <c r="L1474" s="1">
        <v>1</v>
      </c>
      <c r="M1474" s="1">
        <v>1</v>
      </c>
    </row>
    <row r="1475" spans="1:13" x14ac:dyDescent="0.25">
      <c r="A1475" s="1">
        <v>14750</v>
      </c>
      <c r="B1475" s="1" t="s">
        <v>362</v>
      </c>
      <c r="C1475" s="1">
        <v>0</v>
      </c>
      <c r="D1475" s="1" t="s">
        <v>104</v>
      </c>
      <c r="E1475" s="1" t="s">
        <v>363</v>
      </c>
      <c r="F1475" s="1">
        <v>1</v>
      </c>
      <c r="G1475" s="1">
        <v>1</v>
      </c>
      <c r="H1475" s="1" t="s">
        <v>8</v>
      </c>
      <c r="I1475" s="1" t="s">
        <v>8</v>
      </c>
      <c r="J1475" s="1" t="s">
        <v>8</v>
      </c>
      <c r="K1475" s="1" t="s">
        <v>8</v>
      </c>
      <c r="L1475" s="1" t="s">
        <v>8</v>
      </c>
      <c r="M1475" s="1" t="s">
        <v>8</v>
      </c>
    </row>
    <row r="1476" spans="1:13" x14ac:dyDescent="0.25">
      <c r="A1476" s="1">
        <v>14760</v>
      </c>
      <c r="B1476" s="1" t="s">
        <v>362</v>
      </c>
      <c r="C1476" s="1">
        <v>0</v>
      </c>
      <c r="D1476" s="1" t="s">
        <v>104</v>
      </c>
      <c r="E1476" s="1" t="s">
        <v>363</v>
      </c>
      <c r="F1476" s="1" t="s">
        <v>8</v>
      </c>
      <c r="G1476" s="1" t="s">
        <v>8</v>
      </c>
      <c r="H1476" s="1">
        <v>1</v>
      </c>
      <c r="I1476" s="1">
        <v>1</v>
      </c>
      <c r="J1476" s="1">
        <v>1</v>
      </c>
      <c r="K1476" s="1">
        <v>1</v>
      </c>
      <c r="L1476" s="1">
        <v>1</v>
      </c>
      <c r="M1476" s="1">
        <v>1</v>
      </c>
    </row>
    <row r="1477" spans="1:13" x14ac:dyDescent="0.25">
      <c r="A1477" s="1">
        <v>14770</v>
      </c>
      <c r="B1477" s="1" t="s">
        <v>362</v>
      </c>
      <c r="C1477" s="1">
        <v>0</v>
      </c>
      <c r="D1477" s="1" t="s">
        <v>104</v>
      </c>
      <c r="E1477" s="1" t="s">
        <v>363</v>
      </c>
      <c r="F1477" s="1">
        <v>1</v>
      </c>
      <c r="G1477" s="1">
        <v>1</v>
      </c>
      <c r="H1477" s="1" t="s">
        <v>8</v>
      </c>
      <c r="I1477" s="1" t="s">
        <v>8</v>
      </c>
      <c r="J1477" s="1" t="s">
        <v>8</v>
      </c>
      <c r="K1477" s="1" t="s">
        <v>8</v>
      </c>
      <c r="L1477" s="1" t="s">
        <v>8</v>
      </c>
      <c r="M1477" s="1" t="s">
        <v>8</v>
      </c>
    </row>
    <row r="1478" spans="1:13" x14ac:dyDescent="0.25">
      <c r="A1478" s="1">
        <v>14780</v>
      </c>
      <c r="B1478" s="1" t="s">
        <v>362</v>
      </c>
      <c r="C1478" s="1">
        <v>0</v>
      </c>
      <c r="D1478" s="1" t="s">
        <v>104</v>
      </c>
      <c r="E1478" s="1" t="s">
        <v>363</v>
      </c>
      <c r="F1478" s="1" t="s">
        <v>8</v>
      </c>
      <c r="G1478" s="1" t="s">
        <v>8</v>
      </c>
      <c r="H1478" s="1">
        <v>1</v>
      </c>
      <c r="I1478" s="1">
        <v>1</v>
      </c>
      <c r="J1478" s="1">
        <v>1</v>
      </c>
      <c r="K1478" s="1">
        <v>1</v>
      </c>
      <c r="L1478" s="1">
        <v>1</v>
      </c>
      <c r="M1478" s="1">
        <v>1</v>
      </c>
    </row>
    <row r="1479" spans="1:13" x14ac:dyDescent="0.25">
      <c r="A1479" s="1">
        <v>14790</v>
      </c>
      <c r="B1479" s="1" t="s">
        <v>362</v>
      </c>
      <c r="C1479" s="1">
        <v>0</v>
      </c>
      <c r="D1479" s="1" t="s">
        <v>104</v>
      </c>
      <c r="E1479" s="1" t="s">
        <v>363</v>
      </c>
      <c r="F1479" s="1">
        <v>1</v>
      </c>
      <c r="G1479" s="1">
        <v>1</v>
      </c>
      <c r="H1479" s="1" t="s">
        <v>8</v>
      </c>
      <c r="I1479" s="1" t="s">
        <v>8</v>
      </c>
      <c r="J1479" s="1" t="s">
        <v>8</v>
      </c>
      <c r="K1479" s="1" t="s">
        <v>8</v>
      </c>
      <c r="L1479" s="1" t="s">
        <v>8</v>
      </c>
      <c r="M1479" s="1" t="s">
        <v>8</v>
      </c>
    </row>
    <row r="1480" spans="1:13" x14ac:dyDescent="0.25">
      <c r="A1480" s="1">
        <v>14800</v>
      </c>
      <c r="B1480" s="1" t="s">
        <v>362</v>
      </c>
      <c r="C1480" s="1">
        <v>0</v>
      </c>
      <c r="D1480" s="1" t="s">
        <v>104</v>
      </c>
      <c r="E1480" s="1" t="s">
        <v>363</v>
      </c>
      <c r="F1480" s="1" t="s">
        <v>8</v>
      </c>
      <c r="G1480" s="1" t="s">
        <v>8</v>
      </c>
      <c r="H1480" s="1">
        <v>1</v>
      </c>
      <c r="I1480" s="1">
        <v>1</v>
      </c>
      <c r="J1480" s="1">
        <v>1</v>
      </c>
      <c r="K1480" s="1">
        <v>1</v>
      </c>
      <c r="L1480" s="1">
        <v>1</v>
      </c>
      <c r="M1480" s="1">
        <v>1</v>
      </c>
    </row>
    <row r="1481" spans="1:13" x14ac:dyDescent="0.25">
      <c r="A1481" s="1">
        <v>14810</v>
      </c>
      <c r="B1481" s="1" t="s">
        <v>362</v>
      </c>
      <c r="C1481" s="1">
        <v>0</v>
      </c>
      <c r="D1481" s="1" t="s">
        <v>104</v>
      </c>
      <c r="E1481" s="1" t="s">
        <v>363</v>
      </c>
      <c r="F1481" s="1">
        <v>1</v>
      </c>
      <c r="G1481" s="1">
        <v>1</v>
      </c>
      <c r="H1481" s="1" t="s">
        <v>8</v>
      </c>
      <c r="I1481" s="1" t="s">
        <v>8</v>
      </c>
      <c r="J1481" s="1" t="s">
        <v>8</v>
      </c>
      <c r="K1481" s="1" t="s">
        <v>8</v>
      </c>
      <c r="L1481" s="1" t="s">
        <v>8</v>
      </c>
      <c r="M1481" s="1" t="s">
        <v>8</v>
      </c>
    </row>
    <row r="1482" spans="1:13" x14ac:dyDescent="0.25">
      <c r="A1482" s="1">
        <v>14820</v>
      </c>
      <c r="B1482" s="1" t="s">
        <v>362</v>
      </c>
      <c r="C1482" s="1">
        <v>0</v>
      </c>
      <c r="D1482" s="1" t="s">
        <v>104</v>
      </c>
      <c r="E1482" s="1" t="s">
        <v>363</v>
      </c>
      <c r="F1482" s="1" t="s">
        <v>8</v>
      </c>
      <c r="G1482" s="1" t="s">
        <v>8</v>
      </c>
      <c r="H1482" s="1">
        <v>1</v>
      </c>
      <c r="I1482" s="1">
        <v>1</v>
      </c>
      <c r="J1482" s="1">
        <v>1</v>
      </c>
      <c r="K1482" s="1">
        <v>1</v>
      </c>
      <c r="L1482" s="1">
        <v>1</v>
      </c>
      <c r="M1482" s="1">
        <v>1</v>
      </c>
    </row>
    <row r="1483" spans="1:13" x14ac:dyDescent="0.25">
      <c r="A1483" s="1">
        <v>14830</v>
      </c>
      <c r="B1483" s="1" t="s">
        <v>362</v>
      </c>
      <c r="C1483" s="1">
        <v>0</v>
      </c>
      <c r="D1483" s="1" t="s">
        <v>104</v>
      </c>
      <c r="E1483" s="1" t="s">
        <v>363</v>
      </c>
      <c r="F1483" s="1">
        <v>1</v>
      </c>
      <c r="G1483" s="1">
        <v>1</v>
      </c>
      <c r="H1483" s="1" t="s">
        <v>8</v>
      </c>
      <c r="I1483" s="1" t="s">
        <v>8</v>
      </c>
      <c r="J1483" s="1" t="s">
        <v>8</v>
      </c>
      <c r="K1483" s="1" t="s">
        <v>8</v>
      </c>
      <c r="L1483" s="1" t="s">
        <v>8</v>
      </c>
      <c r="M1483" s="1" t="s">
        <v>8</v>
      </c>
    </row>
    <row r="1484" spans="1:13" x14ac:dyDescent="0.25">
      <c r="A1484" s="1">
        <v>14840</v>
      </c>
      <c r="B1484" s="1" t="s">
        <v>362</v>
      </c>
      <c r="C1484" s="1">
        <v>0</v>
      </c>
      <c r="D1484" s="1" t="s">
        <v>104</v>
      </c>
      <c r="E1484" s="1" t="s">
        <v>363</v>
      </c>
      <c r="F1484" s="1" t="s">
        <v>8</v>
      </c>
      <c r="G1484" s="1" t="s">
        <v>8</v>
      </c>
      <c r="H1484" s="1">
        <v>1</v>
      </c>
      <c r="I1484" s="1">
        <v>1</v>
      </c>
      <c r="J1484" s="1">
        <v>1</v>
      </c>
      <c r="K1484" s="1">
        <v>1</v>
      </c>
      <c r="L1484" s="1">
        <v>1</v>
      </c>
      <c r="M1484" s="1">
        <v>1</v>
      </c>
    </row>
    <row r="1485" spans="1:13" x14ac:dyDescent="0.25">
      <c r="A1485" s="1">
        <v>14850</v>
      </c>
      <c r="B1485" s="1" t="s">
        <v>362</v>
      </c>
      <c r="C1485" s="1">
        <v>0</v>
      </c>
      <c r="D1485" s="1" t="s">
        <v>104</v>
      </c>
      <c r="E1485" s="1" t="s">
        <v>363</v>
      </c>
      <c r="F1485" s="1">
        <v>1</v>
      </c>
      <c r="G1485" s="1">
        <v>1</v>
      </c>
      <c r="H1485" s="1" t="s">
        <v>8</v>
      </c>
      <c r="I1485" s="1" t="s">
        <v>8</v>
      </c>
      <c r="J1485" s="1" t="s">
        <v>8</v>
      </c>
      <c r="K1485" s="1" t="s">
        <v>8</v>
      </c>
      <c r="L1485" s="1" t="s">
        <v>8</v>
      </c>
      <c r="M1485" s="1" t="s">
        <v>8</v>
      </c>
    </row>
    <row r="1486" spans="1:13" x14ac:dyDescent="0.25">
      <c r="A1486" s="1">
        <v>14860</v>
      </c>
      <c r="B1486" s="1" t="s">
        <v>362</v>
      </c>
      <c r="C1486" s="1">
        <v>0</v>
      </c>
      <c r="D1486" s="1" t="s">
        <v>104</v>
      </c>
      <c r="E1486" s="1" t="s">
        <v>363</v>
      </c>
      <c r="F1486" s="1" t="s">
        <v>8</v>
      </c>
      <c r="G1486" s="1" t="s">
        <v>8</v>
      </c>
      <c r="H1486" s="1">
        <v>1</v>
      </c>
      <c r="I1486" s="1">
        <v>1</v>
      </c>
      <c r="J1486" s="1">
        <v>1</v>
      </c>
      <c r="K1486" s="1">
        <v>1</v>
      </c>
      <c r="L1486" s="1">
        <v>1</v>
      </c>
      <c r="M1486" s="1">
        <v>1</v>
      </c>
    </row>
    <row r="1487" spans="1:13" x14ac:dyDescent="0.25">
      <c r="A1487" s="1">
        <v>14870</v>
      </c>
      <c r="B1487" s="1" t="s">
        <v>362</v>
      </c>
      <c r="C1487" s="1">
        <v>0</v>
      </c>
      <c r="D1487" s="1" t="s">
        <v>104</v>
      </c>
      <c r="E1487" s="1" t="s">
        <v>363</v>
      </c>
      <c r="F1487" s="1">
        <v>1</v>
      </c>
      <c r="G1487" s="1">
        <v>1</v>
      </c>
      <c r="H1487" s="1" t="s">
        <v>8</v>
      </c>
      <c r="I1487" s="1" t="s">
        <v>8</v>
      </c>
      <c r="J1487" s="1" t="s">
        <v>8</v>
      </c>
      <c r="K1487" s="1" t="s">
        <v>8</v>
      </c>
      <c r="L1487" s="1" t="s">
        <v>8</v>
      </c>
      <c r="M1487" s="1" t="s">
        <v>8</v>
      </c>
    </row>
    <row r="1488" spans="1:13" x14ac:dyDescent="0.25">
      <c r="A1488" s="1">
        <v>14880</v>
      </c>
      <c r="B1488" s="1" t="s">
        <v>362</v>
      </c>
      <c r="C1488" s="1">
        <v>0</v>
      </c>
      <c r="D1488" s="1" t="s">
        <v>104</v>
      </c>
      <c r="E1488" s="1" t="s">
        <v>363</v>
      </c>
      <c r="F1488" s="1" t="s">
        <v>8</v>
      </c>
      <c r="G1488" s="1" t="s">
        <v>8</v>
      </c>
      <c r="H1488" s="1">
        <v>1</v>
      </c>
      <c r="I1488" s="1">
        <v>1</v>
      </c>
      <c r="J1488" s="1">
        <v>1</v>
      </c>
      <c r="K1488" s="1">
        <v>1</v>
      </c>
      <c r="L1488" s="1">
        <v>1</v>
      </c>
      <c r="M1488" s="1">
        <v>1</v>
      </c>
    </row>
    <row r="1489" spans="1:13" x14ac:dyDescent="0.25">
      <c r="A1489" s="1">
        <v>14890</v>
      </c>
      <c r="B1489" s="1" t="s">
        <v>362</v>
      </c>
      <c r="C1489" s="1">
        <v>0</v>
      </c>
      <c r="D1489" s="1" t="s">
        <v>104</v>
      </c>
      <c r="E1489" s="1" t="s">
        <v>363</v>
      </c>
      <c r="F1489" s="1">
        <v>1</v>
      </c>
      <c r="G1489" s="1">
        <v>1</v>
      </c>
      <c r="H1489" s="1" t="s">
        <v>8</v>
      </c>
      <c r="I1489" s="1" t="s">
        <v>8</v>
      </c>
      <c r="J1489" s="1" t="s">
        <v>8</v>
      </c>
      <c r="K1489" s="1" t="s">
        <v>8</v>
      </c>
      <c r="L1489" s="1" t="s">
        <v>8</v>
      </c>
      <c r="M1489" s="1" t="s">
        <v>8</v>
      </c>
    </row>
    <row r="1490" spans="1:13" x14ac:dyDescent="0.25">
      <c r="A1490" s="1">
        <v>14900</v>
      </c>
      <c r="B1490" s="1" t="s">
        <v>362</v>
      </c>
      <c r="C1490" s="1">
        <v>0</v>
      </c>
      <c r="D1490" s="1" t="s">
        <v>104</v>
      </c>
      <c r="E1490" s="1" t="s">
        <v>363</v>
      </c>
      <c r="F1490" s="1" t="s">
        <v>8</v>
      </c>
      <c r="G1490" s="1" t="s">
        <v>8</v>
      </c>
      <c r="H1490" s="1">
        <v>1</v>
      </c>
      <c r="I1490" s="1">
        <v>1</v>
      </c>
      <c r="J1490" s="1">
        <v>1</v>
      </c>
      <c r="K1490" s="1">
        <v>1</v>
      </c>
      <c r="L1490" s="1">
        <v>1</v>
      </c>
      <c r="M1490" s="1">
        <v>1</v>
      </c>
    </row>
    <row r="1491" spans="1:13" x14ac:dyDescent="0.25">
      <c r="A1491" s="1">
        <v>14910</v>
      </c>
      <c r="B1491" s="1" t="s">
        <v>412</v>
      </c>
      <c r="C1491" s="1">
        <v>0</v>
      </c>
      <c r="D1491" s="1" t="s">
        <v>104</v>
      </c>
      <c r="E1491" s="1" t="s">
        <v>413</v>
      </c>
      <c r="F1491" s="1">
        <v>1</v>
      </c>
      <c r="G1491" s="1">
        <v>1</v>
      </c>
      <c r="H1491" s="1">
        <v>1</v>
      </c>
      <c r="I1491" s="1">
        <v>1</v>
      </c>
      <c r="J1491" s="1">
        <v>1</v>
      </c>
      <c r="K1491" s="1">
        <v>1</v>
      </c>
      <c r="L1491" s="1">
        <v>1</v>
      </c>
      <c r="M1491" s="1">
        <v>1</v>
      </c>
    </row>
    <row r="1492" spans="1:13" x14ac:dyDescent="0.25">
      <c r="A1492" s="1">
        <v>14920</v>
      </c>
      <c r="B1492" s="1" t="s">
        <v>412</v>
      </c>
      <c r="C1492" s="1">
        <v>0</v>
      </c>
      <c r="D1492" s="1" t="s">
        <v>104</v>
      </c>
      <c r="E1492" s="1" t="s">
        <v>413</v>
      </c>
      <c r="F1492" s="1">
        <v>1</v>
      </c>
      <c r="G1492" s="1">
        <v>1</v>
      </c>
      <c r="H1492" s="1">
        <v>1</v>
      </c>
      <c r="I1492" s="1">
        <v>1</v>
      </c>
      <c r="J1492" s="1">
        <v>1</v>
      </c>
      <c r="K1492" s="1">
        <v>1</v>
      </c>
      <c r="L1492" s="1">
        <v>1</v>
      </c>
      <c r="M1492" s="1">
        <v>1</v>
      </c>
    </row>
    <row r="1493" spans="1:13" x14ac:dyDescent="0.25">
      <c r="A1493" s="1">
        <v>14930</v>
      </c>
      <c r="B1493" s="1" t="s">
        <v>412</v>
      </c>
      <c r="C1493" s="1">
        <v>0</v>
      </c>
      <c r="D1493" s="1" t="s">
        <v>104</v>
      </c>
      <c r="E1493" s="1" t="s">
        <v>413</v>
      </c>
      <c r="F1493" s="1">
        <v>1</v>
      </c>
      <c r="G1493" s="1">
        <v>1</v>
      </c>
      <c r="H1493" s="1">
        <v>1</v>
      </c>
      <c r="I1493" s="1">
        <v>1</v>
      </c>
      <c r="J1493" s="1">
        <v>1</v>
      </c>
      <c r="K1493" s="1">
        <v>1</v>
      </c>
      <c r="L1493" s="1">
        <v>1</v>
      </c>
      <c r="M1493" s="1">
        <v>1</v>
      </c>
    </row>
    <row r="1494" spans="1:13" x14ac:dyDescent="0.25">
      <c r="A1494" s="1">
        <v>14940</v>
      </c>
      <c r="B1494" s="1" t="s">
        <v>412</v>
      </c>
      <c r="C1494" s="1">
        <v>0</v>
      </c>
      <c r="D1494" s="1" t="s">
        <v>104</v>
      </c>
      <c r="E1494" s="1" t="s">
        <v>413</v>
      </c>
      <c r="F1494" s="1">
        <v>1</v>
      </c>
      <c r="G1494" s="1">
        <v>1</v>
      </c>
      <c r="H1494" s="1">
        <v>1</v>
      </c>
      <c r="I1494" s="1">
        <v>1</v>
      </c>
      <c r="J1494" s="1">
        <v>1</v>
      </c>
      <c r="K1494" s="1">
        <v>1</v>
      </c>
      <c r="L1494" s="1">
        <v>1</v>
      </c>
      <c r="M1494" s="1">
        <v>1</v>
      </c>
    </row>
    <row r="1495" spans="1:13" x14ac:dyDescent="0.25">
      <c r="A1495" s="1">
        <v>14950</v>
      </c>
      <c r="B1495" s="1" t="s">
        <v>412</v>
      </c>
      <c r="C1495" s="1">
        <v>0</v>
      </c>
      <c r="D1495" s="1" t="s">
        <v>104</v>
      </c>
      <c r="E1495" s="1" t="s">
        <v>413</v>
      </c>
      <c r="F1495" s="1">
        <v>1</v>
      </c>
      <c r="G1495" s="1">
        <v>1</v>
      </c>
      <c r="H1495" s="1">
        <v>1</v>
      </c>
      <c r="I1495" s="1">
        <v>1</v>
      </c>
      <c r="J1495" s="1">
        <v>1</v>
      </c>
      <c r="K1495" s="1">
        <v>1</v>
      </c>
      <c r="L1495" s="1">
        <v>1</v>
      </c>
      <c r="M1495" s="1">
        <v>1</v>
      </c>
    </row>
    <row r="1496" spans="1:13" x14ac:dyDescent="0.25">
      <c r="A1496" s="1">
        <v>14960</v>
      </c>
      <c r="B1496" s="1" t="s">
        <v>412</v>
      </c>
      <c r="C1496" s="1">
        <v>0</v>
      </c>
      <c r="D1496" s="1" t="s">
        <v>104</v>
      </c>
      <c r="E1496" s="1" t="s">
        <v>413</v>
      </c>
      <c r="F1496" s="1">
        <v>1</v>
      </c>
      <c r="G1496" s="1">
        <v>1</v>
      </c>
      <c r="H1496" s="1">
        <v>1</v>
      </c>
      <c r="I1496" s="1">
        <v>1</v>
      </c>
      <c r="J1496" s="1">
        <v>1</v>
      </c>
      <c r="K1496" s="1">
        <v>1</v>
      </c>
      <c r="L1496" s="1">
        <v>1</v>
      </c>
      <c r="M1496" s="1">
        <v>1</v>
      </c>
    </row>
    <row r="1497" spans="1:13" x14ac:dyDescent="0.25">
      <c r="A1497" s="1">
        <v>14970</v>
      </c>
      <c r="B1497" s="1" t="s">
        <v>412</v>
      </c>
      <c r="C1497" s="1">
        <v>0</v>
      </c>
      <c r="D1497" s="1" t="s">
        <v>104</v>
      </c>
      <c r="E1497" s="1" t="s">
        <v>413</v>
      </c>
      <c r="F1497" s="1">
        <v>1</v>
      </c>
      <c r="G1497" s="1">
        <v>1</v>
      </c>
      <c r="H1497" s="1">
        <v>1</v>
      </c>
      <c r="I1497" s="1">
        <v>1</v>
      </c>
      <c r="J1497" s="1">
        <v>1</v>
      </c>
      <c r="K1497" s="1">
        <v>1</v>
      </c>
      <c r="L1497" s="1">
        <v>1</v>
      </c>
      <c r="M1497" s="1">
        <v>1</v>
      </c>
    </row>
    <row r="1498" spans="1:13" x14ac:dyDescent="0.25">
      <c r="A1498" s="1">
        <v>14980</v>
      </c>
      <c r="B1498" s="1" t="s">
        <v>412</v>
      </c>
      <c r="C1498" s="1">
        <v>0</v>
      </c>
      <c r="D1498" s="1" t="s">
        <v>104</v>
      </c>
      <c r="E1498" s="1" t="s">
        <v>413</v>
      </c>
      <c r="F1498" s="1">
        <v>1</v>
      </c>
      <c r="G1498" s="1">
        <v>1</v>
      </c>
      <c r="H1498" s="1">
        <v>1</v>
      </c>
      <c r="I1498" s="1">
        <v>1</v>
      </c>
      <c r="J1498" s="1">
        <v>1</v>
      </c>
      <c r="K1498" s="1">
        <v>1</v>
      </c>
      <c r="L1498" s="1">
        <v>1</v>
      </c>
      <c r="M1498" s="1">
        <v>1</v>
      </c>
    </row>
    <row r="1499" spans="1:13" x14ac:dyDescent="0.25">
      <c r="A1499" s="1">
        <v>14990</v>
      </c>
      <c r="B1499" s="1" t="s">
        <v>412</v>
      </c>
      <c r="C1499" s="1">
        <v>0</v>
      </c>
      <c r="D1499" s="1" t="s">
        <v>104</v>
      </c>
      <c r="E1499" s="1" t="s">
        <v>413</v>
      </c>
      <c r="F1499" s="1">
        <v>1</v>
      </c>
      <c r="G1499" s="1">
        <v>1</v>
      </c>
      <c r="H1499" s="1">
        <v>1</v>
      </c>
      <c r="I1499" s="1">
        <v>1</v>
      </c>
      <c r="J1499" s="1">
        <v>1</v>
      </c>
      <c r="K1499" s="1">
        <v>1</v>
      </c>
      <c r="L1499" s="1">
        <v>1</v>
      </c>
      <c r="M1499" s="1">
        <v>1</v>
      </c>
    </row>
    <row r="1500" spans="1:13" x14ac:dyDescent="0.25">
      <c r="A1500" s="1">
        <v>15000</v>
      </c>
      <c r="B1500" s="1" t="s">
        <v>412</v>
      </c>
      <c r="C1500" s="1">
        <v>0</v>
      </c>
      <c r="D1500" s="1" t="s">
        <v>104</v>
      </c>
      <c r="E1500" s="1" t="s">
        <v>413</v>
      </c>
      <c r="F1500" s="1">
        <v>1</v>
      </c>
      <c r="G1500" s="1">
        <v>1</v>
      </c>
      <c r="H1500" s="1">
        <v>1</v>
      </c>
      <c r="I1500" s="1">
        <v>1</v>
      </c>
      <c r="J1500" s="1">
        <v>1</v>
      </c>
      <c r="K1500" s="1">
        <v>1</v>
      </c>
      <c r="L1500" s="1">
        <v>1</v>
      </c>
      <c r="M1500" s="1">
        <v>1</v>
      </c>
    </row>
    <row r="1501" spans="1:13" x14ac:dyDescent="0.25">
      <c r="A1501" s="1">
        <v>15010</v>
      </c>
      <c r="B1501" s="1" t="s">
        <v>412</v>
      </c>
      <c r="C1501" s="1">
        <v>0</v>
      </c>
      <c r="D1501" s="1" t="s">
        <v>104</v>
      </c>
      <c r="E1501" s="1" t="s">
        <v>413</v>
      </c>
      <c r="F1501" s="1">
        <v>1</v>
      </c>
      <c r="G1501" s="1">
        <v>1</v>
      </c>
      <c r="H1501" s="1">
        <v>1</v>
      </c>
      <c r="I1501" s="1">
        <v>1</v>
      </c>
      <c r="J1501" s="1">
        <v>1</v>
      </c>
      <c r="K1501" s="1">
        <v>1</v>
      </c>
      <c r="L1501" s="1">
        <v>1</v>
      </c>
      <c r="M1501" s="1">
        <v>1</v>
      </c>
    </row>
    <row r="1502" spans="1:13" x14ac:dyDescent="0.25">
      <c r="A1502" s="1">
        <v>15020</v>
      </c>
      <c r="B1502" s="1" t="s">
        <v>412</v>
      </c>
      <c r="C1502" s="1">
        <v>0</v>
      </c>
      <c r="D1502" s="1" t="s">
        <v>104</v>
      </c>
      <c r="E1502" s="1" t="s">
        <v>413</v>
      </c>
      <c r="F1502" s="1">
        <v>1</v>
      </c>
      <c r="G1502" s="1">
        <v>1</v>
      </c>
      <c r="H1502" s="1">
        <v>1</v>
      </c>
      <c r="I1502" s="1">
        <v>1</v>
      </c>
      <c r="J1502" s="1">
        <v>1</v>
      </c>
      <c r="K1502" s="1">
        <v>1</v>
      </c>
      <c r="L1502" s="1">
        <v>1</v>
      </c>
      <c r="M1502" s="1">
        <v>1</v>
      </c>
    </row>
    <row r="1503" spans="1:13" x14ac:dyDescent="0.25">
      <c r="A1503" s="1">
        <v>15030</v>
      </c>
      <c r="B1503" s="1" t="s">
        <v>412</v>
      </c>
      <c r="C1503" s="1">
        <v>0</v>
      </c>
      <c r="D1503" s="1" t="s">
        <v>104</v>
      </c>
      <c r="E1503" s="1" t="s">
        <v>413</v>
      </c>
      <c r="F1503" s="1">
        <v>1</v>
      </c>
      <c r="G1503" s="1">
        <v>1</v>
      </c>
      <c r="H1503" s="1">
        <v>1</v>
      </c>
      <c r="I1503" s="1">
        <v>1</v>
      </c>
      <c r="J1503" s="1">
        <v>1</v>
      </c>
      <c r="K1503" s="1">
        <v>1</v>
      </c>
      <c r="L1503" s="1">
        <v>1</v>
      </c>
      <c r="M1503" s="1">
        <v>1</v>
      </c>
    </row>
    <row r="1504" spans="1:13" x14ac:dyDescent="0.25">
      <c r="A1504" s="1">
        <v>15040</v>
      </c>
      <c r="B1504" s="1" t="s">
        <v>412</v>
      </c>
      <c r="C1504" s="1">
        <v>0</v>
      </c>
      <c r="D1504" s="1" t="s">
        <v>104</v>
      </c>
      <c r="E1504" s="1" t="s">
        <v>413</v>
      </c>
      <c r="F1504" s="1">
        <v>1</v>
      </c>
      <c r="G1504" s="1">
        <v>1</v>
      </c>
      <c r="H1504" s="1">
        <v>1</v>
      </c>
      <c r="I1504" s="1">
        <v>1</v>
      </c>
      <c r="J1504" s="1">
        <v>1</v>
      </c>
      <c r="K1504" s="1">
        <v>1</v>
      </c>
      <c r="L1504" s="1">
        <v>1</v>
      </c>
      <c r="M1504" s="1">
        <v>1</v>
      </c>
    </row>
    <row r="1505" spans="1:13" x14ac:dyDescent="0.25">
      <c r="A1505" s="1">
        <v>15050</v>
      </c>
      <c r="B1505" s="1" t="s">
        <v>412</v>
      </c>
      <c r="C1505" s="1">
        <v>0</v>
      </c>
      <c r="D1505" s="1" t="s">
        <v>104</v>
      </c>
      <c r="E1505" s="1" t="s">
        <v>413</v>
      </c>
      <c r="F1505" s="1">
        <v>1</v>
      </c>
      <c r="G1505" s="1">
        <v>1</v>
      </c>
      <c r="H1505" s="1">
        <v>1</v>
      </c>
      <c r="I1505" s="1">
        <v>1</v>
      </c>
      <c r="J1505" s="1">
        <v>1</v>
      </c>
      <c r="K1505" s="1">
        <v>1</v>
      </c>
      <c r="L1505" s="1">
        <v>1</v>
      </c>
      <c r="M1505" s="1">
        <v>1</v>
      </c>
    </row>
    <row r="1506" spans="1:13" x14ac:dyDescent="0.25">
      <c r="A1506" s="1">
        <v>15060</v>
      </c>
      <c r="B1506" s="1" t="s">
        <v>412</v>
      </c>
      <c r="C1506" s="1">
        <v>0</v>
      </c>
      <c r="D1506" s="1" t="s">
        <v>104</v>
      </c>
      <c r="E1506" s="1" t="s">
        <v>413</v>
      </c>
      <c r="F1506" s="1">
        <v>1</v>
      </c>
      <c r="G1506" s="1">
        <v>1</v>
      </c>
      <c r="H1506" s="1">
        <v>1</v>
      </c>
      <c r="I1506" s="1">
        <v>1</v>
      </c>
      <c r="J1506" s="1">
        <v>1</v>
      </c>
      <c r="K1506" s="1">
        <v>1</v>
      </c>
      <c r="L1506" s="1">
        <v>1</v>
      </c>
      <c r="M1506" s="1">
        <v>1</v>
      </c>
    </row>
    <row r="1507" spans="1:13" x14ac:dyDescent="0.25">
      <c r="A1507" s="1">
        <v>15070</v>
      </c>
      <c r="B1507" s="1" t="s">
        <v>414</v>
      </c>
      <c r="C1507" s="1">
        <v>0</v>
      </c>
      <c r="D1507" s="1" t="s">
        <v>113</v>
      </c>
      <c r="E1507" s="1" t="s">
        <v>415</v>
      </c>
      <c r="F1507" s="1">
        <v>1</v>
      </c>
      <c r="G1507" s="1">
        <v>1</v>
      </c>
      <c r="H1507" s="1">
        <v>1</v>
      </c>
      <c r="I1507" s="1">
        <v>1</v>
      </c>
      <c r="J1507" s="1">
        <v>1</v>
      </c>
      <c r="K1507" s="1">
        <v>1</v>
      </c>
      <c r="L1507" s="1">
        <v>1</v>
      </c>
      <c r="M1507" s="1">
        <v>1</v>
      </c>
    </row>
    <row r="1508" spans="1:13" x14ac:dyDescent="0.25">
      <c r="A1508" s="1">
        <v>15080</v>
      </c>
      <c r="B1508" s="1" t="s">
        <v>414</v>
      </c>
      <c r="C1508" s="1">
        <v>0</v>
      </c>
      <c r="D1508" s="1" t="s">
        <v>113</v>
      </c>
      <c r="E1508" s="1" t="s">
        <v>415</v>
      </c>
      <c r="F1508" s="1">
        <v>1</v>
      </c>
      <c r="G1508" s="1">
        <v>1</v>
      </c>
      <c r="H1508" s="1">
        <v>1</v>
      </c>
      <c r="I1508" s="1">
        <v>1</v>
      </c>
      <c r="J1508" s="1">
        <v>1</v>
      </c>
      <c r="K1508" s="1">
        <v>1</v>
      </c>
      <c r="L1508" s="1">
        <v>1</v>
      </c>
      <c r="M1508" s="1">
        <v>1</v>
      </c>
    </row>
    <row r="1509" spans="1:13" x14ac:dyDescent="0.25">
      <c r="A1509" s="1">
        <v>15090</v>
      </c>
      <c r="B1509" s="1" t="s">
        <v>756</v>
      </c>
      <c r="C1509" s="1">
        <v>0</v>
      </c>
      <c r="D1509" s="1" t="s">
        <v>104</v>
      </c>
      <c r="E1509" s="1" t="s">
        <v>757</v>
      </c>
      <c r="F1509" s="1">
        <v>1</v>
      </c>
      <c r="G1509" s="1">
        <v>1</v>
      </c>
      <c r="H1509" s="1">
        <v>1</v>
      </c>
      <c r="I1509" s="1">
        <v>1</v>
      </c>
      <c r="J1509" s="1">
        <v>1</v>
      </c>
      <c r="K1509" s="1">
        <v>1</v>
      </c>
      <c r="L1509" s="1">
        <v>1</v>
      </c>
      <c r="M1509" s="1">
        <v>1</v>
      </c>
    </row>
    <row r="1510" spans="1:13" x14ac:dyDescent="0.25">
      <c r="A1510" s="1">
        <v>15100</v>
      </c>
      <c r="B1510" s="1" t="s">
        <v>756</v>
      </c>
      <c r="C1510" s="1">
        <v>0</v>
      </c>
      <c r="D1510" s="1" t="s">
        <v>104</v>
      </c>
      <c r="E1510" s="1" t="s">
        <v>757</v>
      </c>
      <c r="F1510" s="1">
        <v>1</v>
      </c>
      <c r="G1510" s="1">
        <v>1</v>
      </c>
      <c r="H1510" s="1">
        <v>1</v>
      </c>
      <c r="I1510" s="1">
        <v>1</v>
      </c>
      <c r="J1510" s="1">
        <v>1</v>
      </c>
      <c r="K1510" s="1">
        <v>1</v>
      </c>
      <c r="L1510" s="1">
        <v>1</v>
      </c>
      <c r="M1510" s="1">
        <v>1</v>
      </c>
    </row>
    <row r="1511" spans="1:13" x14ac:dyDescent="0.25">
      <c r="A1511" s="1">
        <v>15110</v>
      </c>
      <c r="B1511" s="1" t="s">
        <v>756</v>
      </c>
      <c r="C1511" s="1">
        <v>0</v>
      </c>
      <c r="D1511" s="1" t="s">
        <v>104</v>
      </c>
      <c r="E1511" s="1" t="s">
        <v>757</v>
      </c>
      <c r="F1511" s="1">
        <v>1</v>
      </c>
      <c r="G1511" s="1">
        <v>1</v>
      </c>
      <c r="H1511" s="1">
        <v>1</v>
      </c>
      <c r="I1511" s="1">
        <v>1</v>
      </c>
      <c r="J1511" s="1">
        <v>1</v>
      </c>
      <c r="K1511" s="1">
        <v>1</v>
      </c>
      <c r="L1511" s="1">
        <v>1</v>
      </c>
      <c r="M1511" s="1">
        <v>1</v>
      </c>
    </row>
    <row r="1512" spans="1:13" x14ac:dyDescent="0.25">
      <c r="A1512" s="1">
        <v>15120</v>
      </c>
      <c r="B1512" s="1" t="s">
        <v>390</v>
      </c>
      <c r="C1512" s="1">
        <v>0</v>
      </c>
      <c r="D1512" s="1" t="s">
        <v>104</v>
      </c>
      <c r="E1512" s="1" t="s">
        <v>391</v>
      </c>
      <c r="F1512" s="1">
        <v>1</v>
      </c>
      <c r="G1512" s="1">
        <v>1</v>
      </c>
      <c r="H1512" s="1">
        <v>1</v>
      </c>
      <c r="I1512" s="1">
        <v>1</v>
      </c>
      <c r="J1512" s="1">
        <v>1</v>
      </c>
      <c r="K1512" s="1">
        <v>1</v>
      </c>
      <c r="L1512" s="1">
        <v>1</v>
      </c>
      <c r="M1512" s="1">
        <v>1</v>
      </c>
    </row>
    <row r="1513" spans="1:13" x14ac:dyDescent="0.25">
      <c r="A1513" s="1">
        <v>15130</v>
      </c>
      <c r="B1513" s="1" t="s">
        <v>390</v>
      </c>
      <c r="C1513" s="1">
        <v>0</v>
      </c>
      <c r="D1513" s="1" t="s">
        <v>104</v>
      </c>
      <c r="E1513" s="1" t="s">
        <v>391</v>
      </c>
      <c r="F1513" s="1">
        <v>1</v>
      </c>
      <c r="G1513" s="1">
        <v>1</v>
      </c>
      <c r="H1513" s="1">
        <v>1</v>
      </c>
      <c r="I1513" s="1">
        <v>1</v>
      </c>
      <c r="J1513" s="1">
        <v>1</v>
      </c>
      <c r="K1513" s="1">
        <v>1</v>
      </c>
      <c r="L1513" s="1">
        <v>1</v>
      </c>
      <c r="M1513" s="1">
        <v>1</v>
      </c>
    </row>
    <row r="1514" spans="1:13" x14ac:dyDescent="0.25">
      <c r="A1514" s="1">
        <v>15140</v>
      </c>
      <c r="B1514" s="1" t="s">
        <v>390</v>
      </c>
      <c r="C1514" s="1">
        <v>0</v>
      </c>
      <c r="D1514" s="1" t="s">
        <v>104</v>
      </c>
      <c r="E1514" s="1" t="s">
        <v>391</v>
      </c>
      <c r="F1514" s="1">
        <v>1</v>
      </c>
      <c r="G1514" s="1">
        <v>1</v>
      </c>
      <c r="H1514" s="1">
        <v>1</v>
      </c>
      <c r="I1514" s="1">
        <v>1</v>
      </c>
      <c r="J1514" s="1">
        <v>1</v>
      </c>
      <c r="K1514" s="1">
        <v>1</v>
      </c>
      <c r="L1514" s="1">
        <v>1</v>
      </c>
      <c r="M1514" s="1">
        <v>1</v>
      </c>
    </row>
    <row r="1515" spans="1:13" x14ac:dyDescent="0.25">
      <c r="A1515" s="1">
        <v>15150</v>
      </c>
      <c r="B1515" s="1" t="s">
        <v>390</v>
      </c>
      <c r="C1515" s="1">
        <v>0</v>
      </c>
      <c r="D1515" s="1" t="s">
        <v>104</v>
      </c>
      <c r="E1515" s="1" t="s">
        <v>391</v>
      </c>
      <c r="F1515" s="1">
        <v>1</v>
      </c>
      <c r="G1515" s="1">
        <v>1</v>
      </c>
      <c r="H1515" s="1">
        <v>1</v>
      </c>
      <c r="I1515" s="1">
        <v>1</v>
      </c>
      <c r="J1515" s="1">
        <v>1</v>
      </c>
      <c r="K1515" s="1">
        <v>1</v>
      </c>
      <c r="L1515" s="1">
        <v>1</v>
      </c>
      <c r="M1515" s="1">
        <v>1</v>
      </c>
    </row>
    <row r="1516" spans="1:13" x14ac:dyDescent="0.25">
      <c r="A1516" s="1">
        <v>15160</v>
      </c>
      <c r="B1516" s="1" t="s">
        <v>390</v>
      </c>
      <c r="C1516" s="1">
        <v>0</v>
      </c>
      <c r="D1516" s="1" t="s">
        <v>104</v>
      </c>
      <c r="E1516" s="1" t="s">
        <v>391</v>
      </c>
      <c r="F1516" s="1">
        <v>1</v>
      </c>
      <c r="G1516" s="1">
        <v>1</v>
      </c>
      <c r="H1516" s="1">
        <v>1</v>
      </c>
      <c r="I1516" s="1">
        <v>1</v>
      </c>
      <c r="J1516" s="1">
        <v>1</v>
      </c>
      <c r="K1516" s="1">
        <v>1</v>
      </c>
      <c r="L1516" s="1">
        <v>1</v>
      </c>
      <c r="M1516" s="1">
        <v>1</v>
      </c>
    </row>
    <row r="1517" spans="1:13" x14ac:dyDescent="0.25">
      <c r="A1517" s="1">
        <v>15170</v>
      </c>
      <c r="B1517" s="1" t="s">
        <v>390</v>
      </c>
      <c r="C1517" s="1">
        <v>0</v>
      </c>
      <c r="D1517" s="1" t="s">
        <v>104</v>
      </c>
      <c r="E1517" s="1" t="s">
        <v>391</v>
      </c>
      <c r="F1517" s="1">
        <v>1</v>
      </c>
      <c r="G1517" s="1">
        <v>1</v>
      </c>
      <c r="H1517" s="1">
        <v>1</v>
      </c>
      <c r="I1517" s="1">
        <v>1</v>
      </c>
      <c r="J1517" s="1">
        <v>1</v>
      </c>
      <c r="K1517" s="1">
        <v>1</v>
      </c>
      <c r="L1517" s="1">
        <v>1</v>
      </c>
      <c r="M1517" s="1">
        <v>1</v>
      </c>
    </row>
    <row r="1518" spans="1:13" x14ac:dyDescent="0.25">
      <c r="A1518" s="1">
        <v>15180</v>
      </c>
      <c r="B1518" s="1" t="s">
        <v>390</v>
      </c>
      <c r="C1518" s="1">
        <v>0</v>
      </c>
      <c r="D1518" s="1" t="s">
        <v>104</v>
      </c>
      <c r="E1518" s="1" t="s">
        <v>391</v>
      </c>
      <c r="F1518" s="1">
        <v>1</v>
      </c>
      <c r="G1518" s="1">
        <v>1</v>
      </c>
      <c r="H1518" s="1">
        <v>1</v>
      </c>
      <c r="I1518" s="1">
        <v>1</v>
      </c>
      <c r="J1518" s="1">
        <v>1</v>
      </c>
      <c r="K1518" s="1">
        <v>1</v>
      </c>
      <c r="L1518" s="1">
        <v>1</v>
      </c>
      <c r="M1518" s="1">
        <v>1</v>
      </c>
    </row>
    <row r="1519" spans="1:13" x14ac:dyDescent="0.25">
      <c r="A1519" s="1">
        <v>15190</v>
      </c>
      <c r="B1519" s="1" t="s">
        <v>390</v>
      </c>
      <c r="C1519" s="1">
        <v>0</v>
      </c>
      <c r="D1519" s="1" t="s">
        <v>104</v>
      </c>
      <c r="E1519" s="1" t="s">
        <v>391</v>
      </c>
      <c r="F1519" s="1">
        <v>1</v>
      </c>
      <c r="G1519" s="1">
        <v>1</v>
      </c>
      <c r="H1519" s="1">
        <v>1</v>
      </c>
      <c r="I1519" s="1">
        <v>1</v>
      </c>
      <c r="J1519" s="1">
        <v>1</v>
      </c>
      <c r="K1519" s="1">
        <v>1</v>
      </c>
      <c r="L1519" s="1">
        <v>1</v>
      </c>
      <c r="M1519" s="1">
        <v>1</v>
      </c>
    </row>
    <row r="1520" spans="1:13" x14ac:dyDescent="0.25">
      <c r="A1520" s="1">
        <v>15200</v>
      </c>
      <c r="B1520" s="1" t="s">
        <v>390</v>
      </c>
      <c r="C1520" s="1">
        <v>0</v>
      </c>
      <c r="D1520" s="1" t="s">
        <v>104</v>
      </c>
      <c r="E1520" s="1" t="s">
        <v>391</v>
      </c>
      <c r="F1520" s="1">
        <v>1</v>
      </c>
      <c r="G1520" s="1">
        <v>1</v>
      </c>
      <c r="H1520" s="1">
        <v>1</v>
      </c>
      <c r="I1520" s="1">
        <v>1</v>
      </c>
      <c r="J1520" s="1">
        <v>1</v>
      </c>
      <c r="K1520" s="1">
        <v>1</v>
      </c>
      <c r="L1520" s="1">
        <v>1</v>
      </c>
      <c r="M1520" s="1">
        <v>1</v>
      </c>
    </row>
    <row r="1521" spans="1:13" x14ac:dyDescent="0.25">
      <c r="A1521" s="1">
        <v>15210</v>
      </c>
      <c r="B1521" s="1" t="s">
        <v>390</v>
      </c>
      <c r="C1521" s="1">
        <v>0</v>
      </c>
      <c r="D1521" s="1" t="s">
        <v>104</v>
      </c>
      <c r="E1521" s="1" t="s">
        <v>391</v>
      </c>
      <c r="F1521" s="1">
        <v>1</v>
      </c>
      <c r="G1521" s="1">
        <v>1</v>
      </c>
      <c r="H1521" s="1">
        <v>1</v>
      </c>
      <c r="I1521" s="1">
        <v>1</v>
      </c>
      <c r="J1521" s="1">
        <v>1</v>
      </c>
      <c r="K1521" s="1">
        <v>1</v>
      </c>
      <c r="L1521" s="1">
        <v>1</v>
      </c>
      <c r="M1521" s="1">
        <v>1</v>
      </c>
    </row>
    <row r="1522" spans="1:13" x14ac:dyDescent="0.25">
      <c r="A1522" s="1">
        <v>15220</v>
      </c>
      <c r="B1522" s="1" t="s">
        <v>390</v>
      </c>
      <c r="C1522" s="1">
        <v>0</v>
      </c>
      <c r="D1522" s="1" t="s">
        <v>104</v>
      </c>
      <c r="E1522" s="1" t="s">
        <v>391</v>
      </c>
      <c r="F1522" s="1">
        <v>1</v>
      </c>
      <c r="G1522" s="1">
        <v>1</v>
      </c>
      <c r="H1522" s="1">
        <v>1</v>
      </c>
      <c r="I1522" s="1">
        <v>1</v>
      </c>
      <c r="J1522" s="1">
        <v>1</v>
      </c>
      <c r="K1522" s="1">
        <v>1</v>
      </c>
      <c r="L1522" s="1">
        <v>1</v>
      </c>
      <c r="M1522" s="1">
        <v>1</v>
      </c>
    </row>
    <row r="1523" spans="1:13" x14ac:dyDescent="0.25">
      <c r="A1523" s="1">
        <v>15230</v>
      </c>
      <c r="B1523" s="1" t="s">
        <v>390</v>
      </c>
      <c r="C1523" s="1">
        <v>0</v>
      </c>
      <c r="D1523" s="1" t="s">
        <v>104</v>
      </c>
      <c r="E1523" s="1" t="s">
        <v>391</v>
      </c>
      <c r="F1523" s="1">
        <v>1</v>
      </c>
      <c r="G1523" s="1">
        <v>1</v>
      </c>
      <c r="H1523" s="1">
        <v>1</v>
      </c>
      <c r="I1523" s="1">
        <v>1</v>
      </c>
      <c r="J1523" s="1">
        <v>1</v>
      </c>
      <c r="K1523" s="1">
        <v>1</v>
      </c>
      <c r="L1523" s="1">
        <v>1</v>
      </c>
      <c r="M1523" s="1">
        <v>1</v>
      </c>
    </row>
    <row r="1524" spans="1:13" x14ac:dyDescent="0.25">
      <c r="A1524" s="1">
        <v>15240</v>
      </c>
      <c r="B1524" s="1" t="s">
        <v>390</v>
      </c>
      <c r="C1524" s="1">
        <v>0</v>
      </c>
      <c r="D1524" s="1" t="s">
        <v>104</v>
      </c>
      <c r="E1524" s="1" t="s">
        <v>391</v>
      </c>
      <c r="F1524" s="1">
        <v>1</v>
      </c>
      <c r="G1524" s="1">
        <v>1</v>
      </c>
      <c r="H1524" s="1">
        <v>1</v>
      </c>
      <c r="I1524" s="1">
        <v>1</v>
      </c>
      <c r="J1524" s="1">
        <v>1</v>
      </c>
      <c r="K1524" s="1">
        <v>1</v>
      </c>
      <c r="L1524" s="1">
        <v>1</v>
      </c>
      <c r="M1524" s="1">
        <v>1</v>
      </c>
    </row>
    <row r="1525" spans="1:13" x14ac:dyDescent="0.25">
      <c r="A1525" s="1">
        <v>15250</v>
      </c>
      <c r="B1525" s="1" t="s">
        <v>390</v>
      </c>
      <c r="C1525" s="1">
        <v>0</v>
      </c>
      <c r="D1525" s="1" t="s">
        <v>104</v>
      </c>
      <c r="E1525" s="1" t="s">
        <v>391</v>
      </c>
      <c r="F1525" s="1">
        <v>1</v>
      </c>
      <c r="G1525" s="1">
        <v>1</v>
      </c>
      <c r="H1525" s="1">
        <v>1</v>
      </c>
      <c r="I1525" s="1">
        <v>1</v>
      </c>
      <c r="J1525" s="1">
        <v>1</v>
      </c>
      <c r="K1525" s="1">
        <v>1</v>
      </c>
      <c r="L1525" s="1">
        <v>1</v>
      </c>
      <c r="M1525" s="1">
        <v>1</v>
      </c>
    </row>
    <row r="1526" spans="1:13" x14ac:dyDescent="0.25">
      <c r="A1526" s="1">
        <v>15260</v>
      </c>
      <c r="B1526" s="1" t="s">
        <v>390</v>
      </c>
      <c r="C1526" s="1">
        <v>0</v>
      </c>
      <c r="D1526" s="1" t="s">
        <v>104</v>
      </c>
      <c r="E1526" s="1" t="s">
        <v>391</v>
      </c>
      <c r="F1526" s="1">
        <v>1</v>
      </c>
      <c r="G1526" s="1">
        <v>1</v>
      </c>
      <c r="H1526" s="1">
        <v>1</v>
      </c>
      <c r="I1526" s="1">
        <v>1</v>
      </c>
      <c r="J1526" s="1">
        <v>1</v>
      </c>
      <c r="K1526" s="1">
        <v>1</v>
      </c>
      <c r="L1526" s="1">
        <v>1</v>
      </c>
      <c r="M1526" s="1">
        <v>1</v>
      </c>
    </row>
    <row r="1527" spans="1:13" x14ac:dyDescent="0.25">
      <c r="A1527" s="1">
        <v>15270</v>
      </c>
      <c r="B1527" s="1" t="s">
        <v>390</v>
      </c>
      <c r="C1527" s="1">
        <v>0</v>
      </c>
      <c r="D1527" s="1" t="s">
        <v>104</v>
      </c>
      <c r="E1527" s="1" t="s">
        <v>391</v>
      </c>
      <c r="F1527" s="1">
        <v>1</v>
      </c>
      <c r="G1527" s="1">
        <v>1</v>
      </c>
      <c r="H1527" s="1">
        <v>1</v>
      </c>
      <c r="I1527" s="1">
        <v>1</v>
      </c>
      <c r="J1527" s="1">
        <v>1</v>
      </c>
      <c r="K1527" s="1">
        <v>1</v>
      </c>
      <c r="L1527" s="1">
        <v>1</v>
      </c>
      <c r="M1527" s="1">
        <v>1</v>
      </c>
    </row>
    <row r="1528" spans="1:13" x14ac:dyDescent="0.25">
      <c r="A1528" s="1">
        <v>15280</v>
      </c>
      <c r="B1528" s="1" t="s">
        <v>390</v>
      </c>
      <c r="C1528" s="1">
        <v>0</v>
      </c>
      <c r="D1528" s="1" t="s">
        <v>104</v>
      </c>
      <c r="E1528" s="1" t="s">
        <v>391</v>
      </c>
      <c r="F1528" s="1">
        <v>1</v>
      </c>
      <c r="G1528" s="1">
        <v>1</v>
      </c>
      <c r="H1528" s="1">
        <v>1</v>
      </c>
      <c r="I1528" s="1">
        <v>1</v>
      </c>
      <c r="J1528" s="1">
        <v>1</v>
      </c>
      <c r="K1528" s="1">
        <v>1</v>
      </c>
      <c r="L1528" s="1">
        <v>1</v>
      </c>
      <c r="M1528" s="1">
        <v>1</v>
      </c>
    </row>
    <row r="1529" spans="1:13" x14ac:dyDescent="0.25">
      <c r="A1529" s="1">
        <v>15290</v>
      </c>
      <c r="B1529" s="1" t="s">
        <v>390</v>
      </c>
      <c r="C1529" s="1">
        <v>0</v>
      </c>
      <c r="D1529" s="1" t="s">
        <v>104</v>
      </c>
      <c r="E1529" s="1" t="s">
        <v>391</v>
      </c>
      <c r="F1529" s="1">
        <v>1</v>
      </c>
      <c r="G1529" s="1">
        <v>1</v>
      </c>
      <c r="H1529" s="1">
        <v>1</v>
      </c>
      <c r="I1529" s="1">
        <v>1</v>
      </c>
      <c r="J1529" s="1">
        <v>1</v>
      </c>
      <c r="K1529" s="1">
        <v>1</v>
      </c>
      <c r="L1529" s="1">
        <v>1</v>
      </c>
      <c r="M1529" s="1">
        <v>1</v>
      </c>
    </row>
    <row r="1530" spans="1:13" x14ac:dyDescent="0.25">
      <c r="A1530" s="1">
        <v>15300</v>
      </c>
      <c r="B1530" s="1" t="s">
        <v>390</v>
      </c>
      <c r="C1530" s="1">
        <v>0</v>
      </c>
      <c r="D1530" s="1" t="s">
        <v>104</v>
      </c>
      <c r="E1530" s="1" t="s">
        <v>391</v>
      </c>
      <c r="F1530" s="1">
        <v>1</v>
      </c>
      <c r="G1530" s="1">
        <v>1</v>
      </c>
      <c r="H1530" s="1">
        <v>1</v>
      </c>
      <c r="I1530" s="1">
        <v>1</v>
      </c>
      <c r="J1530" s="1">
        <v>1</v>
      </c>
      <c r="K1530" s="1">
        <v>1</v>
      </c>
      <c r="L1530" s="1">
        <v>1</v>
      </c>
      <c r="M1530" s="1">
        <v>1</v>
      </c>
    </row>
    <row r="1531" spans="1:13" x14ac:dyDescent="0.25">
      <c r="A1531" s="1">
        <v>15310</v>
      </c>
      <c r="B1531" s="1" t="s">
        <v>390</v>
      </c>
      <c r="C1531" s="1">
        <v>0</v>
      </c>
      <c r="D1531" s="1" t="s">
        <v>104</v>
      </c>
      <c r="E1531" s="1" t="s">
        <v>391</v>
      </c>
      <c r="F1531" s="1">
        <v>1</v>
      </c>
      <c r="G1531" s="1">
        <v>1</v>
      </c>
      <c r="H1531" s="1">
        <v>1</v>
      </c>
      <c r="I1531" s="1">
        <v>1</v>
      </c>
      <c r="J1531" s="1">
        <v>1</v>
      </c>
      <c r="K1531" s="1">
        <v>1</v>
      </c>
      <c r="L1531" s="1">
        <v>1</v>
      </c>
      <c r="M1531" s="1">
        <v>1</v>
      </c>
    </row>
    <row r="1532" spans="1:13" x14ac:dyDescent="0.25">
      <c r="A1532" s="1">
        <v>15320</v>
      </c>
      <c r="B1532" s="1" t="s">
        <v>390</v>
      </c>
      <c r="C1532" s="1">
        <v>0</v>
      </c>
      <c r="D1532" s="1" t="s">
        <v>104</v>
      </c>
      <c r="E1532" s="1" t="s">
        <v>391</v>
      </c>
      <c r="F1532" s="1">
        <v>1</v>
      </c>
      <c r="G1532" s="1">
        <v>1</v>
      </c>
      <c r="H1532" s="1">
        <v>1</v>
      </c>
      <c r="I1532" s="1">
        <v>1</v>
      </c>
      <c r="J1532" s="1">
        <v>1</v>
      </c>
      <c r="K1532" s="1">
        <v>1</v>
      </c>
      <c r="L1532" s="1">
        <v>1</v>
      </c>
      <c r="M1532" s="1">
        <v>1</v>
      </c>
    </row>
    <row r="1533" spans="1:13" x14ac:dyDescent="0.25">
      <c r="A1533" s="1">
        <v>15330</v>
      </c>
      <c r="B1533" s="1" t="s">
        <v>390</v>
      </c>
      <c r="C1533" s="1">
        <v>0</v>
      </c>
      <c r="D1533" s="1" t="s">
        <v>104</v>
      </c>
      <c r="E1533" s="1" t="s">
        <v>391</v>
      </c>
      <c r="F1533" s="1">
        <v>1</v>
      </c>
      <c r="G1533" s="1">
        <v>1</v>
      </c>
      <c r="H1533" s="1">
        <v>1</v>
      </c>
      <c r="I1533" s="1">
        <v>1</v>
      </c>
      <c r="J1533" s="1">
        <v>1</v>
      </c>
      <c r="K1533" s="1">
        <v>1</v>
      </c>
      <c r="L1533" s="1">
        <v>1</v>
      </c>
      <c r="M1533" s="1">
        <v>1</v>
      </c>
    </row>
    <row r="1534" spans="1:13" x14ac:dyDescent="0.25">
      <c r="A1534" s="1">
        <v>15340</v>
      </c>
      <c r="B1534" s="1" t="s">
        <v>390</v>
      </c>
      <c r="C1534" s="1">
        <v>0</v>
      </c>
      <c r="D1534" s="1" t="s">
        <v>104</v>
      </c>
      <c r="E1534" s="1" t="s">
        <v>391</v>
      </c>
      <c r="F1534" s="1">
        <v>1</v>
      </c>
      <c r="G1534" s="1">
        <v>1</v>
      </c>
      <c r="H1534" s="1">
        <v>1</v>
      </c>
      <c r="I1534" s="1">
        <v>1</v>
      </c>
      <c r="J1534" s="1">
        <v>1</v>
      </c>
      <c r="K1534" s="1">
        <v>1</v>
      </c>
      <c r="L1534" s="1">
        <v>1</v>
      </c>
      <c r="M1534" s="1">
        <v>1</v>
      </c>
    </row>
    <row r="1535" spans="1:13" x14ac:dyDescent="0.25">
      <c r="A1535" s="1">
        <v>15350</v>
      </c>
      <c r="B1535" s="1" t="s">
        <v>390</v>
      </c>
      <c r="C1535" s="1">
        <v>0</v>
      </c>
      <c r="D1535" s="1" t="s">
        <v>104</v>
      </c>
      <c r="E1535" s="1" t="s">
        <v>391</v>
      </c>
      <c r="F1535" s="1">
        <v>1</v>
      </c>
      <c r="G1535" s="1">
        <v>1</v>
      </c>
      <c r="H1535" s="1">
        <v>1</v>
      </c>
      <c r="I1535" s="1">
        <v>1</v>
      </c>
      <c r="J1535" s="1">
        <v>1</v>
      </c>
      <c r="K1535" s="1">
        <v>1</v>
      </c>
      <c r="L1535" s="1">
        <v>1</v>
      </c>
      <c r="M1535" s="1">
        <v>1</v>
      </c>
    </row>
    <row r="1536" spans="1:13" x14ac:dyDescent="0.25">
      <c r="A1536" s="1">
        <v>15360</v>
      </c>
      <c r="B1536" s="1" t="s">
        <v>390</v>
      </c>
      <c r="C1536" s="1">
        <v>0</v>
      </c>
      <c r="D1536" s="1" t="s">
        <v>104</v>
      </c>
      <c r="E1536" s="1" t="s">
        <v>391</v>
      </c>
      <c r="F1536" s="1">
        <v>1</v>
      </c>
      <c r="G1536" s="1">
        <v>1</v>
      </c>
      <c r="H1536" s="1">
        <v>1</v>
      </c>
      <c r="I1536" s="1">
        <v>1</v>
      </c>
      <c r="J1536" s="1">
        <v>1</v>
      </c>
      <c r="K1536" s="1">
        <v>1</v>
      </c>
      <c r="L1536" s="1">
        <v>1</v>
      </c>
      <c r="M1536" s="1">
        <v>1</v>
      </c>
    </row>
    <row r="1537" spans="1:13" x14ac:dyDescent="0.25">
      <c r="A1537" s="1">
        <v>15370</v>
      </c>
      <c r="B1537" s="1" t="s">
        <v>390</v>
      </c>
      <c r="C1537" s="1">
        <v>0</v>
      </c>
      <c r="D1537" s="1" t="s">
        <v>104</v>
      </c>
      <c r="E1537" s="1" t="s">
        <v>391</v>
      </c>
      <c r="F1537" s="1">
        <v>1</v>
      </c>
      <c r="G1537" s="1">
        <v>1</v>
      </c>
      <c r="H1537" s="1">
        <v>1</v>
      </c>
      <c r="I1537" s="1">
        <v>1</v>
      </c>
      <c r="J1537" s="1">
        <v>1</v>
      </c>
      <c r="K1537" s="1">
        <v>1</v>
      </c>
      <c r="L1537" s="1">
        <v>1</v>
      </c>
      <c r="M1537" s="1">
        <v>1</v>
      </c>
    </row>
    <row r="1538" spans="1:13" x14ac:dyDescent="0.25">
      <c r="A1538" s="1">
        <v>15380</v>
      </c>
      <c r="B1538" s="1" t="s">
        <v>390</v>
      </c>
      <c r="C1538" s="1">
        <v>0</v>
      </c>
      <c r="D1538" s="1" t="s">
        <v>104</v>
      </c>
      <c r="E1538" s="1" t="s">
        <v>391</v>
      </c>
      <c r="F1538" s="1">
        <v>1</v>
      </c>
      <c r="G1538" s="1">
        <v>1</v>
      </c>
      <c r="H1538" s="1">
        <v>1</v>
      </c>
      <c r="I1538" s="1">
        <v>1</v>
      </c>
      <c r="J1538" s="1">
        <v>1</v>
      </c>
      <c r="K1538" s="1">
        <v>1</v>
      </c>
      <c r="L1538" s="1">
        <v>1</v>
      </c>
      <c r="M1538" s="1">
        <v>1</v>
      </c>
    </row>
    <row r="1539" spans="1:13" x14ac:dyDescent="0.25">
      <c r="A1539" s="1">
        <v>15390</v>
      </c>
      <c r="B1539" s="1" t="s">
        <v>390</v>
      </c>
      <c r="C1539" s="1">
        <v>0</v>
      </c>
      <c r="D1539" s="1" t="s">
        <v>104</v>
      </c>
      <c r="E1539" s="1" t="s">
        <v>391</v>
      </c>
      <c r="F1539" s="1">
        <v>1</v>
      </c>
      <c r="G1539" s="1">
        <v>1</v>
      </c>
      <c r="H1539" s="1">
        <v>1</v>
      </c>
      <c r="I1539" s="1">
        <v>1</v>
      </c>
      <c r="J1539" s="1">
        <v>1</v>
      </c>
      <c r="K1539" s="1">
        <v>1</v>
      </c>
      <c r="L1539" s="1">
        <v>1</v>
      </c>
      <c r="M1539" s="1">
        <v>1</v>
      </c>
    </row>
    <row r="1540" spans="1:13" x14ac:dyDescent="0.25">
      <c r="A1540" s="1">
        <v>15400</v>
      </c>
      <c r="B1540" s="1" t="s">
        <v>390</v>
      </c>
      <c r="C1540" s="1">
        <v>0</v>
      </c>
      <c r="D1540" s="1" t="s">
        <v>104</v>
      </c>
      <c r="E1540" s="1" t="s">
        <v>391</v>
      </c>
      <c r="F1540" s="1">
        <v>1</v>
      </c>
      <c r="G1540" s="1">
        <v>1</v>
      </c>
      <c r="H1540" s="1">
        <v>1</v>
      </c>
      <c r="I1540" s="1">
        <v>1</v>
      </c>
      <c r="J1540" s="1">
        <v>1</v>
      </c>
      <c r="K1540" s="1">
        <v>1</v>
      </c>
      <c r="L1540" s="1">
        <v>1</v>
      </c>
      <c r="M1540" s="1">
        <v>1</v>
      </c>
    </row>
    <row r="1541" spans="1:13" x14ac:dyDescent="0.25">
      <c r="A1541" s="1">
        <v>15410</v>
      </c>
      <c r="B1541" s="1" t="s">
        <v>390</v>
      </c>
      <c r="C1541" s="1">
        <v>0</v>
      </c>
      <c r="D1541" s="1" t="s">
        <v>104</v>
      </c>
      <c r="E1541" s="1" t="s">
        <v>391</v>
      </c>
      <c r="F1541" s="1">
        <v>1</v>
      </c>
      <c r="G1541" s="1">
        <v>1</v>
      </c>
      <c r="H1541" s="1">
        <v>1</v>
      </c>
      <c r="I1541" s="1">
        <v>1</v>
      </c>
      <c r="J1541" s="1">
        <v>1</v>
      </c>
      <c r="K1541" s="1">
        <v>1</v>
      </c>
      <c r="L1541" s="1">
        <v>1</v>
      </c>
      <c r="M1541" s="1">
        <v>1</v>
      </c>
    </row>
    <row r="1542" spans="1:13" x14ac:dyDescent="0.25">
      <c r="A1542" s="1">
        <v>15420</v>
      </c>
      <c r="B1542" s="1" t="s">
        <v>390</v>
      </c>
      <c r="C1542" s="1">
        <v>0</v>
      </c>
      <c r="D1542" s="1" t="s">
        <v>104</v>
      </c>
      <c r="E1542" s="1" t="s">
        <v>391</v>
      </c>
      <c r="F1542" s="1">
        <v>1</v>
      </c>
      <c r="G1542" s="1">
        <v>1</v>
      </c>
      <c r="H1542" s="1">
        <v>1</v>
      </c>
      <c r="I1542" s="1">
        <v>1</v>
      </c>
      <c r="J1542" s="1">
        <v>1</v>
      </c>
      <c r="K1542" s="1">
        <v>1</v>
      </c>
      <c r="L1542" s="1">
        <v>1</v>
      </c>
      <c r="M1542" s="1">
        <v>1</v>
      </c>
    </row>
    <row r="1543" spans="1:13" x14ac:dyDescent="0.25">
      <c r="A1543" s="1">
        <v>15430</v>
      </c>
      <c r="B1543" s="1" t="s">
        <v>390</v>
      </c>
      <c r="C1543" s="1">
        <v>0</v>
      </c>
      <c r="D1543" s="1" t="s">
        <v>104</v>
      </c>
      <c r="E1543" s="1" t="s">
        <v>391</v>
      </c>
      <c r="F1543" s="1">
        <v>1</v>
      </c>
      <c r="G1543" s="1">
        <v>1</v>
      </c>
      <c r="H1543" s="1">
        <v>1</v>
      </c>
      <c r="I1543" s="1">
        <v>1</v>
      </c>
      <c r="J1543" s="1">
        <v>1</v>
      </c>
      <c r="K1543" s="1">
        <v>1</v>
      </c>
      <c r="L1543" s="1">
        <v>1</v>
      </c>
      <c r="M1543" s="1">
        <v>1</v>
      </c>
    </row>
    <row r="1544" spans="1:13" x14ac:dyDescent="0.25">
      <c r="A1544" s="1">
        <v>15440</v>
      </c>
      <c r="B1544" s="1" t="s">
        <v>390</v>
      </c>
      <c r="C1544" s="1">
        <v>0</v>
      </c>
      <c r="D1544" s="1" t="s">
        <v>104</v>
      </c>
      <c r="E1544" s="1" t="s">
        <v>391</v>
      </c>
      <c r="F1544" s="1">
        <v>1</v>
      </c>
      <c r="G1544" s="1">
        <v>1</v>
      </c>
      <c r="H1544" s="1">
        <v>1</v>
      </c>
      <c r="I1544" s="1">
        <v>1</v>
      </c>
      <c r="J1544" s="1">
        <v>1</v>
      </c>
      <c r="K1544" s="1">
        <v>1</v>
      </c>
      <c r="L1544" s="1">
        <v>1</v>
      </c>
      <c r="M1544" s="1">
        <v>1</v>
      </c>
    </row>
    <row r="1545" spans="1:13" x14ac:dyDescent="0.25">
      <c r="A1545" s="1">
        <v>15450</v>
      </c>
      <c r="B1545" s="1" t="s">
        <v>390</v>
      </c>
      <c r="C1545" s="1">
        <v>0</v>
      </c>
      <c r="D1545" s="1" t="s">
        <v>104</v>
      </c>
      <c r="E1545" s="1" t="s">
        <v>391</v>
      </c>
      <c r="F1545" s="1">
        <v>1</v>
      </c>
      <c r="G1545" s="1">
        <v>1</v>
      </c>
      <c r="H1545" s="1">
        <v>1</v>
      </c>
      <c r="I1545" s="1">
        <v>1</v>
      </c>
      <c r="J1545" s="1">
        <v>1</v>
      </c>
      <c r="K1545" s="1">
        <v>1</v>
      </c>
      <c r="L1545" s="1">
        <v>1</v>
      </c>
      <c r="M1545" s="1">
        <v>1</v>
      </c>
    </row>
    <row r="1546" spans="1:13" x14ac:dyDescent="0.25">
      <c r="A1546" s="1">
        <v>15460</v>
      </c>
      <c r="B1546" s="1" t="s">
        <v>390</v>
      </c>
      <c r="C1546" s="1">
        <v>0</v>
      </c>
      <c r="D1546" s="1" t="s">
        <v>104</v>
      </c>
      <c r="E1546" s="1" t="s">
        <v>391</v>
      </c>
      <c r="F1546" s="1">
        <v>1</v>
      </c>
      <c r="G1546" s="1">
        <v>1</v>
      </c>
      <c r="H1546" s="1">
        <v>1</v>
      </c>
      <c r="I1546" s="1">
        <v>1</v>
      </c>
      <c r="J1546" s="1">
        <v>1</v>
      </c>
      <c r="K1546" s="1">
        <v>1</v>
      </c>
      <c r="L1546" s="1">
        <v>1</v>
      </c>
      <c r="M1546" s="1">
        <v>1</v>
      </c>
    </row>
    <row r="1547" spans="1:13" x14ac:dyDescent="0.25">
      <c r="A1547" s="1">
        <v>15470</v>
      </c>
      <c r="B1547" s="1" t="s">
        <v>390</v>
      </c>
      <c r="C1547" s="1">
        <v>0</v>
      </c>
      <c r="D1547" s="1" t="s">
        <v>104</v>
      </c>
      <c r="E1547" s="1" t="s">
        <v>391</v>
      </c>
      <c r="F1547" s="1">
        <v>1</v>
      </c>
      <c r="G1547" s="1">
        <v>1</v>
      </c>
      <c r="H1547" s="1">
        <v>1</v>
      </c>
      <c r="I1547" s="1">
        <v>1</v>
      </c>
      <c r="J1547" s="1">
        <v>1</v>
      </c>
      <c r="K1547" s="1">
        <v>1</v>
      </c>
      <c r="L1547" s="1">
        <v>1</v>
      </c>
      <c r="M1547" s="1">
        <v>1</v>
      </c>
    </row>
    <row r="1548" spans="1:13" x14ac:dyDescent="0.25">
      <c r="A1548" s="1">
        <v>15480</v>
      </c>
      <c r="B1548" s="1" t="s">
        <v>390</v>
      </c>
      <c r="C1548" s="1">
        <v>0</v>
      </c>
      <c r="D1548" s="1" t="s">
        <v>104</v>
      </c>
      <c r="E1548" s="1" t="s">
        <v>391</v>
      </c>
      <c r="F1548" s="1">
        <v>1</v>
      </c>
      <c r="G1548" s="1">
        <v>1</v>
      </c>
      <c r="H1548" s="1">
        <v>1</v>
      </c>
      <c r="I1548" s="1">
        <v>1</v>
      </c>
      <c r="J1548" s="1">
        <v>1</v>
      </c>
      <c r="K1548" s="1">
        <v>1</v>
      </c>
      <c r="L1548" s="1">
        <v>1</v>
      </c>
      <c r="M1548" s="1">
        <v>1</v>
      </c>
    </row>
    <row r="1549" spans="1:13" x14ac:dyDescent="0.25">
      <c r="A1549" s="1">
        <v>15490</v>
      </c>
      <c r="B1549" s="1" t="s">
        <v>390</v>
      </c>
      <c r="C1549" s="1">
        <v>0</v>
      </c>
      <c r="D1549" s="1" t="s">
        <v>104</v>
      </c>
      <c r="E1549" s="1" t="s">
        <v>391</v>
      </c>
      <c r="F1549" s="1">
        <v>1</v>
      </c>
      <c r="G1549" s="1">
        <v>1</v>
      </c>
      <c r="H1549" s="1">
        <v>1</v>
      </c>
      <c r="I1549" s="1">
        <v>1</v>
      </c>
      <c r="J1549" s="1">
        <v>1</v>
      </c>
      <c r="K1549" s="1">
        <v>1</v>
      </c>
      <c r="L1549" s="1">
        <v>1</v>
      </c>
      <c r="M1549" s="1">
        <v>1</v>
      </c>
    </row>
    <row r="1550" spans="1:13" x14ac:dyDescent="0.25">
      <c r="A1550" s="1">
        <v>15500</v>
      </c>
      <c r="B1550" s="1" t="s">
        <v>390</v>
      </c>
      <c r="C1550" s="1">
        <v>0</v>
      </c>
      <c r="D1550" s="1" t="s">
        <v>104</v>
      </c>
      <c r="E1550" s="1" t="s">
        <v>391</v>
      </c>
      <c r="F1550" s="1">
        <v>1</v>
      </c>
      <c r="G1550" s="1">
        <v>1</v>
      </c>
      <c r="H1550" s="1">
        <v>1</v>
      </c>
      <c r="I1550" s="1">
        <v>1</v>
      </c>
      <c r="J1550" s="1">
        <v>1</v>
      </c>
      <c r="K1550" s="1">
        <v>1</v>
      </c>
      <c r="L1550" s="1">
        <v>1</v>
      </c>
      <c r="M1550" s="1">
        <v>1</v>
      </c>
    </row>
    <row r="1551" spans="1:13" x14ac:dyDescent="0.25">
      <c r="A1551" s="1">
        <v>15510</v>
      </c>
      <c r="B1551" s="1" t="s">
        <v>416</v>
      </c>
      <c r="C1551" s="1">
        <v>0</v>
      </c>
      <c r="D1551" s="1" t="s">
        <v>104</v>
      </c>
      <c r="E1551" s="1" t="s">
        <v>395</v>
      </c>
      <c r="F1551" s="1">
        <v>1</v>
      </c>
      <c r="G1551" s="1">
        <v>1</v>
      </c>
      <c r="H1551" s="1">
        <v>1</v>
      </c>
      <c r="I1551" s="1">
        <v>1</v>
      </c>
      <c r="J1551" s="1">
        <v>1</v>
      </c>
      <c r="K1551" s="1">
        <v>1</v>
      </c>
      <c r="L1551" s="1">
        <v>1</v>
      </c>
      <c r="M1551" s="1">
        <v>1</v>
      </c>
    </row>
    <row r="1552" spans="1:13" x14ac:dyDescent="0.25">
      <c r="A1552" s="1">
        <v>15520</v>
      </c>
      <c r="B1552" s="1" t="s">
        <v>758</v>
      </c>
      <c r="C1552" s="1">
        <v>0</v>
      </c>
      <c r="D1552" s="1" t="s">
        <v>104</v>
      </c>
      <c r="E1552" s="1" t="s">
        <v>759</v>
      </c>
      <c r="F1552" s="1">
        <v>1</v>
      </c>
      <c r="G1552" s="1">
        <v>1</v>
      </c>
      <c r="H1552" s="1">
        <v>1</v>
      </c>
      <c r="I1552" s="1">
        <v>1</v>
      </c>
      <c r="J1552" s="1">
        <v>1</v>
      </c>
      <c r="K1552" s="1">
        <v>1</v>
      </c>
      <c r="L1552" s="1">
        <v>1</v>
      </c>
      <c r="M1552" s="1">
        <v>1</v>
      </c>
    </row>
    <row r="1553" spans="1:13" x14ac:dyDescent="0.25">
      <c r="A1553" s="1">
        <v>15530</v>
      </c>
      <c r="B1553" s="1" t="s">
        <v>758</v>
      </c>
      <c r="C1553" s="1">
        <v>0</v>
      </c>
      <c r="D1553" s="1" t="s">
        <v>104</v>
      </c>
      <c r="E1553" s="1" t="s">
        <v>759</v>
      </c>
      <c r="F1553" s="1">
        <v>1</v>
      </c>
      <c r="G1553" s="1">
        <v>1</v>
      </c>
      <c r="H1553" s="1">
        <v>1</v>
      </c>
      <c r="I1553" s="1">
        <v>1</v>
      </c>
      <c r="J1553" s="1">
        <v>1</v>
      </c>
      <c r="K1553" s="1">
        <v>1</v>
      </c>
      <c r="L1553" s="1">
        <v>1</v>
      </c>
      <c r="M1553" s="1">
        <v>1</v>
      </c>
    </row>
    <row r="1554" spans="1:13" x14ac:dyDescent="0.25">
      <c r="A1554" s="1">
        <v>15540</v>
      </c>
      <c r="B1554" s="1" t="s">
        <v>758</v>
      </c>
      <c r="C1554" s="1">
        <v>0</v>
      </c>
      <c r="D1554" s="1" t="s">
        <v>104</v>
      </c>
      <c r="E1554" s="1" t="s">
        <v>759</v>
      </c>
      <c r="F1554" s="1">
        <v>1</v>
      </c>
      <c r="G1554" s="1">
        <v>1</v>
      </c>
      <c r="H1554" s="1">
        <v>1</v>
      </c>
      <c r="I1554" s="1">
        <v>1</v>
      </c>
      <c r="J1554" s="1">
        <v>1</v>
      </c>
      <c r="K1554" s="1">
        <v>1</v>
      </c>
      <c r="L1554" s="1">
        <v>1</v>
      </c>
      <c r="M1554" s="1">
        <v>1</v>
      </c>
    </row>
    <row r="1555" spans="1:13" x14ac:dyDescent="0.25">
      <c r="A1555" s="1">
        <v>15550</v>
      </c>
      <c r="B1555" s="1" t="s">
        <v>760</v>
      </c>
      <c r="C1555" s="1">
        <v>0</v>
      </c>
      <c r="D1555" s="1" t="s">
        <v>104</v>
      </c>
      <c r="E1555" s="1" t="s">
        <v>761</v>
      </c>
      <c r="F1555" s="1">
        <v>1</v>
      </c>
      <c r="G1555" s="1">
        <v>1</v>
      </c>
      <c r="H1555" s="1">
        <v>1</v>
      </c>
      <c r="I1555" s="1">
        <v>1</v>
      </c>
      <c r="J1555" s="1">
        <v>1</v>
      </c>
      <c r="K1555" s="1">
        <v>1</v>
      </c>
      <c r="L1555" s="1">
        <v>1</v>
      </c>
      <c r="M1555" s="1">
        <v>1</v>
      </c>
    </row>
    <row r="1556" spans="1:13" x14ac:dyDescent="0.25">
      <c r="A1556" s="1">
        <v>15560</v>
      </c>
      <c r="B1556" s="1" t="s">
        <v>760</v>
      </c>
      <c r="C1556" s="1">
        <v>0</v>
      </c>
      <c r="D1556" s="1" t="s">
        <v>104</v>
      </c>
      <c r="E1556" s="1" t="s">
        <v>761</v>
      </c>
      <c r="F1556" s="1">
        <v>1</v>
      </c>
      <c r="G1556" s="1">
        <v>1</v>
      </c>
      <c r="H1556" s="1">
        <v>1</v>
      </c>
      <c r="I1556" s="1">
        <v>1</v>
      </c>
      <c r="J1556" s="1">
        <v>1</v>
      </c>
      <c r="K1556" s="1">
        <v>1</v>
      </c>
      <c r="L1556" s="1">
        <v>1</v>
      </c>
      <c r="M1556" s="1">
        <v>1</v>
      </c>
    </row>
    <row r="1557" spans="1:13" x14ac:dyDescent="0.25">
      <c r="A1557" s="1">
        <v>15570</v>
      </c>
      <c r="B1557" s="1" t="s">
        <v>762</v>
      </c>
      <c r="C1557" s="1">
        <v>0</v>
      </c>
      <c r="D1557" s="1" t="s">
        <v>104</v>
      </c>
      <c r="E1557" s="1" t="s">
        <v>763</v>
      </c>
      <c r="F1557" s="1">
        <v>1</v>
      </c>
      <c r="G1557" s="1">
        <v>1</v>
      </c>
      <c r="H1557" s="1">
        <v>1</v>
      </c>
      <c r="I1557" s="1">
        <v>1</v>
      </c>
      <c r="J1557" s="1">
        <v>1</v>
      </c>
      <c r="K1557" s="1">
        <v>1</v>
      </c>
      <c r="L1557" s="1">
        <v>1</v>
      </c>
      <c r="M1557" s="1">
        <v>1</v>
      </c>
    </row>
    <row r="1558" spans="1:13" x14ac:dyDescent="0.25">
      <c r="A1558" s="1">
        <v>15580</v>
      </c>
      <c r="B1558" s="1" t="s">
        <v>417</v>
      </c>
      <c r="C1558" s="1">
        <v>0</v>
      </c>
      <c r="D1558" s="1" t="s">
        <v>104</v>
      </c>
      <c r="E1558" s="1" t="s">
        <v>418</v>
      </c>
      <c r="F1558" s="1">
        <v>1</v>
      </c>
      <c r="G1558" s="1">
        <v>1</v>
      </c>
      <c r="H1558" s="1">
        <v>1</v>
      </c>
      <c r="I1558" s="1">
        <v>1</v>
      </c>
      <c r="J1558" s="1">
        <v>1</v>
      </c>
      <c r="K1558" s="1">
        <v>1</v>
      </c>
      <c r="L1558" s="1">
        <v>1</v>
      </c>
      <c r="M1558" s="1">
        <v>1</v>
      </c>
    </row>
    <row r="1559" spans="1:13" x14ac:dyDescent="0.25">
      <c r="A1559" s="1">
        <v>15590</v>
      </c>
      <c r="B1559" s="1" t="s">
        <v>764</v>
      </c>
      <c r="C1559" s="1">
        <v>0</v>
      </c>
      <c r="D1559" s="1" t="s">
        <v>104</v>
      </c>
      <c r="E1559" s="1" t="s">
        <v>765</v>
      </c>
      <c r="F1559" s="1">
        <v>1</v>
      </c>
      <c r="G1559" s="1">
        <v>1</v>
      </c>
      <c r="H1559" s="1">
        <v>1</v>
      </c>
      <c r="I1559" s="1">
        <v>1</v>
      </c>
      <c r="J1559" s="1">
        <v>1</v>
      </c>
      <c r="K1559" s="1">
        <v>1</v>
      </c>
      <c r="L1559" s="1">
        <v>1</v>
      </c>
      <c r="M1559" s="1">
        <v>1</v>
      </c>
    </row>
    <row r="1560" spans="1:13" x14ac:dyDescent="0.25">
      <c r="A1560" s="1">
        <v>15600</v>
      </c>
      <c r="B1560" s="1" t="s">
        <v>764</v>
      </c>
      <c r="C1560" s="1">
        <v>0</v>
      </c>
      <c r="D1560" s="1" t="s">
        <v>104</v>
      </c>
      <c r="E1560" s="1" t="s">
        <v>765</v>
      </c>
      <c r="F1560" s="1">
        <v>1</v>
      </c>
      <c r="G1560" s="1">
        <v>1</v>
      </c>
      <c r="H1560" s="1">
        <v>1</v>
      </c>
      <c r="I1560" s="1">
        <v>1</v>
      </c>
      <c r="J1560" s="1">
        <v>1</v>
      </c>
      <c r="K1560" s="1">
        <v>1</v>
      </c>
      <c r="L1560" s="1">
        <v>1</v>
      </c>
      <c r="M1560" s="1">
        <v>1</v>
      </c>
    </row>
    <row r="1561" spans="1:13" x14ac:dyDescent="0.25">
      <c r="A1561" s="1">
        <v>15610</v>
      </c>
      <c r="B1561" s="1" t="s">
        <v>764</v>
      </c>
      <c r="C1561" s="1">
        <v>0</v>
      </c>
      <c r="D1561" s="1" t="s">
        <v>104</v>
      </c>
      <c r="E1561" s="1" t="s">
        <v>765</v>
      </c>
      <c r="F1561" s="1">
        <v>1</v>
      </c>
      <c r="G1561" s="1">
        <v>1</v>
      </c>
      <c r="H1561" s="1">
        <v>1</v>
      </c>
      <c r="I1561" s="1">
        <v>1</v>
      </c>
      <c r="J1561" s="1">
        <v>1</v>
      </c>
      <c r="K1561" s="1">
        <v>1</v>
      </c>
      <c r="L1561" s="1">
        <v>1</v>
      </c>
      <c r="M1561" s="1">
        <v>1</v>
      </c>
    </row>
    <row r="1562" spans="1:13" x14ac:dyDescent="0.25">
      <c r="A1562" s="1">
        <v>15620</v>
      </c>
      <c r="B1562" s="1" t="s">
        <v>764</v>
      </c>
      <c r="C1562" s="1">
        <v>0</v>
      </c>
      <c r="D1562" s="1" t="s">
        <v>104</v>
      </c>
      <c r="E1562" s="1" t="s">
        <v>765</v>
      </c>
      <c r="F1562" s="1">
        <v>1</v>
      </c>
      <c r="G1562" s="1">
        <v>1</v>
      </c>
      <c r="H1562" s="1">
        <v>1</v>
      </c>
      <c r="I1562" s="1">
        <v>1</v>
      </c>
      <c r="J1562" s="1">
        <v>1</v>
      </c>
      <c r="K1562" s="1">
        <v>1</v>
      </c>
      <c r="L1562" s="1">
        <v>1</v>
      </c>
      <c r="M1562" s="1">
        <v>1</v>
      </c>
    </row>
    <row r="1563" spans="1:13" x14ac:dyDescent="0.25">
      <c r="A1563" s="1">
        <v>15630</v>
      </c>
      <c r="B1563" s="1" t="s">
        <v>764</v>
      </c>
      <c r="C1563" s="1">
        <v>0</v>
      </c>
      <c r="D1563" s="1" t="s">
        <v>104</v>
      </c>
      <c r="E1563" s="1" t="s">
        <v>765</v>
      </c>
      <c r="F1563" s="1">
        <v>1</v>
      </c>
      <c r="G1563" s="1">
        <v>1</v>
      </c>
      <c r="H1563" s="1">
        <v>1</v>
      </c>
      <c r="I1563" s="1">
        <v>1</v>
      </c>
      <c r="J1563" s="1">
        <v>1</v>
      </c>
      <c r="K1563" s="1">
        <v>1</v>
      </c>
      <c r="L1563" s="1">
        <v>1</v>
      </c>
      <c r="M1563" s="1">
        <v>1</v>
      </c>
    </row>
    <row r="1564" spans="1:13" x14ac:dyDescent="0.25">
      <c r="A1564" s="1">
        <v>15640</v>
      </c>
      <c r="B1564" s="1" t="s">
        <v>764</v>
      </c>
      <c r="C1564" s="1">
        <v>0</v>
      </c>
      <c r="D1564" s="1" t="s">
        <v>104</v>
      </c>
      <c r="E1564" s="1" t="s">
        <v>765</v>
      </c>
      <c r="F1564" s="1">
        <v>1</v>
      </c>
      <c r="G1564" s="1">
        <v>1</v>
      </c>
      <c r="H1564" s="1">
        <v>1</v>
      </c>
      <c r="I1564" s="1">
        <v>1</v>
      </c>
      <c r="J1564" s="1">
        <v>1</v>
      </c>
      <c r="K1564" s="1">
        <v>1</v>
      </c>
      <c r="L1564" s="1">
        <v>1</v>
      </c>
      <c r="M1564" s="1">
        <v>1</v>
      </c>
    </row>
    <row r="1565" spans="1:13" x14ac:dyDescent="0.25">
      <c r="A1565" s="1">
        <v>15650</v>
      </c>
      <c r="B1565" s="1" t="s">
        <v>419</v>
      </c>
      <c r="C1565" s="1">
        <v>0</v>
      </c>
      <c r="D1565" s="1" t="s">
        <v>104</v>
      </c>
      <c r="E1565" s="1" t="s">
        <v>420</v>
      </c>
      <c r="F1565" s="1">
        <v>1</v>
      </c>
      <c r="G1565" s="1">
        <v>1</v>
      </c>
      <c r="H1565" s="1">
        <v>1</v>
      </c>
      <c r="I1565" s="1">
        <v>1</v>
      </c>
      <c r="J1565" s="1">
        <v>1</v>
      </c>
      <c r="K1565" s="1">
        <v>1</v>
      </c>
      <c r="L1565" s="1">
        <v>1</v>
      </c>
      <c r="M1565" s="1">
        <v>1</v>
      </c>
    </row>
    <row r="1566" spans="1:13" x14ac:dyDescent="0.25">
      <c r="A1566" s="1">
        <v>15660</v>
      </c>
      <c r="B1566" s="1" t="s">
        <v>766</v>
      </c>
      <c r="C1566" s="1">
        <v>0</v>
      </c>
      <c r="D1566" s="1" t="s">
        <v>104</v>
      </c>
      <c r="E1566" s="1" t="s">
        <v>767</v>
      </c>
      <c r="F1566" s="1">
        <v>1</v>
      </c>
      <c r="G1566" s="1">
        <v>1</v>
      </c>
      <c r="H1566" s="1">
        <v>1</v>
      </c>
      <c r="I1566" s="1">
        <v>1</v>
      </c>
      <c r="J1566" s="1">
        <v>1</v>
      </c>
      <c r="K1566" s="1">
        <v>1</v>
      </c>
      <c r="L1566" s="1">
        <v>1</v>
      </c>
      <c r="M1566" s="1">
        <v>1</v>
      </c>
    </row>
    <row r="1567" spans="1:13" x14ac:dyDescent="0.25">
      <c r="A1567" s="1">
        <v>15670</v>
      </c>
      <c r="B1567" s="1" t="s">
        <v>421</v>
      </c>
      <c r="C1567" s="1">
        <v>0</v>
      </c>
      <c r="D1567" s="1" t="s">
        <v>104</v>
      </c>
      <c r="E1567" s="1" t="s">
        <v>422</v>
      </c>
      <c r="F1567" s="1">
        <v>1</v>
      </c>
      <c r="G1567" s="1">
        <v>1</v>
      </c>
      <c r="H1567" s="1">
        <v>1</v>
      </c>
      <c r="I1567" s="1">
        <v>1</v>
      </c>
      <c r="J1567" s="1">
        <v>1</v>
      </c>
      <c r="K1567" s="1">
        <v>1</v>
      </c>
      <c r="L1567" s="1">
        <v>1</v>
      </c>
      <c r="M1567" s="1">
        <v>1</v>
      </c>
    </row>
    <row r="1568" spans="1:13" x14ac:dyDescent="0.25">
      <c r="A1568" s="1">
        <v>15680</v>
      </c>
      <c r="B1568" s="1" t="s">
        <v>419</v>
      </c>
      <c r="C1568" s="1">
        <v>0</v>
      </c>
      <c r="D1568" s="1" t="s">
        <v>104</v>
      </c>
      <c r="E1568" s="1" t="s">
        <v>420</v>
      </c>
      <c r="F1568" s="1">
        <v>1</v>
      </c>
      <c r="G1568" s="1">
        <v>1</v>
      </c>
      <c r="H1568" s="1" t="s">
        <v>8</v>
      </c>
      <c r="I1568" s="1" t="s">
        <v>8</v>
      </c>
      <c r="J1568" s="1" t="s">
        <v>8</v>
      </c>
      <c r="K1568" s="1" t="s">
        <v>8</v>
      </c>
      <c r="L1568" s="1" t="s">
        <v>8</v>
      </c>
      <c r="M1568" s="1" t="s">
        <v>8</v>
      </c>
    </row>
    <row r="1569" spans="1:13" x14ac:dyDescent="0.25">
      <c r="A1569" s="1">
        <v>15690</v>
      </c>
      <c r="B1569" s="1" t="s">
        <v>421</v>
      </c>
      <c r="C1569" s="1">
        <v>0</v>
      </c>
      <c r="D1569" s="1" t="s">
        <v>104</v>
      </c>
      <c r="E1569" s="1" t="s">
        <v>422</v>
      </c>
      <c r="F1569" s="1">
        <v>1</v>
      </c>
      <c r="G1569" s="1">
        <v>1</v>
      </c>
      <c r="H1569" s="1" t="s">
        <v>8</v>
      </c>
      <c r="I1569" s="1" t="s">
        <v>8</v>
      </c>
      <c r="J1569" s="1" t="s">
        <v>8</v>
      </c>
      <c r="K1569" s="1" t="s">
        <v>8</v>
      </c>
      <c r="L1569" s="1" t="s">
        <v>8</v>
      </c>
      <c r="M1569" s="1" t="s">
        <v>8</v>
      </c>
    </row>
    <row r="1570" spans="1:13" x14ac:dyDescent="0.25">
      <c r="A1570" s="1">
        <v>15700</v>
      </c>
      <c r="B1570" s="1" t="s">
        <v>421</v>
      </c>
      <c r="C1570" s="1">
        <v>0</v>
      </c>
      <c r="D1570" s="1" t="s">
        <v>104</v>
      </c>
      <c r="E1570" s="1" t="s">
        <v>422</v>
      </c>
      <c r="F1570" s="1">
        <v>1</v>
      </c>
      <c r="G1570" s="1">
        <v>1</v>
      </c>
      <c r="H1570" s="1" t="s">
        <v>8</v>
      </c>
      <c r="I1570" s="1" t="s">
        <v>8</v>
      </c>
      <c r="J1570" s="1" t="s">
        <v>8</v>
      </c>
      <c r="K1570" s="1" t="s">
        <v>8</v>
      </c>
      <c r="L1570" s="1" t="s">
        <v>8</v>
      </c>
      <c r="M1570" s="1" t="s">
        <v>8</v>
      </c>
    </row>
    <row r="1571" spans="1:13" x14ac:dyDescent="0.25">
      <c r="A1571" s="1">
        <v>15710</v>
      </c>
      <c r="B1571" s="1" t="s">
        <v>419</v>
      </c>
      <c r="C1571" s="1">
        <v>0</v>
      </c>
      <c r="D1571" s="1" t="s">
        <v>104</v>
      </c>
      <c r="E1571" s="1" t="s">
        <v>420</v>
      </c>
      <c r="F1571" s="1">
        <v>1</v>
      </c>
      <c r="G1571" s="1">
        <v>1</v>
      </c>
      <c r="H1571" s="1" t="s">
        <v>8</v>
      </c>
      <c r="I1571" s="1" t="s">
        <v>8</v>
      </c>
      <c r="J1571" s="1" t="s">
        <v>8</v>
      </c>
      <c r="K1571" s="1" t="s">
        <v>8</v>
      </c>
      <c r="L1571" s="1" t="s">
        <v>8</v>
      </c>
      <c r="M1571" s="1" t="s">
        <v>8</v>
      </c>
    </row>
    <row r="1572" spans="1:13" x14ac:dyDescent="0.25">
      <c r="A1572" s="1">
        <v>15720</v>
      </c>
      <c r="B1572" s="1" t="s">
        <v>768</v>
      </c>
      <c r="C1572" s="1">
        <v>0</v>
      </c>
      <c r="D1572" s="1" t="s">
        <v>104</v>
      </c>
      <c r="E1572" s="1" t="s">
        <v>769</v>
      </c>
      <c r="F1572" s="1">
        <v>1</v>
      </c>
      <c r="G1572" s="1">
        <v>1</v>
      </c>
      <c r="H1572" s="1" t="s">
        <v>8</v>
      </c>
      <c r="I1572" s="1" t="s">
        <v>8</v>
      </c>
      <c r="J1572" s="1" t="s">
        <v>8</v>
      </c>
      <c r="K1572" s="1" t="s">
        <v>8</v>
      </c>
      <c r="L1572" s="1" t="s">
        <v>8</v>
      </c>
      <c r="M1572" s="1" t="s">
        <v>8</v>
      </c>
    </row>
    <row r="1573" spans="1:13" x14ac:dyDescent="0.25">
      <c r="A1573" s="1">
        <v>15730</v>
      </c>
      <c r="B1573" s="1" t="s">
        <v>770</v>
      </c>
      <c r="C1573" s="1">
        <v>0</v>
      </c>
      <c r="D1573" s="1" t="s">
        <v>104</v>
      </c>
      <c r="E1573" s="1" t="s">
        <v>771</v>
      </c>
      <c r="F1573" s="1">
        <v>1</v>
      </c>
      <c r="G1573" s="1">
        <v>1</v>
      </c>
      <c r="H1573" s="1">
        <v>1</v>
      </c>
      <c r="I1573" s="1">
        <v>1</v>
      </c>
      <c r="J1573" s="1">
        <v>1</v>
      </c>
      <c r="K1573" s="1">
        <v>1</v>
      </c>
      <c r="L1573" s="1">
        <v>1</v>
      </c>
      <c r="M1573" s="1">
        <v>1</v>
      </c>
    </row>
    <row r="1574" spans="1:13" x14ac:dyDescent="0.25">
      <c r="A1574" s="1">
        <v>15740</v>
      </c>
      <c r="B1574" s="1" t="s">
        <v>772</v>
      </c>
      <c r="C1574" s="1">
        <v>0</v>
      </c>
      <c r="D1574" s="1" t="s">
        <v>104</v>
      </c>
      <c r="E1574" s="1" t="s">
        <v>773</v>
      </c>
      <c r="F1574" s="1">
        <v>1</v>
      </c>
      <c r="G1574" s="1">
        <v>1</v>
      </c>
      <c r="H1574" s="1">
        <v>1</v>
      </c>
      <c r="I1574" s="1">
        <v>1</v>
      </c>
      <c r="J1574" s="1">
        <v>1</v>
      </c>
      <c r="K1574" s="1">
        <v>1</v>
      </c>
      <c r="L1574" s="1">
        <v>1</v>
      </c>
      <c r="M1574" s="1">
        <v>1</v>
      </c>
    </row>
    <row r="1575" spans="1:13" x14ac:dyDescent="0.25">
      <c r="A1575" s="1">
        <v>15750</v>
      </c>
      <c r="B1575" s="1" t="s">
        <v>774</v>
      </c>
      <c r="C1575" s="1">
        <v>0</v>
      </c>
      <c r="D1575" s="1" t="s">
        <v>249</v>
      </c>
      <c r="E1575" s="1" t="s">
        <v>775</v>
      </c>
      <c r="F1575" s="1">
        <v>1</v>
      </c>
      <c r="G1575" s="1">
        <v>1</v>
      </c>
      <c r="H1575" s="1">
        <v>1</v>
      </c>
      <c r="I1575" s="1">
        <v>1</v>
      </c>
      <c r="J1575" s="1">
        <v>1</v>
      </c>
      <c r="K1575" s="1">
        <v>1</v>
      </c>
      <c r="L1575" s="1">
        <v>1</v>
      </c>
      <c r="M1575" s="1">
        <v>1</v>
      </c>
    </row>
    <row r="1576" spans="1:13" x14ac:dyDescent="0.25">
      <c r="A1576" s="1">
        <v>15760</v>
      </c>
      <c r="B1576" s="1" t="s">
        <v>776</v>
      </c>
      <c r="C1576" s="1">
        <v>0</v>
      </c>
      <c r="D1576" s="1" t="s">
        <v>113</v>
      </c>
      <c r="E1576" s="1" t="s">
        <v>777</v>
      </c>
      <c r="F1576" s="1">
        <v>1</v>
      </c>
      <c r="G1576" s="1">
        <v>1</v>
      </c>
      <c r="H1576" s="1" t="s">
        <v>8</v>
      </c>
      <c r="I1576" s="1" t="s">
        <v>8</v>
      </c>
      <c r="J1576" s="1" t="s">
        <v>8</v>
      </c>
      <c r="K1576" s="1" t="s">
        <v>8</v>
      </c>
      <c r="L1576" s="1">
        <v>1</v>
      </c>
      <c r="M1576" s="1">
        <v>1</v>
      </c>
    </row>
    <row r="1577" spans="1:13" x14ac:dyDescent="0.25">
      <c r="A1577" s="1">
        <v>15770</v>
      </c>
      <c r="B1577" s="1" t="s">
        <v>778</v>
      </c>
      <c r="C1577" s="1">
        <v>0</v>
      </c>
      <c r="D1577" s="1" t="s">
        <v>104</v>
      </c>
      <c r="E1577" s="1" t="s">
        <v>779</v>
      </c>
      <c r="F1577" s="1">
        <v>1</v>
      </c>
      <c r="G1577" s="1">
        <v>1</v>
      </c>
      <c r="H1577" s="1">
        <v>1</v>
      </c>
      <c r="I1577" s="1">
        <v>1</v>
      </c>
      <c r="J1577" s="1">
        <v>1</v>
      </c>
      <c r="K1577" s="1">
        <v>1</v>
      </c>
      <c r="L1577" s="1">
        <v>1</v>
      </c>
      <c r="M1577" s="1">
        <v>1</v>
      </c>
    </row>
    <row r="1578" spans="1:13" x14ac:dyDescent="0.25">
      <c r="A1578" s="1">
        <v>15780</v>
      </c>
      <c r="B1578" s="1" t="s">
        <v>780</v>
      </c>
      <c r="C1578" s="1">
        <v>0</v>
      </c>
      <c r="D1578" s="1" t="s">
        <v>24</v>
      </c>
      <c r="E1578" s="1" t="s">
        <v>781</v>
      </c>
      <c r="F1578" s="1">
        <v>1</v>
      </c>
      <c r="G1578" s="1">
        <v>1</v>
      </c>
      <c r="H1578" s="1">
        <v>1</v>
      </c>
      <c r="I1578" s="1">
        <v>1</v>
      </c>
      <c r="J1578" s="1">
        <v>1</v>
      </c>
      <c r="K1578" s="1">
        <v>1</v>
      </c>
      <c r="L1578" s="1" t="s">
        <v>8</v>
      </c>
      <c r="M1578" s="1" t="s">
        <v>8</v>
      </c>
    </row>
    <row r="1579" spans="1:13" x14ac:dyDescent="0.25">
      <c r="A1579" s="1">
        <v>15790</v>
      </c>
      <c r="B1579" s="1" t="s">
        <v>782</v>
      </c>
      <c r="C1579" s="1">
        <v>0</v>
      </c>
      <c r="D1579" s="1" t="s">
        <v>24</v>
      </c>
      <c r="E1579" s="1" t="s">
        <v>781</v>
      </c>
      <c r="F1579" s="1" t="s">
        <v>8</v>
      </c>
      <c r="G1579" s="1" t="s">
        <v>8</v>
      </c>
      <c r="H1579" s="1" t="s">
        <v>8</v>
      </c>
      <c r="I1579" s="1" t="s">
        <v>8</v>
      </c>
      <c r="J1579" s="1" t="s">
        <v>8</v>
      </c>
      <c r="K1579" s="1" t="s">
        <v>8</v>
      </c>
      <c r="L1579" s="1">
        <v>1</v>
      </c>
      <c r="M1579" s="1">
        <v>1</v>
      </c>
    </row>
    <row r="1580" spans="1:13" x14ac:dyDescent="0.25">
      <c r="A1580" s="1">
        <v>15800</v>
      </c>
      <c r="B1580" s="1" t="s">
        <v>783</v>
      </c>
      <c r="C1580" s="1">
        <v>0</v>
      </c>
      <c r="D1580" s="1" t="s">
        <v>24</v>
      </c>
      <c r="E1580" s="1" t="s">
        <v>784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 t="s">
        <v>8</v>
      </c>
      <c r="M1580" s="1" t="s">
        <v>8</v>
      </c>
    </row>
    <row r="1581" spans="1:13" x14ac:dyDescent="0.25">
      <c r="A1581" s="1">
        <v>15810</v>
      </c>
      <c r="B1581" s="1" t="s">
        <v>785</v>
      </c>
      <c r="C1581" s="1">
        <v>0</v>
      </c>
      <c r="D1581" s="1" t="s">
        <v>24</v>
      </c>
      <c r="E1581" s="1" t="s">
        <v>784</v>
      </c>
      <c r="F1581" s="1" t="s">
        <v>8</v>
      </c>
      <c r="G1581" s="1" t="s">
        <v>8</v>
      </c>
      <c r="H1581" s="1" t="s">
        <v>8</v>
      </c>
      <c r="I1581" s="1" t="s">
        <v>8</v>
      </c>
      <c r="J1581" s="1" t="s">
        <v>8</v>
      </c>
      <c r="K1581" s="1" t="s">
        <v>8</v>
      </c>
      <c r="L1581" s="1">
        <v>0</v>
      </c>
      <c r="M1581" s="1">
        <v>0</v>
      </c>
    </row>
    <row r="1582" spans="1:13" x14ac:dyDescent="0.25">
      <c r="A1582" s="1">
        <v>15820</v>
      </c>
      <c r="B1582" s="1" t="s">
        <v>786</v>
      </c>
      <c r="C1582" s="1">
        <v>0</v>
      </c>
      <c r="D1582" s="1" t="s">
        <v>104</v>
      </c>
      <c r="E1582" s="1" t="s">
        <v>787</v>
      </c>
      <c r="F1582" s="1">
        <v>1</v>
      </c>
      <c r="G1582" s="1">
        <v>1</v>
      </c>
      <c r="H1582" s="1" t="s">
        <v>8</v>
      </c>
      <c r="I1582" s="1" t="s">
        <v>8</v>
      </c>
      <c r="J1582" s="1" t="s">
        <v>8</v>
      </c>
      <c r="K1582" s="1" t="s">
        <v>8</v>
      </c>
      <c r="L1582" s="1" t="s">
        <v>8</v>
      </c>
      <c r="M1582" s="1" t="s">
        <v>8</v>
      </c>
    </row>
    <row r="1583" spans="1:13" x14ac:dyDescent="0.25">
      <c r="A1583" s="1">
        <v>15830</v>
      </c>
      <c r="B1583" s="1" t="s">
        <v>310</v>
      </c>
      <c r="C1583" s="1">
        <v>0</v>
      </c>
      <c r="D1583" s="1" t="s">
        <v>104</v>
      </c>
      <c r="E1583" s="1" t="s">
        <v>311</v>
      </c>
      <c r="F1583" s="1" t="s">
        <v>8</v>
      </c>
      <c r="G1583" s="1" t="s">
        <v>8</v>
      </c>
      <c r="H1583" s="1">
        <v>1</v>
      </c>
      <c r="I1583" s="1">
        <v>1</v>
      </c>
      <c r="J1583" s="1">
        <v>1</v>
      </c>
      <c r="K1583" s="1">
        <v>1</v>
      </c>
      <c r="L1583" s="1">
        <v>1</v>
      </c>
      <c r="M1583" s="1">
        <v>1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2"/>
  <sheetViews>
    <sheetView tabSelected="1" topLeftCell="K1" workbookViewId="0">
      <pane ySplit="1" topLeftCell="A391" activePane="bottomLeft" state="frozen"/>
      <selection activeCell="N1" sqref="N1"/>
      <selection pane="bottomLeft" activeCell="P397" sqref="P397"/>
    </sheetView>
  </sheetViews>
  <sheetFormatPr defaultRowHeight="15" x14ac:dyDescent="0.25"/>
  <cols>
    <col min="1" max="1" width="25.140625" bestFit="1" customWidth="1"/>
    <col min="2" max="2" width="19" customWidth="1"/>
    <col min="7" max="7" width="18.85546875" customWidth="1"/>
    <col min="12" max="12" width="9.140625" hidden="1" customWidth="1"/>
    <col min="31" max="31" width="8" bestFit="1" customWidth="1"/>
  </cols>
  <sheetData>
    <row r="1" spans="1:31" ht="159.75" x14ac:dyDescent="0.25">
      <c r="A1" t="s">
        <v>845</v>
      </c>
      <c r="C1" s="10" t="s">
        <v>1256</v>
      </c>
      <c r="D1" s="11" t="s">
        <v>1257</v>
      </c>
      <c r="E1" s="11" t="s">
        <v>1258</v>
      </c>
      <c r="F1" s="11" t="s">
        <v>1259</v>
      </c>
      <c r="G1" s="11" t="s">
        <v>1260</v>
      </c>
      <c r="H1" s="11" t="s">
        <v>1261</v>
      </c>
      <c r="I1" s="11" t="s">
        <v>1262</v>
      </c>
      <c r="J1" s="11" t="s">
        <v>1263</v>
      </c>
      <c r="K1" s="12" t="s">
        <v>1264</v>
      </c>
      <c r="L1" s="13" t="s">
        <v>1265</v>
      </c>
      <c r="M1" s="11" t="s">
        <v>1267</v>
      </c>
      <c r="N1" s="11" t="s">
        <v>1268</v>
      </c>
      <c r="O1" s="11" t="s">
        <v>1269</v>
      </c>
      <c r="P1" s="9" t="s">
        <v>829</v>
      </c>
      <c r="Q1" s="9" t="s">
        <v>830</v>
      </c>
      <c r="R1" s="9" t="s">
        <v>831</v>
      </c>
      <c r="S1" s="9" t="s">
        <v>832</v>
      </c>
      <c r="T1" s="9" t="s">
        <v>833</v>
      </c>
      <c r="U1" s="9" t="s">
        <v>834</v>
      </c>
      <c r="V1" s="9" t="s">
        <v>835</v>
      </c>
      <c r="W1" s="9" t="s">
        <v>836</v>
      </c>
      <c r="X1" s="16" t="s">
        <v>1275</v>
      </c>
      <c r="Y1" s="16" t="s">
        <v>1276</v>
      </c>
      <c r="Z1" s="16" t="s">
        <v>1277</v>
      </c>
      <c r="AA1" s="16" t="s">
        <v>1278</v>
      </c>
      <c r="AB1" s="16" t="s">
        <v>1279</v>
      </c>
      <c r="AC1" s="16" t="s">
        <v>1280</v>
      </c>
      <c r="AD1" s="16" t="s">
        <v>1281</v>
      </c>
      <c r="AE1" s="16" t="s">
        <v>1282</v>
      </c>
    </row>
    <row r="2" spans="1:31" x14ac:dyDescent="0.25">
      <c r="A2" t="s">
        <v>846</v>
      </c>
      <c r="B2" t="str">
        <f>CONCATENATE(LEFT(A2,8),"-",RIGHT(A2,6))</f>
        <v>C222608B-FKEAAA</v>
      </c>
      <c r="C2" t="str">
        <f>VLOOKUP(B2,[1]IRIS!$B$2:$T$370,2,FALSE)</f>
        <v>CAP-CERM 22uF,20%,6.3V,D544 DI 5R,0603,</v>
      </c>
      <c r="D2" t="str">
        <f>VLOOKUP(B2,'[1]cBOM GD'!$B$3:$D$393,3,FALSE)</f>
        <v>EBOM</v>
      </c>
      <c r="E2" t="str">
        <f>VLOOKUP(B2,[1]IRIS!$B$2:$T$370,4,FALSE)</f>
        <v>PP</v>
      </c>
      <c r="F2">
        <f>VLOOKUP(B2,[1]IRIS!$B$2:$T$370,5,FALSE)</f>
        <v>80004846</v>
      </c>
      <c r="G2" t="str">
        <f>VLOOKUP(B2,[1]IRIS!$B$2:$T$370,6,FALSE)</f>
        <v>MURATA ELECTRONICS ROCK</v>
      </c>
      <c r="H2" t="str">
        <f>VLOOKUP(B2,[1]IRIS!$B$2:$T$370,7,FALSE)</f>
        <v>US</v>
      </c>
      <c r="I2">
        <f>VLOOKUP(B2,[1]IRIS!$B$2:$T$370,14,FALSE)</f>
        <v>1.9400000000000001E-2</v>
      </c>
      <c r="J2" t="str">
        <f>VLOOKUP(B2,[1]IRIS!$B$2:$T$370,15,FALSE)</f>
        <v>USD</v>
      </c>
      <c r="K2">
        <f>+I2</f>
        <v>1.9400000000000001E-2</v>
      </c>
      <c r="L2" s="15"/>
      <c r="M2" t="str">
        <f>VLOOKUP(B2,[1]IRIS!$B$2:$T$370,16,FALSE)</f>
        <v>EA</v>
      </c>
      <c r="N2" t="str">
        <f>VLOOKUP(B2,[1]IRIS!$B$2:$T$370,17,FALSE)</f>
        <v>P4000026</v>
      </c>
      <c r="O2" t="str">
        <f>VLOOKUP(B2,[1]IRIS!$B$2:$T$370,19,FALSE)</f>
        <v>PNET55D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f>+P2*K2</f>
        <v>1.9400000000000001E-2</v>
      </c>
      <c r="Y2">
        <f>+Q2*K2</f>
        <v>1.9400000000000001E-2</v>
      </c>
      <c r="Z2">
        <f>+R2*K2</f>
        <v>1.9400000000000001E-2</v>
      </c>
      <c r="AA2">
        <f>+S2*K2</f>
        <v>1.9400000000000001E-2</v>
      </c>
      <c r="AB2">
        <f>+T2*K2</f>
        <v>1.9400000000000001E-2</v>
      </c>
      <c r="AC2">
        <f>U2*K2</f>
        <v>1.9400000000000001E-2</v>
      </c>
      <c r="AD2">
        <f>+V2*K2</f>
        <v>1.9400000000000001E-2</v>
      </c>
      <c r="AE2">
        <f>+W2*K2</f>
        <v>1.9400000000000001E-2</v>
      </c>
    </row>
    <row r="3" spans="1:31" x14ac:dyDescent="0.25">
      <c r="A3" t="s">
        <v>847</v>
      </c>
      <c r="B3" t="str">
        <f t="shared" ref="B3:B66" si="0">CONCATENATE(LEFT(A3,8),"-",RIGHT(A3,6))</f>
        <v>C247427B-FKDAAD</v>
      </c>
      <c r="C3" t="str">
        <f>VLOOKUP(B3,[1]IRIS!$B$2:$T$370,2,FALSE)</f>
        <v>CAP MLCC X6S (EIA)0.47uF 10% 0402</v>
      </c>
      <c r="D3" t="str">
        <f>VLOOKUP(B3,'[1]cBOM GD'!$B$3:$D$393,3,FALSE)</f>
        <v>EBOM</v>
      </c>
      <c r="E3" t="str">
        <f>VLOOKUP(B3,[1]IRIS!$B$2:$T$370,4,FALSE)</f>
        <v>PP</v>
      </c>
      <c r="F3">
        <f>VLOOKUP(B3,[1]IRIS!$B$2:$T$370,5,FALSE)</f>
        <v>80004846</v>
      </c>
      <c r="G3" t="str">
        <f>VLOOKUP(B3,[1]IRIS!$B$2:$T$370,6,FALSE)</f>
        <v>MURATA ELECTRONICS ROCK</v>
      </c>
      <c r="H3" t="str">
        <f>VLOOKUP(B3,[1]IRIS!$B$2:$T$370,7,FALSE)</f>
        <v>US</v>
      </c>
      <c r="I3">
        <f>VLOOKUP(B3,[1]IRIS!$B$2:$T$370,14,FALSE)</f>
        <v>4.7800000000000004E-3</v>
      </c>
      <c r="J3" t="str">
        <f>VLOOKUP(B3,[1]IRIS!$B$2:$T$370,15,FALSE)</f>
        <v>USD</v>
      </c>
      <c r="K3">
        <f t="shared" ref="K3:K11" si="1">+I3</f>
        <v>4.7800000000000004E-3</v>
      </c>
      <c r="L3" s="15"/>
      <c r="M3" t="str">
        <f>VLOOKUP(B3,[1]IRIS!$B$2:$T$370,16,FALSE)</f>
        <v>EA</v>
      </c>
      <c r="N3" t="str">
        <f>VLOOKUP(B3,[1]IRIS!$B$2:$T$370,17,FALSE)</f>
        <v>P4000026</v>
      </c>
      <c r="O3" t="str">
        <f>VLOOKUP(B3,[1]IRIS!$B$2:$T$370,19,FALSE)</f>
        <v>PNET55D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f t="shared" ref="X3:X66" si="2">+P3*K3</f>
        <v>4.7800000000000004E-3</v>
      </c>
      <c r="Y3">
        <f t="shared" ref="Y3:Y66" si="3">+Q3*K3</f>
        <v>4.7800000000000004E-3</v>
      </c>
      <c r="Z3">
        <f t="shared" ref="Z3:Z66" si="4">+R3*K3</f>
        <v>4.7800000000000004E-3</v>
      </c>
      <c r="AA3">
        <f t="shared" ref="AA3:AA66" si="5">+S3*K3</f>
        <v>4.7800000000000004E-3</v>
      </c>
      <c r="AB3">
        <f t="shared" ref="AB3:AB66" si="6">+T3*K3</f>
        <v>4.7800000000000004E-3</v>
      </c>
      <c r="AC3">
        <f t="shared" ref="AC3:AC66" si="7">U3*K3</f>
        <v>4.7800000000000004E-3</v>
      </c>
      <c r="AD3">
        <f t="shared" ref="AD3:AD66" si="8">+V3*K3</f>
        <v>4.7800000000000004E-3</v>
      </c>
      <c r="AE3">
        <f t="shared" ref="AE3:AE66" si="9">+W3*K3</f>
        <v>4.7800000000000004E-3</v>
      </c>
    </row>
    <row r="4" spans="1:31" x14ac:dyDescent="0.25">
      <c r="A4" t="s">
        <v>848</v>
      </c>
      <c r="B4" t="str">
        <f t="shared" si="0"/>
        <v>C700054D-FM0000</v>
      </c>
      <c r="C4" t="str">
        <f>VLOOKUP(B4,[1]IRIS!$B$2:$T$370,2,FALSE)</f>
        <v>IC-LINMISC ANT Power Switch,WLCSP</v>
      </c>
      <c r="D4" t="str">
        <f>VLOOKUP(B4,'[1]cBOM GD'!$B$3:$D$393,3,FALSE)</f>
        <v>EBOM</v>
      </c>
      <c r="E4" t="str">
        <f>VLOOKUP(B4,[1]IRIS!$B$2:$T$370,4,FALSE)</f>
        <v>PP</v>
      </c>
      <c r="F4">
        <f>VLOOKUP(B4,[1]IRIS!$B$2:$T$370,5,FALSE)</f>
        <v>80033696</v>
      </c>
      <c r="G4" t="str">
        <f>VLOOKUP(B4,[1]IRIS!$B$2:$T$370,6,FALSE)</f>
        <v>Richardson RFPD, Inc.</v>
      </c>
      <c r="H4" t="str">
        <f>VLOOKUP(B4,[1]IRIS!$B$2:$T$370,7,FALSE)</f>
        <v>US</v>
      </c>
      <c r="I4">
        <f>VLOOKUP(B4,[1]IRIS!$B$2:$T$370,14,FALSE)</f>
        <v>0.1158</v>
      </c>
      <c r="J4" t="str">
        <f>VLOOKUP(B4,[1]IRIS!$B$2:$T$370,15,FALSE)</f>
        <v>USD</v>
      </c>
      <c r="K4">
        <f t="shared" si="1"/>
        <v>0.1158</v>
      </c>
      <c r="L4" s="15"/>
      <c r="M4" t="str">
        <f>VLOOKUP(B4,[1]IRIS!$B$2:$T$370,16,FALSE)</f>
        <v>EA</v>
      </c>
      <c r="N4" t="str">
        <f>VLOOKUP(B4,[1]IRIS!$B$2:$T$370,17,FALSE)</f>
        <v>P4000607</v>
      </c>
      <c r="O4" t="str">
        <f>VLOOKUP(B4,[1]IRIS!$B$2:$T$370,19,FALSE)</f>
        <v>PNET60D</v>
      </c>
      <c r="P4">
        <v>2</v>
      </c>
      <c r="Q4">
        <v>2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si="2"/>
        <v>0.2316</v>
      </c>
      <c r="Y4">
        <f t="shared" si="3"/>
        <v>0.2316</v>
      </c>
      <c r="Z4">
        <f t="shared" si="4"/>
        <v>0</v>
      </c>
      <c r="AA4">
        <f t="shared" si="5"/>
        <v>0</v>
      </c>
      <c r="AB4">
        <f t="shared" si="6"/>
        <v>0</v>
      </c>
      <c r="AC4">
        <f t="shared" si="7"/>
        <v>0</v>
      </c>
      <c r="AD4">
        <f t="shared" si="8"/>
        <v>0</v>
      </c>
      <c r="AE4">
        <f t="shared" si="9"/>
        <v>0</v>
      </c>
    </row>
    <row r="5" spans="1:31" x14ac:dyDescent="0.25">
      <c r="A5" t="s">
        <v>849</v>
      </c>
      <c r="B5" t="str">
        <f t="shared" si="0"/>
        <v>C701507B-FF0000</v>
      </c>
      <c r="C5" t="str">
        <f>VLOOKUP(B5,[1]IRIS!$B$2:$T$370,2,FALSE)</f>
        <v>IC-REG ,WLNSP</v>
      </c>
      <c r="D5" t="str">
        <f>VLOOKUP(B5,'[1]cBOM GD'!$B$3:$D$393,3,FALSE)</f>
        <v>EBOM</v>
      </c>
      <c r="E5" t="str">
        <f>VLOOKUP(B5,[1]IRIS!$B$2:$T$370,4,FALSE)</f>
        <v>PP</v>
      </c>
      <c r="F5">
        <f>VLOOKUP(B5,[1]IRIS!$B$2:$T$370,5,FALSE)</f>
        <v>80027725</v>
      </c>
      <c r="G5" t="str">
        <f>VLOOKUP(B5,[1]IRIS!$B$2:$T$370,6,FALSE)</f>
        <v>QUALCOMM TECHNOLOGIES INC</v>
      </c>
      <c r="H5" t="str">
        <f>VLOOKUP(B5,[1]IRIS!$B$2:$T$370,7,FALSE)</f>
        <v>US</v>
      </c>
      <c r="I5">
        <f>VLOOKUP(B5,[1]IRIS!$B$2:$T$370,14,FALSE)</f>
        <v>1.2</v>
      </c>
      <c r="J5" t="str">
        <f>VLOOKUP(B5,[1]IRIS!$B$2:$T$370,15,FALSE)</f>
        <v>USD</v>
      </c>
      <c r="K5">
        <f t="shared" si="1"/>
        <v>1.2</v>
      </c>
      <c r="L5" s="15"/>
      <c r="M5" t="str">
        <f>VLOOKUP(B5,[1]IRIS!$B$2:$T$370,16,FALSE)</f>
        <v>EA</v>
      </c>
      <c r="N5" t="str">
        <f>VLOOKUP(B5,[1]IRIS!$B$2:$T$370,17,FALSE)</f>
        <v>P4000556</v>
      </c>
      <c r="O5" t="str">
        <f>VLOOKUP(B5,[1]IRIS!$B$2:$T$370,19,FALSE)</f>
        <v>PNET30D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f t="shared" si="2"/>
        <v>1.2</v>
      </c>
      <c r="Y5">
        <f t="shared" si="3"/>
        <v>1.2</v>
      </c>
      <c r="Z5">
        <f t="shared" si="4"/>
        <v>1.2</v>
      </c>
      <c r="AA5">
        <f t="shared" si="5"/>
        <v>1.2</v>
      </c>
      <c r="AB5">
        <f t="shared" si="6"/>
        <v>1.2</v>
      </c>
      <c r="AC5">
        <f t="shared" si="7"/>
        <v>1.2</v>
      </c>
      <c r="AD5">
        <f t="shared" si="8"/>
        <v>1.2</v>
      </c>
      <c r="AE5">
        <f t="shared" si="9"/>
        <v>1.2</v>
      </c>
    </row>
    <row r="6" spans="1:31" x14ac:dyDescent="0.25">
      <c r="A6" t="s">
        <v>850</v>
      </c>
      <c r="B6" t="str">
        <f t="shared" si="0"/>
        <v>C710447D-FT0000</v>
      </c>
      <c r="C6" t="str">
        <f>VLOOKUP(B6,[1]IRIS!$B$2:$T$370,2,FALSE)</f>
        <v>IC-INTRF ,WLPSP</v>
      </c>
      <c r="D6" t="str">
        <f>VLOOKUP(B6,'[1]cBOM GD'!$B$3:$D$393,3,FALSE)</f>
        <v>EBOM</v>
      </c>
      <c r="E6" t="str">
        <f>VLOOKUP(B6,[1]IRIS!$B$2:$T$370,4,FALSE)</f>
        <v>PP</v>
      </c>
      <c r="F6">
        <f>VLOOKUP(B6,[1]IRIS!$B$2:$T$370,5,FALSE)</f>
        <v>80027725</v>
      </c>
      <c r="G6" t="str">
        <f>VLOOKUP(B6,[1]IRIS!$B$2:$T$370,6,FALSE)</f>
        <v>QUALCOMM TECHNOLOGIES INC</v>
      </c>
      <c r="H6" t="str">
        <f>VLOOKUP(B6,[1]IRIS!$B$2:$T$370,7,FALSE)</f>
        <v>US</v>
      </c>
      <c r="I6">
        <f>VLOOKUP(B6,[1]IRIS!$B$2:$T$370,14,FALSE)</f>
        <v>4.5</v>
      </c>
      <c r="J6" t="str">
        <f>VLOOKUP(B6,[1]IRIS!$B$2:$T$370,15,FALSE)</f>
        <v>USD</v>
      </c>
      <c r="K6">
        <f t="shared" si="1"/>
        <v>4.5</v>
      </c>
      <c r="L6" s="15"/>
      <c r="M6" t="str">
        <f>VLOOKUP(B6,[1]IRIS!$B$2:$T$370,16,FALSE)</f>
        <v>EA</v>
      </c>
      <c r="N6" t="str">
        <f>VLOOKUP(B6,[1]IRIS!$B$2:$T$370,17,FALSE)</f>
        <v>P4000556</v>
      </c>
      <c r="O6" t="str">
        <f>VLOOKUP(B6,[1]IRIS!$B$2:$T$370,19,FALSE)</f>
        <v>PNET30D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f t="shared" si="2"/>
        <v>4.5</v>
      </c>
      <c r="Y6">
        <f t="shared" si="3"/>
        <v>4.5</v>
      </c>
      <c r="Z6">
        <f t="shared" si="4"/>
        <v>4.5</v>
      </c>
      <c r="AA6">
        <f t="shared" si="5"/>
        <v>4.5</v>
      </c>
      <c r="AB6">
        <f t="shared" si="6"/>
        <v>4.5</v>
      </c>
      <c r="AC6">
        <f t="shared" si="7"/>
        <v>4.5</v>
      </c>
      <c r="AD6">
        <f t="shared" si="8"/>
        <v>4.5</v>
      </c>
      <c r="AE6">
        <f t="shared" si="9"/>
        <v>4.5</v>
      </c>
    </row>
    <row r="7" spans="1:31" x14ac:dyDescent="0.25">
      <c r="A7" t="s">
        <v>851</v>
      </c>
      <c r="B7" t="str">
        <f t="shared" si="0"/>
        <v>C710448D-FT0000</v>
      </c>
      <c r="C7" t="str">
        <f>VLOOKUP(B7,[1]IRIS!$B$2:$T$370,2,FALSE)</f>
        <v>IC-INTRF ,FBGA</v>
      </c>
      <c r="D7" t="str">
        <f>VLOOKUP(B7,'[1]cBOM GD'!$B$3:$D$393,3,FALSE)</f>
        <v>EBOM</v>
      </c>
      <c r="E7" t="str">
        <f>VLOOKUP(B7,[1]IRIS!$B$2:$T$370,4,FALSE)</f>
        <v>PP</v>
      </c>
      <c r="F7">
        <f>VLOOKUP(B7,[1]IRIS!$B$2:$T$370,5,FALSE)</f>
        <v>80027725</v>
      </c>
      <c r="G7" t="str">
        <f>VLOOKUP(B7,[1]IRIS!$B$2:$T$370,6,FALSE)</f>
        <v>QUALCOMM TECHNOLOGIES INC</v>
      </c>
      <c r="H7" t="str">
        <f>VLOOKUP(B7,[1]IRIS!$B$2:$T$370,7,FALSE)</f>
        <v>US</v>
      </c>
      <c r="I7">
        <f>VLOOKUP(B7,[1]IRIS!$B$2:$T$370,14,FALSE)</f>
        <v>3.53</v>
      </c>
      <c r="J7" t="str">
        <f>VLOOKUP(B7,[1]IRIS!$B$2:$T$370,15,FALSE)</f>
        <v>USD</v>
      </c>
      <c r="K7">
        <f t="shared" si="1"/>
        <v>3.53</v>
      </c>
      <c r="L7" s="15"/>
      <c r="M7" t="str">
        <f>VLOOKUP(B7,[1]IRIS!$B$2:$T$370,16,FALSE)</f>
        <v>EA</v>
      </c>
      <c r="N7" t="str">
        <f>VLOOKUP(B7,[1]IRIS!$B$2:$T$370,17,FALSE)</f>
        <v>P4000556</v>
      </c>
      <c r="O7" t="str">
        <f>VLOOKUP(B7,[1]IRIS!$B$2:$T$370,19,FALSE)</f>
        <v>PNET30D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f t="shared" si="2"/>
        <v>3.53</v>
      </c>
      <c r="Y7">
        <f t="shared" si="3"/>
        <v>3.53</v>
      </c>
      <c r="Z7">
        <f t="shared" si="4"/>
        <v>3.53</v>
      </c>
      <c r="AA7">
        <f t="shared" si="5"/>
        <v>3.53</v>
      </c>
      <c r="AB7">
        <f t="shared" si="6"/>
        <v>3.53</v>
      </c>
      <c r="AC7">
        <f t="shared" si="7"/>
        <v>3.53</v>
      </c>
      <c r="AD7">
        <f t="shared" si="8"/>
        <v>3.53</v>
      </c>
      <c r="AE7">
        <f t="shared" si="9"/>
        <v>3.53</v>
      </c>
    </row>
    <row r="8" spans="1:31" x14ac:dyDescent="0.25">
      <c r="A8" t="s">
        <v>852</v>
      </c>
      <c r="B8" t="str">
        <f t="shared" si="0"/>
        <v>C730001D-FC0000</v>
      </c>
      <c r="C8" t="str">
        <f>VLOOKUP(B8,[1]IRIS!$B$2:$T$370,2,FALSE)</f>
        <v>IC-LINMISC Low Noise Amplifier,PSP</v>
      </c>
      <c r="D8" t="str">
        <f>VLOOKUP(B8,'[1]cBOM GD'!$B$3:$D$393,3,FALSE)</f>
        <v>EBOM</v>
      </c>
      <c r="E8" t="str">
        <f>VLOOKUP(B8,[1]IRIS!$B$2:$T$370,4,FALSE)</f>
        <v>PP</v>
      </c>
      <c r="F8">
        <f>VLOOKUP(B8,[1]IRIS!$B$2:$T$370,5,FALSE)</f>
        <v>80027725</v>
      </c>
      <c r="G8" t="str">
        <f>VLOOKUP(B8,[1]IRIS!$B$2:$T$370,6,FALSE)</f>
        <v>QUALCOMM TECHNOLOGIES INC</v>
      </c>
      <c r="H8" t="str">
        <f>VLOOKUP(B8,[1]IRIS!$B$2:$T$370,7,FALSE)</f>
        <v>US</v>
      </c>
      <c r="I8">
        <f>VLOOKUP(B8,[1]IRIS!$B$2:$T$370,14,FALSE)</f>
        <v>0.51900000000000002</v>
      </c>
      <c r="J8" t="str">
        <f>VLOOKUP(B8,[1]IRIS!$B$2:$T$370,15,FALSE)</f>
        <v>USD</v>
      </c>
      <c r="K8">
        <f t="shared" si="1"/>
        <v>0.51900000000000002</v>
      </c>
      <c r="L8" s="15"/>
      <c r="M8" t="str">
        <f>VLOOKUP(B8,[1]IRIS!$B$2:$T$370,16,FALSE)</f>
        <v>EA</v>
      </c>
      <c r="N8" t="str">
        <f>VLOOKUP(B8,[1]IRIS!$B$2:$T$370,17,FALSE)</f>
        <v>P4000556</v>
      </c>
      <c r="O8" t="str">
        <f>VLOOKUP(B8,[1]IRIS!$B$2:$T$370,19,FALSE)</f>
        <v>PNET30D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f t="shared" si="2"/>
        <v>1.038</v>
      </c>
      <c r="Y8">
        <f t="shared" si="3"/>
        <v>1.038</v>
      </c>
      <c r="Z8">
        <f t="shared" si="4"/>
        <v>1.038</v>
      </c>
      <c r="AA8">
        <f t="shared" si="5"/>
        <v>1.038</v>
      </c>
      <c r="AB8">
        <f t="shared" si="6"/>
        <v>1.038</v>
      </c>
      <c r="AC8">
        <f t="shared" si="7"/>
        <v>1.038</v>
      </c>
      <c r="AD8">
        <f t="shared" si="8"/>
        <v>1.038</v>
      </c>
      <c r="AE8">
        <f t="shared" si="9"/>
        <v>1.038</v>
      </c>
    </row>
    <row r="9" spans="1:31" x14ac:dyDescent="0.25">
      <c r="A9" t="s">
        <v>853</v>
      </c>
      <c r="B9" t="str">
        <f t="shared" si="0"/>
        <v>C730002D-FC0000</v>
      </c>
      <c r="C9" t="str">
        <f>VLOOKUP(B9,[1]IRIS!$B$2:$T$370,2,FALSE)</f>
        <v>IC-LINMISC Low Noise Amplifier,PSP</v>
      </c>
      <c r="D9" t="str">
        <f>VLOOKUP(B9,'[1]cBOM GD'!$B$3:$D$393,3,FALSE)</f>
        <v>EBOM</v>
      </c>
      <c r="E9" t="str">
        <f>VLOOKUP(B9,[1]IRIS!$B$2:$T$370,4,FALSE)</f>
        <v>PP</v>
      </c>
      <c r="F9">
        <f>VLOOKUP(B9,[1]IRIS!$B$2:$T$370,5,FALSE)</f>
        <v>80027725</v>
      </c>
      <c r="G9" t="str">
        <f>VLOOKUP(B9,[1]IRIS!$B$2:$T$370,6,FALSE)</f>
        <v>QUALCOMM TECHNOLOGIES INC</v>
      </c>
      <c r="H9" t="str">
        <f>VLOOKUP(B9,[1]IRIS!$B$2:$T$370,7,FALSE)</f>
        <v>US</v>
      </c>
      <c r="I9">
        <f>VLOOKUP(B9,[1]IRIS!$B$2:$T$370,14,FALSE)</f>
        <v>0.90100000000000002</v>
      </c>
      <c r="J9" t="str">
        <f>VLOOKUP(B9,[1]IRIS!$B$2:$T$370,15,FALSE)</f>
        <v>USD</v>
      </c>
      <c r="K9">
        <f t="shared" si="1"/>
        <v>0.90100000000000002</v>
      </c>
      <c r="L9" s="15"/>
      <c r="M9" t="str">
        <f>VLOOKUP(B9,[1]IRIS!$B$2:$T$370,16,FALSE)</f>
        <v>EA</v>
      </c>
      <c r="N9" t="str">
        <f>VLOOKUP(B9,[1]IRIS!$B$2:$T$370,17,FALSE)</f>
        <v>P4000556</v>
      </c>
      <c r="O9" t="str">
        <f>VLOOKUP(B9,[1]IRIS!$B$2:$T$370,19,FALSE)</f>
        <v>PNET30D</v>
      </c>
      <c r="P9">
        <v>2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f t="shared" si="2"/>
        <v>1.802</v>
      </c>
      <c r="Y9">
        <f t="shared" si="3"/>
        <v>1.802</v>
      </c>
      <c r="Z9">
        <f t="shared" si="4"/>
        <v>1.802</v>
      </c>
      <c r="AA9">
        <f t="shared" si="5"/>
        <v>1.802</v>
      </c>
      <c r="AB9">
        <f t="shared" si="6"/>
        <v>1.802</v>
      </c>
      <c r="AC9">
        <f t="shared" si="7"/>
        <v>1.802</v>
      </c>
      <c r="AD9">
        <f t="shared" si="8"/>
        <v>1.802</v>
      </c>
      <c r="AE9">
        <f t="shared" si="9"/>
        <v>1.802</v>
      </c>
    </row>
    <row r="10" spans="1:31" x14ac:dyDescent="0.25">
      <c r="A10" t="s">
        <v>854</v>
      </c>
      <c r="B10" t="str">
        <f t="shared" si="0"/>
        <v>C760013D-FP0000</v>
      </c>
      <c r="C10" t="str">
        <f>VLOOKUP(B10,[1]IRIS!$B$2:$T$370,2,FALSE)</f>
        <v>IC-PROC TELEMATICS,PSP</v>
      </c>
      <c r="D10" t="str">
        <f>VLOOKUP(B10,'[1]cBOM GD'!$B$3:$D$393,3,FALSE)</f>
        <v>EBOM</v>
      </c>
      <c r="E10" t="str">
        <f>VLOOKUP(B10,[1]IRIS!$B$2:$T$370,4,FALSE)</f>
        <v>PP</v>
      </c>
      <c r="F10">
        <f>VLOOKUP(B10,[1]IRIS!$B$2:$T$370,5,FALSE)</f>
        <v>80027725</v>
      </c>
      <c r="G10" t="str">
        <f>VLOOKUP(B10,[1]IRIS!$B$2:$T$370,6,FALSE)</f>
        <v>QUALCOMM TECHNOLOGIES INC</v>
      </c>
      <c r="H10" t="str">
        <f>VLOOKUP(B10,[1]IRIS!$B$2:$T$370,7,FALSE)</f>
        <v>US</v>
      </c>
      <c r="I10">
        <f>VLOOKUP(B10,[1]IRIS!$B$2:$T$370,14,FALSE)</f>
        <v>10.46</v>
      </c>
      <c r="J10" t="str">
        <f>VLOOKUP(B10,[1]IRIS!$B$2:$T$370,15,FALSE)</f>
        <v>USD</v>
      </c>
      <c r="K10">
        <f t="shared" si="1"/>
        <v>10.46</v>
      </c>
      <c r="L10" s="15"/>
      <c r="M10" t="str">
        <f>VLOOKUP(B10,[1]IRIS!$B$2:$T$370,16,FALSE)</f>
        <v>EA</v>
      </c>
      <c r="N10" t="str">
        <f>VLOOKUP(B10,[1]IRIS!$B$2:$T$370,17,FALSE)</f>
        <v>P4000556</v>
      </c>
      <c r="O10" t="str">
        <f>VLOOKUP(B10,[1]IRIS!$B$2:$T$370,19,FALSE)</f>
        <v>PNET30D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f t="shared" si="2"/>
        <v>10.46</v>
      </c>
      <c r="Y10">
        <f t="shared" si="3"/>
        <v>10.46</v>
      </c>
      <c r="Z10">
        <f t="shared" si="4"/>
        <v>10.46</v>
      </c>
      <c r="AA10">
        <f t="shared" si="5"/>
        <v>10.46</v>
      </c>
      <c r="AB10">
        <f t="shared" si="6"/>
        <v>10.46</v>
      </c>
      <c r="AC10">
        <f t="shared" si="7"/>
        <v>10.46</v>
      </c>
      <c r="AD10">
        <f t="shared" si="8"/>
        <v>10.46</v>
      </c>
      <c r="AE10">
        <f t="shared" si="9"/>
        <v>10.46</v>
      </c>
    </row>
    <row r="11" spans="1:31" x14ac:dyDescent="0.25">
      <c r="A11" t="s">
        <v>855</v>
      </c>
      <c r="B11" t="s">
        <v>855</v>
      </c>
      <c r="C11" t="str">
        <f>VLOOKUP(B11,[1]IRIS!$B$2:$T$370,2,FALSE)</f>
        <v>BAW RF single filter forBluetooth/WLAN with LTE</v>
      </c>
      <c r="D11" t="str">
        <f>VLOOKUP(B11,'[1]cBOM GD'!$B$3:$D$393,3,FALSE)</f>
        <v>EBOM</v>
      </c>
      <c r="E11" t="str">
        <f>VLOOKUP(B11,[1]IRIS!$B$2:$T$370,4,FALSE)</f>
        <v>PP</v>
      </c>
      <c r="F11">
        <f>VLOOKUP(B11,[1]IRIS!$B$2:$T$370,5,FALSE)</f>
        <v>80030809</v>
      </c>
      <c r="G11" t="str">
        <f>VLOOKUP(B11,[1]IRIS!$B$2:$T$370,6,FALSE)</f>
        <v>RF360 Technologies Inc.</v>
      </c>
      <c r="H11" t="str">
        <f>VLOOKUP(B11,[1]IRIS!$B$2:$T$370,7,FALSE)</f>
        <v>US</v>
      </c>
      <c r="I11">
        <f>VLOOKUP(B11,[1]IRIS!$B$2:$T$370,14,FALSE)</f>
        <v>0.32200000000000001</v>
      </c>
      <c r="J11" t="str">
        <f>VLOOKUP(B11,[1]IRIS!$B$2:$T$370,15,FALSE)</f>
        <v>USD</v>
      </c>
      <c r="K11">
        <f t="shared" si="1"/>
        <v>0.32200000000000001</v>
      </c>
      <c r="L11" s="15"/>
      <c r="M11" t="str">
        <f>VLOOKUP(B11,[1]IRIS!$B$2:$T$370,16,FALSE)</f>
        <v>EA</v>
      </c>
      <c r="N11" t="str">
        <f>VLOOKUP(B11,[1]IRIS!$B$2:$T$370,17,FALSE)</f>
        <v>P4000550</v>
      </c>
      <c r="O11" t="str">
        <f>VLOOKUP(B11,[1]IRIS!$B$2:$T$370,19,FALSE)</f>
        <v>PNET60D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f t="shared" si="2"/>
        <v>0.32200000000000001</v>
      </c>
      <c r="Y11">
        <f t="shared" si="3"/>
        <v>0.32200000000000001</v>
      </c>
      <c r="Z11">
        <f t="shared" si="4"/>
        <v>0.32200000000000001</v>
      </c>
      <c r="AA11">
        <f t="shared" si="5"/>
        <v>0.32200000000000001</v>
      </c>
      <c r="AB11">
        <f t="shared" si="6"/>
        <v>0.32200000000000001</v>
      </c>
      <c r="AC11">
        <f t="shared" si="7"/>
        <v>0.32200000000000001</v>
      </c>
      <c r="AD11">
        <f t="shared" si="8"/>
        <v>0.32200000000000001</v>
      </c>
      <c r="AE11">
        <f t="shared" si="9"/>
        <v>0.32200000000000001</v>
      </c>
    </row>
    <row r="12" spans="1:31" x14ac:dyDescent="0.25">
      <c r="A12" t="s">
        <v>856</v>
      </c>
      <c r="B12" t="s">
        <v>856</v>
      </c>
      <c r="C12" t="str">
        <f>VLOOKUP(B12,[1]IRIS!$B$2:$T$370,2,FALSE)</f>
        <v>Band 7 Duplexer</v>
      </c>
      <c r="D12" t="s">
        <v>1270</v>
      </c>
      <c r="E12" t="str">
        <f>VLOOKUP(B12,[1]IRIS!$B$2:$T$370,4,FALSE)</f>
        <v>PP</v>
      </c>
      <c r="F12">
        <f>VLOOKUP(B12,[1]IRIS!$B$2:$T$370,5,FALSE)</f>
        <v>80034477</v>
      </c>
      <c r="G12" t="str">
        <f>VLOOKUP(B12,[1]IRIS!$B$2:$T$370,6,FALSE)</f>
        <v>TAIYO YUDEN (U.S.A.), INC.</v>
      </c>
      <c r="H12" t="str">
        <f>VLOOKUP(B12,[1]IRIS!$B$2:$T$370,7,FALSE)</f>
        <v>US</v>
      </c>
      <c r="I12">
        <f>VLOOKUP(B12,[1]IRIS!$B$2:$T$370,14,FALSE)</f>
        <v>62.16</v>
      </c>
      <c r="J12" t="str">
        <f>VLOOKUP(B12,[1]IRIS!$B$2:$T$370,15,FALSE)</f>
        <v>JPY</v>
      </c>
      <c r="K12">
        <f>+I12/110</f>
        <v>0.56509090909090909</v>
      </c>
      <c r="L12" s="15"/>
      <c r="M12" t="str">
        <f>VLOOKUP(B12,[1]IRIS!$B$2:$T$370,16,FALSE)</f>
        <v>EA</v>
      </c>
      <c r="N12" t="str">
        <f>VLOOKUP(B12,[1]IRIS!$B$2:$T$370,17,FALSE)</f>
        <v>P4000580</v>
      </c>
      <c r="O12" t="str">
        <f>VLOOKUP(B12,[1]IRIS!$B$2:$T$370,19,FALSE)</f>
        <v>PEOM60D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f t="shared" si="2"/>
        <v>0.56509090909090909</v>
      </c>
      <c r="Y12">
        <f t="shared" si="3"/>
        <v>0.56509090909090909</v>
      </c>
      <c r="Z12">
        <f t="shared" si="4"/>
        <v>0.56509090909090909</v>
      </c>
      <c r="AA12">
        <f t="shared" si="5"/>
        <v>0.56509090909090909</v>
      </c>
      <c r="AB12">
        <f t="shared" si="6"/>
        <v>0.56509090909090909</v>
      </c>
      <c r="AC12">
        <f t="shared" si="7"/>
        <v>0.56509090909090909</v>
      </c>
      <c r="AD12">
        <f t="shared" si="8"/>
        <v>0.56509090909090909</v>
      </c>
      <c r="AE12">
        <f t="shared" si="9"/>
        <v>0.56509090909090909</v>
      </c>
    </row>
    <row r="13" spans="1:31" x14ac:dyDescent="0.25">
      <c r="A13" t="s">
        <v>857</v>
      </c>
      <c r="B13" t="s">
        <v>857</v>
      </c>
      <c r="C13" t="str">
        <f>VLOOKUP(B13,[1]IRIS!$B$2:$T$370,2,FALSE)</f>
        <v>SAW Single Filter forBand20 RX</v>
      </c>
      <c r="D13" t="s">
        <v>1270</v>
      </c>
      <c r="E13" t="str">
        <f>VLOOKUP(B13,[1]IRIS!$B$2:$T$370,4,FALSE)</f>
        <v>PP</v>
      </c>
      <c r="F13">
        <f>VLOOKUP(B13,[1]IRIS!$B$2:$T$370,5,FALSE)</f>
        <v>80034477</v>
      </c>
      <c r="G13" t="str">
        <f>VLOOKUP(B13,[1]IRIS!$B$2:$T$370,6,FALSE)</f>
        <v>TAIYO YUDEN (U.S.A.), INC.</v>
      </c>
      <c r="H13" t="str">
        <f>VLOOKUP(B13,[1]IRIS!$B$2:$T$370,7,FALSE)</f>
        <v>US</v>
      </c>
      <c r="I13">
        <f>VLOOKUP(B13,[1]IRIS!$B$2:$T$370,14,FALSE)</f>
        <v>8.5050000000000008</v>
      </c>
      <c r="J13" t="str">
        <f>VLOOKUP(B13,[1]IRIS!$B$2:$T$370,15,FALSE)</f>
        <v>JPY</v>
      </c>
      <c r="K13">
        <f t="shared" ref="K13:K19" si="10">+I13/110</f>
        <v>7.7318181818181828E-2</v>
      </c>
      <c r="L13" s="15"/>
      <c r="M13" t="str">
        <f>VLOOKUP(B13,[1]IRIS!$B$2:$T$370,16,FALSE)</f>
        <v>EA</v>
      </c>
      <c r="N13" t="str">
        <f>VLOOKUP(B13,[1]IRIS!$B$2:$T$370,17,FALSE)</f>
        <v>P4000580</v>
      </c>
      <c r="O13" t="str">
        <f>VLOOKUP(B13,[1]IRIS!$B$2:$T$370,19,FALSE)</f>
        <v>PEOM60D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f t="shared" si="2"/>
        <v>7.7318181818181828E-2</v>
      </c>
      <c r="Y13">
        <f t="shared" si="3"/>
        <v>7.7318181818181828E-2</v>
      </c>
      <c r="Z13">
        <f t="shared" si="4"/>
        <v>0</v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</row>
    <row r="14" spans="1:31" x14ac:dyDescent="0.25">
      <c r="A14" t="s">
        <v>858</v>
      </c>
      <c r="B14" t="s">
        <v>858</v>
      </c>
      <c r="C14" t="str">
        <f>VLOOKUP(B14,[1]IRIS!$B$2:$T$370,2,FALSE)</f>
        <v>SAW Single Filter forBand26 RX</v>
      </c>
      <c r="D14" t="s">
        <v>1270</v>
      </c>
      <c r="E14" t="str">
        <f>VLOOKUP(B14,[1]IRIS!$B$2:$T$370,4,FALSE)</f>
        <v>PP</v>
      </c>
      <c r="F14">
        <f>VLOOKUP(B14,[1]IRIS!$B$2:$T$370,5,FALSE)</f>
        <v>80034477</v>
      </c>
      <c r="G14" t="str">
        <f>VLOOKUP(B14,[1]IRIS!$B$2:$T$370,6,FALSE)</f>
        <v>TAIYO YUDEN (U.S.A.), INC.</v>
      </c>
      <c r="H14" t="str">
        <f>VLOOKUP(B14,[1]IRIS!$B$2:$T$370,7,FALSE)</f>
        <v>US</v>
      </c>
      <c r="I14">
        <f>VLOOKUP(B14,[1]IRIS!$B$2:$T$370,14,FALSE)</f>
        <v>8.0850000000000009</v>
      </c>
      <c r="J14" t="str">
        <f>VLOOKUP(B14,[1]IRIS!$B$2:$T$370,15,FALSE)</f>
        <v>JPY</v>
      </c>
      <c r="K14">
        <f t="shared" si="10"/>
        <v>7.350000000000001E-2</v>
      </c>
      <c r="L14" s="15"/>
      <c r="M14" t="str">
        <f>VLOOKUP(B14,[1]IRIS!$B$2:$T$370,16,FALSE)</f>
        <v>EA</v>
      </c>
      <c r="N14" t="str">
        <f>VLOOKUP(B14,[1]IRIS!$B$2:$T$370,17,FALSE)</f>
        <v>P4000580</v>
      </c>
      <c r="O14" t="str">
        <f>VLOOKUP(B14,[1]IRIS!$B$2:$T$370,19,FALSE)</f>
        <v>PEOM60D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f t="shared" si="2"/>
        <v>7.350000000000001E-2</v>
      </c>
      <c r="Y14">
        <f t="shared" si="3"/>
        <v>7.350000000000001E-2</v>
      </c>
      <c r="Z14">
        <f t="shared" si="4"/>
        <v>7.350000000000001E-2</v>
      </c>
      <c r="AA14">
        <f t="shared" si="5"/>
        <v>7.350000000000001E-2</v>
      </c>
      <c r="AB14">
        <f t="shared" si="6"/>
        <v>7.350000000000001E-2</v>
      </c>
      <c r="AC14">
        <f t="shared" si="7"/>
        <v>7.350000000000001E-2</v>
      </c>
      <c r="AD14">
        <f t="shared" si="8"/>
        <v>7.350000000000001E-2</v>
      </c>
      <c r="AE14">
        <f t="shared" si="9"/>
        <v>7.350000000000001E-2</v>
      </c>
    </row>
    <row r="15" spans="1:31" x14ac:dyDescent="0.25">
      <c r="A15" t="s">
        <v>859</v>
      </c>
      <c r="B15" t="s">
        <v>859</v>
      </c>
      <c r="C15" t="str">
        <f>VLOOKUP(B15,[1]IRIS!$B$2:$T$370,2,FALSE)</f>
        <v>SAW Single Filter forBand8 RX</v>
      </c>
      <c r="D15" t="s">
        <v>1270</v>
      </c>
      <c r="E15" t="str">
        <f>VLOOKUP(B15,[1]IRIS!$B$2:$T$370,4,FALSE)</f>
        <v>PP</v>
      </c>
      <c r="F15">
        <f>VLOOKUP(B15,[1]IRIS!$B$2:$T$370,5,FALSE)</f>
        <v>80034477</v>
      </c>
      <c r="G15" t="str">
        <f>VLOOKUP(B15,[1]IRIS!$B$2:$T$370,6,FALSE)</f>
        <v>TAIYO YUDEN (U.S.A.), INC.</v>
      </c>
      <c r="H15" t="str">
        <f>VLOOKUP(B15,[1]IRIS!$B$2:$T$370,7,FALSE)</f>
        <v>US</v>
      </c>
      <c r="I15">
        <f>VLOOKUP(B15,[1]IRIS!$B$2:$T$370,14,FALSE)</f>
        <v>8.0850000000000009</v>
      </c>
      <c r="J15" t="str">
        <f>VLOOKUP(B15,[1]IRIS!$B$2:$T$370,15,FALSE)</f>
        <v>JPY</v>
      </c>
      <c r="K15">
        <f t="shared" si="10"/>
        <v>7.350000000000001E-2</v>
      </c>
      <c r="L15" s="15"/>
      <c r="M15" t="str">
        <f>VLOOKUP(B15,[1]IRIS!$B$2:$T$370,16,FALSE)</f>
        <v>EA</v>
      </c>
      <c r="N15" t="str">
        <f>VLOOKUP(B15,[1]IRIS!$B$2:$T$370,17,FALSE)</f>
        <v>P4000580</v>
      </c>
      <c r="O15" t="str">
        <f>VLOOKUP(B15,[1]IRIS!$B$2:$T$370,19,FALSE)</f>
        <v>PEOM60D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 t="shared" si="2"/>
        <v>7.350000000000001E-2</v>
      </c>
      <c r="Y15">
        <f t="shared" si="3"/>
        <v>7.350000000000001E-2</v>
      </c>
      <c r="Z15">
        <f t="shared" si="4"/>
        <v>0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</row>
    <row r="16" spans="1:31" x14ac:dyDescent="0.25">
      <c r="A16" t="s">
        <v>860</v>
      </c>
      <c r="B16" t="s">
        <v>860</v>
      </c>
      <c r="C16" t="str">
        <f>VLOOKUP(B16,[1]IRIS!$B$2:$T$370,2,FALSE)</f>
        <v>Band 41 TX/TX Filter forChina/Japan/India 1109</v>
      </c>
      <c r="D16" t="s">
        <v>1270</v>
      </c>
      <c r="E16" t="str">
        <f>VLOOKUP(B16,[1]IRIS!$B$2:$T$370,4,FALSE)</f>
        <v>PP</v>
      </c>
      <c r="F16">
        <f>VLOOKUP(B16,[1]IRIS!$B$2:$T$370,5,FALSE)</f>
        <v>80034477</v>
      </c>
      <c r="G16" t="str">
        <f>VLOOKUP(B16,[1]IRIS!$B$2:$T$370,6,FALSE)</f>
        <v>TAIYO YUDEN (U.S.A.), INC.</v>
      </c>
      <c r="H16" t="str">
        <f>VLOOKUP(B16,[1]IRIS!$B$2:$T$370,7,FALSE)</f>
        <v>US</v>
      </c>
      <c r="I16">
        <f>VLOOKUP(B16,[1]IRIS!$B$2:$T$370,14,FALSE)</f>
        <v>17.850000000000001</v>
      </c>
      <c r="J16" t="str">
        <f>VLOOKUP(B16,[1]IRIS!$B$2:$T$370,15,FALSE)</f>
        <v>JPY</v>
      </c>
      <c r="K16">
        <f t="shared" si="10"/>
        <v>0.16227272727272729</v>
      </c>
      <c r="L16" s="15"/>
      <c r="M16" t="str">
        <f>VLOOKUP(B16,[1]IRIS!$B$2:$T$370,16,FALSE)</f>
        <v>EA</v>
      </c>
      <c r="N16" t="str">
        <f>VLOOKUP(B16,[1]IRIS!$B$2:$T$370,17,FALSE)</f>
        <v>P4000580</v>
      </c>
      <c r="O16" t="str">
        <f>VLOOKUP(B16,[1]IRIS!$B$2:$T$370,19,FALSE)</f>
        <v>PEOM60D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 t="shared" si="2"/>
        <v>0.32454545454545458</v>
      </c>
      <c r="Y16">
        <f t="shared" si="3"/>
        <v>0.32454545454545458</v>
      </c>
      <c r="Z16">
        <f t="shared" si="4"/>
        <v>0</v>
      </c>
      <c r="AA16">
        <f t="shared" si="5"/>
        <v>0</v>
      </c>
      <c r="AB16">
        <f t="shared" si="6"/>
        <v>0</v>
      </c>
      <c r="AC16">
        <f t="shared" si="7"/>
        <v>0</v>
      </c>
      <c r="AD16">
        <f t="shared" si="8"/>
        <v>0</v>
      </c>
      <c r="AE16">
        <f t="shared" si="9"/>
        <v>0</v>
      </c>
    </row>
    <row r="17" spans="1:31" x14ac:dyDescent="0.25">
      <c r="A17" t="s">
        <v>861</v>
      </c>
      <c r="B17" t="s">
        <v>861</v>
      </c>
      <c r="C17" t="str">
        <f>VLOOKUP(B17,[1]IRIS!$B$2:$T$370,2,FALSE)</f>
        <v>Filter Bandpass FBAR 2.4GHz 79MHz 1.3dB LTE Co-E</v>
      </c>
      <c r="D17" t="s">
        <v>1270</v>
      </c>
      <c r="E17" t="str">
        <f>VLOOKUP(B17,[1]IRIS!$B$2:$T$370,4,FALSE)</f>
        <v>PP</v>
      </c>
      <c r="F17">
        <f>VLOOKUP(B17,[1]IRIS!$B$2:$T$370,5,FALSE)</f>
        <v>80034477</v>
      </c>
      <c r="G17" t="str">
        <f>VLOOKUP(B17,[1]IRIS!$B$2:$T$370,6,FALSE)</f>
        <v>TAIYO YUDEN (U.S.A.), INC.</v>
      </c>
      <c r="H17" t="str">
        <f>VLOOKUP(B17,[1]IRIS!$B$2:$T$370,7,FALSE)</f>
        <v>US</v>
      </c>
      <c r="I17">
        <f>VLOOKUP(B17,[1]IRIS!$B$2:$T$370,14,FALSE)</f>
        <v>46.83</v>
      </c>
      <c r="J17" t="str">
        <f>VLOOKUP(B17,[1]IRIS!$B$2:$T$370,15,FALSE)</f>
        <v>JPY</v>
      </c>
      <c r="K17">
        <f t="shared" si="10"/>
        <v>0.42572727272727273</v>
      </c>
      <c r="L17" s="15"/>
      <c r="M17" t="str">
        <f>VLOOKUP(B17,[1]IRIS!$B$2:$T$370,16,FALSE)</f>
        <v>EA</v>
      </c>
      <c r="N17" t="str">
        <f>VLOOKUP(B17,[1]IRIS!$B$2:$T$370,17,FALSE)</f>
        <v>P4000580</v>
      </c>
      <c r="O17" t="str">
        <f>VLOOKUP(B17,[1]IRIS!$B$2:$T$370,19,FALSE)</f>
        <v>PEOM60D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f t="shared" si="2"/>
        <v>0.42572727272727273</v>
      </c>
      <c r="Y17">
        <f t="shared" si="3"/>
        <v>0.42572727272727273</v>
      </c>
      <c r="Z17">
        <f t="shared" si="4"/>
        <v>0.42572727272727273</v>
      </c>
      <c r="AA17">
        <f t="shared" si="5"/>
        <v>0.42572727272727273</v>
      </c>
      <c r="AB17">
        <f t="shared" si="6"/>
        <v>0.42572727272727273</v>
      </c>
      <c r="AC17">
        <f t="shared" si="7"/>
        <v>0.42572727272727273</v>
      </c>
      <c r="AD17">
        <f t="shared" si="8"/>
        <v>0.42572727272727273</v>
      </c>
      <c r="AE17">
        <f t="shared" si="9"/>
        <v>0.42572727272727273</v>
      </c>
    </row>
    <row r="18" spans="1:31" x14ac:dyDescent="0.25">
      <c r="A18" t="s">
        <v>862</v>
      </c>
      <c r="B18" t="s">
        <v>862</v>
      </c>
      <c r="C18" t="str">
        <f>VLOOKUP(B18,[1]IRIS!$B$2:$T$370,2,FALSE)</f>
        <v>Band 40 RX Filter 1109</v>
      </c>
      <c r="D18" t="s">
        <v>1270</v>
      </c>
      <c r="E18" t="str">
        <f>VLOOKUP(B18,[1]IRIS!$B$2:$T$370,4,FALSE)</f>
        <v>PP</v>
      </c>
      <c r="F18">
        <f>VLOOKUP(B18,[1]IRIS!$B$2:$T$370,5,FALSE)</f>
        <v>80034477</v>
      </c>
      <c r="G18" t="str">
        <f>VLOOKUP(B18,[1]IRIS!$B$2:$T$370,6,FALSE)</f>
        <v>TAIYO YUDEN (U.S.A.), INC.</v>
      </c>
      <c r="H18" t="str">
        <f>VLOOKUP(B18,[1]IRIS!$B$2:$T$370,7,FALSE)</f>
        <v>US</v>
      </c>
      <c r="I18">
        <f>VLOOKUP(B18,[1]IRIS!$B$2:$T$370,14,FALSE)</f>
        <v>8.5050000000000008</v>
      </c>
      <c r="J18" t="str">
        <f>VLOOKUP(B18,[1]IRIS!$B$2:$T$370,15,FALSE)</f>
        <v>JPY</v>
      </c>
      <c r="K18">
        <f t="shared" si="10"/>
        <v>7.7318181818181828E-2</v>
      </c>
      <c r="L18" s="15"/>
      <c r="M18" t="str">
        <f>VLOOKUP(B18,[1]IRIS!$B$2:$T$370,16,FALSE)</f>
        <v>EA</v>
      </c>
      <c r="N18" t="str">
        <f>VLOOKUP(B18,[1]IRIS!$B$2:$T$370,17,FALSE)</f>
        <v>P4000580</v>
      </c>
      <c r="O18" t="str">
        <f>VLOOKUP(B18,[1]IRIS!$B$2:$T$370,19,FALSE)</f>
        <v>PEOM60D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 t="shared" si="2"/>
        <v>7.7318181818181828E-2</v>
      </c>
      <c r="Y18">
        <f t="shared" si="3"/>
        <v>7.7318181818181828E-2</v>
      </c>
      <c r="Z18">
        <f t="shared" si="4"/>
        <v>0</v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</row>
    <row r="19" spans="1:31" x14ac:dyDescent="0.25">
      <c r="A19" t="s">
        <v>863</v>
      </c>
      <c r="B19" t="s">
        <v>863</v>
      </c>
      <c r="C19" t="str">
        <f>VLOOKUP(B19,[1]IRIS!$B$2:$T$370,2,FALSE)</f>
        <v>SAW Single Filter forBand7 RX</v>
      </c>
      <c r="D19" t="s">
        <v>1270</v>
      </c>
      <c r="E19" t="str">
        <f>VLOOKUP(B19,[1]IRIS!$B$2:$T$370,4,FALSE)</f>
        <v>PP</v>
      </c>
      <c r="F19">
        <f>VLOOKUP(B19,[1]IRIS!$B$2:$T$370,5,FALSE)</f>
        <v>80034477</v>
      </c>
      <c r="G19" t="str">
        <f>VLOOKUP(B19,[1]IRIS!$B$2:$T$370,6,FALSE)</f>
        <v>TAIYO YUDEN (U.S.A.), INC.</v>
      </c>
      <c r="H19" t="str">
        <f>VLOOKUP(B19,[1]IRIS!$B$2:$T$370,7,FALSE)</f>
        <v>US</v>
      </c>
      <c r="I19">
        <f>VLOOKUP(B19,[1]IRIS!$B$2:$T$370,14,FALSE)</f>
        <v>8.0850000000000009</v>
      </c>
      <c r="J19" t="str">
        <f>VLOOKUP(B19,[1]IRIS!$B$2:$T$370,15,FALSE)</f>
        <v>JPY</v>
      </c>
      <c r="K19">
        <f t="shared" si="10"/>
        <v>7.350000000000001E-2</v>
      </c>
      <c r="L19" s="15"/>
      <c r="M19" t="str">
        <f>VLOOKUP(B19,[1]IRIS!$B$2:$T$370,16,FALSE)</f>
        <v>EA</v>
      </c>
      <c r="N19" t="str">
        <f>VLOOKUP(B19,[1]IRIS!$B$2:$T$370,17,FALSE)</f>
        <v>P4000580</v>
      </c>
      <c r="O19" t="str">
        <f>VLOOKUP(B19,[1]IRIS!$B$2:$T$370,19,FALSE)</f>
        <v>PEOM60D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f t="shared" si="2"/>
        <v>7.350000000000001E-2</v>
      </c>
      <c r="Y19">
        <f t="shared" si="3"/>
        <v>7.350000000000001E-2</v>
      </c>
      <c r="Z19">
        <f t="shared" si="4"/>
        <v>7.350000000000001E-2</v>
      </c>
      <c r="AA19">
        <f t="shared" si="5"/>
        <v>7.350000000000001E-2</v>
      </c>
      <c r="AB19">
        <f t="shared" si="6"/>
        <v>7.350000000000001E-2</v>
      </c>
      <c r="AC19">
        <f t="shared" si="7"/>
        <v>7.350000000000001E-2</v>
      </c>
      <c r="AD19">
        <f t="shared" si="8"/>
        <v>7.350000000000001E-2</v>
      </c>
      <c r="AE19">
        <f t="shared" si="9"/>
        <v>7.350000000000001E-2</v>
      </c>
    </row>
    <row r="20" spans="1:31" x14ac:dyDescent="0.25">
      <c r="A20" t="s">
        <v>864</v>
      </c>
      <c r="B20" t="s">
        <v>864</v>
      </c>
      <c r="C20" t="str">
        <f>VLOOKUP(B20,[1]IRIS!$B$2:$T$370,2,FALSE)</f>
        <v>OTSF band-pass,LTCC+SAW,1.8GHz,,S</v>
      </c>
      <c r="D20" t="str">
        <f>VLOOKUP(B20,'[1]cBOM GD'!$B$3:$D$393,3,FALSE)</f>
        <v>EBOM</v>
      </c>
      <c r="E20" t="str">
        <f>VLOOKUP(B20,[1]IRIS!$B$2:$T$370,4,FALSE)</f>
        <v>PP</v>
      </c>
      <c r="F20">
        <f>VLOOKUP(B20,[1]IRIS!$B$2:$T$370,5,FALSE)</f>
        <v>80004888</v>
      </c>
      <c r="G20" t="str">
        <f>VLOOKUP(B20,[1]IRIS!$B$2:$T$370,6,FALSE)</f>
        <v>TDK CORPORATION OF AMERICA</v>
      </c>
      <c r="H20" t="str">
        <f>VLOOKUP(B20,[1]IRIS!$B$2:$T$370,7,FALSE)</f>
        <v>US</v>
      </c>
      <c r="I20">
        <f>VLOOKUP(B20,[1]IRIS!$B$2:$T$370,14,FALSE)</f>
        <v>0.95</v>
      </c>
      <c r="J20" t="str">
        <f>VLOOKUP(B20,[1]IRIS!$B$2:$T$370,15,FALSE)</f>
        <v>USD</v>
      </c>
      <c r="K20">
        <f>+I20</f>
        <v>0.95</v>
      </c>
      <c r="L20" s="15"/>
      <c r="M20" t="str">
        <f>VLOOKUP(B20,[1]IRIS!$B$2:$T$370,16,FALSE)</f>
        <v>EA</v>
      </c>
      <c r="N20" t="str">
        <f>VLOOKUP(B20,[1]IRIS!$B$2:$T$370,17,FALSE)</f>
        <v>P4000022</v>
      </c>
      <c r="O20" t="str">
        <f>VLOOKUP(B20,[1]IRIS!$B$2:$T$370,19,FALSE)</f>
        <v>PAVG55D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f t="shared" si="2"/>
        <v>1.9</v>
      </c>
      <c r="Y20">
        <f t="shared" si="3"/>
        <v>1.9</v>
      </c>
      <c r="Z20">
        <f t="shared" si="4"/>
        <v>1.9</v>
      </c>
      <c r="AA20">
        <f t="shared" si="5"/>
        <v>1.9</v>
      </c>
      <c r="AB20">
        <f t="shared" si="6"/>
        <v>1.9</v>
      </c>
      <c r="AC20">
        <f t="shared" si="7"/>
        <v>1.9</v>
      </c>
      <c r="AD20">
        <f t="shared" si="8"/>
        <v>1.9</v>
      </c>
      <c r="AE20">
        <f t="shared" si="9"/>
        <v>1.9</v>
      </c>
    </row>
    <row r="21" spans="1:31" x14ac:dyDescent="0.25">
      <c r="A21" t="s">
        <v>865</v>
      </c>
      <c r="B21" t="s">
        <v>865</v>
      </c>
      <c r="C21" t="str">
        <f>VLOOKUP(B21,[1]IRIS!$B$2:$T$370,2,FALSE)</f>
        <v>OTSF band-pass,,2.47GHz,,</v>
      </c>
      <c r="D21" t="s">
        <v>1270</v>
      </c>
      <c r="E21" t="str">
        <f>VLOOKUP(B21,[1]IRIS!$B$2:$T$370,4,FALSE)</f>
        <v>PP</v>
      </c>
      <c r="F21">
        <f>VLOOKUP(B21,[1]IRIS!$B$2:$T$370,5,FALSE)</f>
        <v>80034477</v>
      </c>
      <c r="G21" t="str">
        <f>VLOOKUP(B21,[1]IRIS!$B$2:$T$370,6,FALSE)</f>
        <v>TAIYO YUDEN (U.S.A.), INC.</v>
      </c>
      <c r="H21" t="str">
        <f>VLOOKUP(B21,[1]IRIS!$B$2:$T$370,7,FALSE)</f>
        <v>US</v>
      </c>
      <c r="I21">
        <f>VLOOKUP(B21,[1]IRIS!$B$2:$T$370,14,FALSE)</f>
        <v>46.83</v>
      </c>
      <c r="J21" t="str">
        <f>VLOOKUP(B21,[1]IRIS!$B$2:$T$370,15,FALSE)</f>
        <v>JPY</v>
      </c>
      <c r="K21">
        <f>+I21/110</f>
        <v>0.42572727272727273</v>
      </c>
      <c r="L21" s="15"/>
      <c r="M21" t="str">
        <f>VLOOKUP(B21,[1]IRIS!$B$2:$T$370,16,FALSE)</f>
        <v>EA</v>
      </c>
      <c r="N21" t="str">
        <f>VLOOKUP(B21,[1]IRIS!$B$2:$T$370,17,FALSE)</f>
        <v>P4000580</v>
      </c>
      <c r="O21" t="str">
        <f>VLOOKUP(B21,[1]IRIS!$B$2:$T$370,19,FALSE)</f>
        <v>PEOM60D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f t="shared" si="2"/>
        <v>0.42572727272727273</v>
      </c>
      <c r="Y21">
        <f t="shared" si="3"/>
        <v>0.42572727272727273</v>
      </c>
      <c r="Z21">
        <f t="shared" si="4"/>
        <v>0</v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0</v>
      </c>
    </row>
    <row r="22" spans="1:31" x14ac:dyDescent="0.25">
      <c r="A22" t="s">
        <v>866</v>
      </c>
      <c r="B22" t="s">
        <v>866</v>
      </c>
      <c r="C22" t="str">
        <f>VLOOKUP(B22,[1]IRIS!$B$2:$T$370,2,FALSE)</f>
        <v>Band28 Block A Duplexer</v>
      </c>
      <c r="D22" t="s">
        <v>1270</v>
      </c>
      <c r="E22" t="str">
        <f>VLOOKUP(B22,[1]IRIS!$B$2:$T$370,4,FALSE)</f>
        <v>PP</v>
      </c>
      <c r="F22">
        <f>VLOOKUP(B22,[1]IRIS!$B$2:$T$370,5,FALSE)</f>
        <v>80034477</v>
      </c>
      <c r="G22" t="str">
        <f>VLOOKUP(B22,[1]IRIS!$B$2:$T$370,6,FALSE)</f>
        <v>TAIYO YUDEN (U.S.A.), INC.</v>
      </c>
      <c r="H22" t="str">
        <f>VLOOKUP(B22,[1]IRIS!$B$2:$T$370,7,FALSE)</f>
        <v>US</v>
      </c>
      <c r="I22">
        <f>VLOOKUP(B22,[1]IRIS!$B$2:$T$370,14,FALSE)</f>
        <v>36.020000000000003</v>
      </c>
      <c r="J22" t="str">
        <f>VLOOKUP(B22,[1]IRIS!$B$2:$T$370,15,FALSE)</f>
        <v>JPY</v>
      </c>
      <c r="K22">
        <f>+I22/110</f>
        <v>0.3274545454545455</v>
      </c>
      <c r="L22" s="15"/>
      <c r="M22" t="str">
        <f>VLOOKUP(B22,[1]IRIS!$B$2:$T$370,16,FALSE)</f>
        <v>EA</v>
      </c>
      <c r="N22" t="str">
        <f>VLOOKUP(B22,[1]IRIS!$B$2:$T$370,17,FALSE)</f>
        <v>P4000580</v>
      </c>
      <c r="O22" t="str">
        <f>VLOOKUP(B22,[1]IRIS!$B$2:$T$370,19,FALSE)</f>
        <v>PEOM60D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f t="shared" si="2"/>
        <v>0.3274545454545455</v>
      </c>
      <c r="Y22">
        <f t="shared" si="3"/>
        <v>0.3274545454545455</v>
      </c>
      <c r="Z22">
        <f t="shared" si="4"/>
        <v>0</v>
      </c>
      <c r="AA22">
        <f t="shared" si="5"/>
        <v>0</v>
      </c>
      <c r="AB22">
        <f t="shared" si="6"/>
        <v>0</v>
      </c>
      <c r="AC22">
        <f t="shared" si="7"/>
        <v>0</v>
      </c>
      <c r="AD22">
        <f t="shared" si="8"/>
        <v>0</v>
      </c>
      <c r="AE22">
        <f t="shared" si="9"/>
        <v>0</v>
      </c>
    </row>
    <row r="23" spans="1:31" x14ac:dyDescent="0.25">
      <c r="A23" t="s">
        <v>867</v>
      </c>
      <c r="B23" t="s">
        <v>867</v>
      </c>
      <c r="C23" t="str">
        <f>VLOOKUP(B23,[1]IRIS!$B$2:$T$370,2,FALSE)</f>
        <v>Band28 Block B Duplexer</v>
      </c>
      <c r="D23" t="s">
        <v>1270</v>
      </c>
      <c r="E23" t="str">
        <f>VLOOKUP(B23,[1]IRIS!$B$2:$T$370,4,FALSE)</f>
        <v>PP</v>
      </c>
      <c r="F23">
        <f>VLOOKUP(B23,[1]IRIS!$B$2:$T$370,5,FALSE)</f>
        <v>80034477</v>
      </c>
      <c r="G23" t="str">
        <f>VLOOKUP(B23,[1]IRIS!$B$2:$T$370,6,FALSE)</f>
        <v>TAIYO YUDEN (U.S.A.), INC.</v>
      </c>
      <c r="H23" t="str">
        <f>VLOOKUP(B23,[1]IRIS!$B$2:$T$370,7,FALSE)</f>
        <v>US</v>
      </c>
      <c r="I23">
        <f>VLOOKUP(B23,[1]IRIS!$B$2:$T$370,14,FALSE)</f>
        <v>36.020000000000003</v>
      </c>
      <c r="J23" t="str">
        <f>VLOOKUP(B23,[1]IRIS!$B$2:$T$370,15,FALSE)</f>
        <v>JPY</v>
      </c>
      <c r="K23">
        <f>+I23/110</f>
        <v>0.3274545454545455</v>
      </c>
      <c r="L23" s="15"/>
      <c r="M23" t="str">
        <f>VLOOKUP(B23,[1]IRIS!$B$2:$T$370,16,FALSE)</f>
        <v>EA</v>
      </c>
      <c r="N23" t="str">
        <f>VLOOKUP(B23,[1]IRIS!$B$2:$T$370,17,FALSE)</f>
        <v>P4000580</v>
      </c>
      <c r="O23" t="str">
        <f>VLOOKUP(B23,[1]IRIS!$B$2:$T$370,19,FALSE)</f>
        <v>PEOM60D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 t="shared" si="2"/>
        <v>0.3274545454545455</v>
      </c>
      <c r="Y23">
        <f t="shared" si="3"/>
        <v>0.3274545454545455</v>
      </c>
      <c r="Z23">
        <f t="shared" si="4"/>
        <v>0</v>
      </c>
      <c r="AA23">
        <f t="shared" si="5"/>
        <v>0</v>
      </c>
      <c r="AB23">
        <f t="shared" si="6"/>
        <v>0</v>
      </c>
      <c r="AC23">
        <f t="shared" si="7"/>
        <v>0</v>
      </c>
      <c r="AD23">
        <f t="shared" si="8"/>
        <v>0</v>
      </c>
      <c r="AE23">
        <f t="shared" si="9"/>
        <v>0</v>
      </c>
    </row>
    <row r="24" spans="1:31" x14ac:dyDescent="0.25">
      <c r="A24" t="s">
        <v>868</v>
      </c>
      <c r="B24" t="str">
        <f t="shared" si="0"/>
        <v>K100009B-FCZ000</v>
      </c>
      <c r="C24" t="str">
        <f>VLOOKUP(B24,[1]IRIS!$B$2:$T$370,2,FALSE)</f>
        <v>RES-TF 0R,,,,155.0C,0201</v>
      </c>
      <c r="D24" t="str">
        <f>VLOOKUP(B24,'[1]cBOM GD'!$B$3:$D$393,3,FALSE)</f>
        <v>EBOM</v>
      </c>
      <c r="E24" t="str">
        <f>VLOOKUP(B24,[1]IRIS!$B$2:$T$370,4,FALSE)</f>
        <v>PP</v>
      </c>
      <c r="F24">
        <f>VLOOKUP(B24,[1]IRIS!$B$2:$T$370,5,FALSE)</f>
        <v>80004924</v>
      </c>
      <c r="G24" t="str">
        <f>VLOOKUP(B24,[1]IRIS!$B$2:$T$370,6,FALSE)</f>
        <v>KOA SPEER ELECTRONICS, INC.</v>
      </c>
      <c r="H24" t="str">
        <f>VLOOKUP(B24,[1]IRIS!$B$2:$T$370,7,FALSE)</f>
        <v>US</v>
      </c>
      <c r="I24">
        <f>VLOOKUP(B24,[1]IRIS!$B$2:$T$370,14,FALSE)</f>
        <v>9.3999999999999997E-4</v>
      </c>
      <c r="J24" t="str">
        <f>VLOOKUP(B24,[1]IRIS!$B$2:$T$370,15,FALSE)</f>
        <v>USD</v>
      </c>
      <c r="K24">
        <f t="shared" ref="K24:K87" si="11">+I24</f>
        <v>9.3999999999999997E-4</v>
      </c>
      <c r="L24" s="15"/>
      <c r="M24" t="str">
        <f>VLOOKUP(B24,[1]IRIS!$B$2:$T$370,16,FALSE)</f>
        <v>EA</v>
      </c>
      <c r="N24" t="str">
        <f>VLOOKUP(B24,[1]IRIS!$B$2:$T$370,17,FALSE)</f>
        <v>P4000152</v>
      </c>
      <c r="O24" t="str">
        <f>VLOOKUP(B24,[1]IRIS!$B$2:$T$370,19,FALSE)</f>
        <v>PAVG55D</v>
      </c>
      <c r="P24">
        <v>76</v>
      </c>
      <c r="Q24">
        <v>76</v>
      </c>
      <c r="R24">
        <v>66</v>
      </c>
      <c r="S24">
        <v>66</v>
      </c>
      <c r="T24">
        <v>66</v>
      </c>
      <c r="U24">
        <v>66</v>
      </c>
      <c r="V24">
        <v>69</v>
      </c>
      <c r="W24">
        <v>69</v>
      </c>
      <c r="X24">
        <f t="shared" si="2"/>
        <v>7.1440000000000003E-2</v>
      </c>
      <c r="Y24">
        <f t="shared" si="3"/>
        <v>7.1440000000000003E-2</v>
      </c>
      <c r="Z24">
        <f t="shared" si="4"/>
        <v>6.2039999999999998E-2</v>
      </c>
      <c r="AA24">
        <f t="shared" si="5"/>
        <v>6.2039999999999998E-2</v>
      </c>
      <c r="AB24">
        <f t="shared" si="6"/>
        <v>6.2039999999999998E-2</v>
      </c>
      <c r="AC24">
        <f t="shared" si="7"/>
        <v>6.2039999999999998E-2</v>
      </c>
      <c r="AD24">
        <f t="shared" si="8"/>
        <v>6.4860000000000001E-2</v>
      </c>
      <c r="AE24">
        <f t="shared" si="9"/>
        <v>6.4860000000000001E-2</v>
      </c>
    </row>
    <row r="25" spans="1:31" x14ac:dyDescent="0.25">
      <c r="A25" t="s">
        <v>869</v>
      </c>
      <c r="B25" t="str">
        <f t="shared" si="0"/>
        <v>K110013B-FCM001</v>
      </c>
      <c r="C25" t="str">
        <f>VLOOKUP(B25,[1]IRIS!$B$2:$T$370,2,FALSE)</f>
        <v>RES-TF 10R,1%,50.0mW,20ppm/C,155</v>
      </c>
      <c r="D25" t="str">
        <f>VLOOKUP(B25,'[1]cBOM GD'!$B$3:$D$393,3,FALSE)</f>
        <v>EBOM</v>
      </c>
      <c r="E25" t="str">
        <f>VLOOKUP(B25,[1]IRIS!$B$2:$T$370,4,FALSE)</f>
        <v>PP</v>
      </c>
      <c r="F25">
        <f>VLOOKUP(B25,[1]IRIS!$B$2:$T$370,5,FALSE)</f>
        <v>80004924</v>
      </c>
      <c r="G25" t="str">
        <f>VLOOKUP(B25,[1]IRIS!$B$2:$T$370,6,FALSE)</f>
        <v>KOA SPEER ELECTRONICS, INC.</v>
      </c>
      <c r="H25" t="str">
        <f>VLOOKUP(B25,[1]IRIS!$B$2:$T$370,7,FALSE)</f>
        <v>US</v>
      </c>
      <c r="I25">
        <f>VLOOKUP(B25,[1]IRIS!$B$2:$T$370,14,FALSE)</f>
        <v>1.24E-3</v>
      </c>
      <c r="J25" t="str">
        <f>VLOOKUP(B25,[1]IRIS!$B$2:$T$370,15,FALSE)</f>
        <v>USD</v>
      </c>
      <c r="K25">
        <f t="shared" si="11"/>
        <v>1.24E-3</v>
      </c>
      <c r="L25" s="15"/>
      <c r="M25" t="str">
        <f>VLOOKUP(B25,[1]IRIS!$B$2:$T$370,16,FALSE)</f>
        <v>EA</v>
      </c>
      <c r="N25" t="str">
        <f>VLOOKUP(B25,[1]IRIS!$B$2:$T$370,17,FALSE)</f>
        <v>P4000152</v>
      </c>
      <c r="O25" t="str">
        <f>VLOOKUP(B25,[1]IRIS!$B$2:$T$370,19,FALSE)</f>
        <v>PAVG55D</v>
      </c>
      <c r="P25">
        <v>2</v>
      </c>
      <c r="Q25">
        <v>2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 t="shared" si="2"/>
        <v>2.48E-3</v>
      </c>
      <c r="Y25">
        <f t="shared" si="3"/>
        <v>2.48E-3</v>
      </c>
      <c r="Z25">
        <f t="shared" si="4"/>
        <v>0</v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</row>
    <row r="26" spans="1:31" x14ac:dyDescent="0.25">
      <c r="A26" t="s">
        <v>870</v>
      </c>
      <c r="B26" t="str">
        <f t="shared" si="0"/>
        <v>K110043B-FCM001</v>
      </c>
      <c r="C26" t="str">
        <f>VLOOKUP(B26,[1]IRIS!$B$2:$T$370,2,FALSE)</f>
        <v>RES-TF 10k,1%,50.0mW,20ppm/C,155</v>
      </c>
      <c r="D26" t="str">
        <f>VLOOKUP(B26,'[1]cBOM GD'!$B$3:$D$393,3,FALSE)</f>
        <v>EBOM</v>
      </c>
      <c r="E26" t="str">
        <f>VLOOKUP(B26,[1]IRIS!$B$2:$T$370,4,FALSE)</f>
        <v>PP</v>
      </c>
      <c r="F26">
        <f>VLOOKUP(B26,[1]IRIS!$B$2:$T$370,5,FALSE)</f>
        <v>80004924</v>
      </c>
      <c r="G26" t="str">
        <f>VLOOKUP(B26,[1]IRIS!$B$2:$T$370,6,FALSE)</f>
        <v>KOA SPEER ELECTRONICS, INC.</v>
      </c>
      <c r="H26" t="str">
        <f>VLOOKUP(B26,[1]IRIS!$B$2:$T$370,7,FALSE)</f>
        <v>US</v>
      </c>
      <c r="I26">
        <f>VLOOKUP(B26,[1]IRIS!$B$2:$T$370,14,FALSE)</f>
        <v>1.24E-3</v>
      </c>
      <c r="J26" t="str">
        <f>VLOOKUP(B26,[1]IRIS!$B$2:$T$370,15,FALSE)</f>
        <v>USD</v>
      </c>
      <c r="K26">
        <f t="shared" si="11"/>
        <v>1.24E-3</v>
      </c>
      <c r="L26" s="15"/>
      <c r="M26" t="str">
        <f>VLOOKUP(B26,[1]IRIS!$B$2:$T$370,16,FALSE)</f>
        <v>EA</v>
      </c>
      <c r="N26" t="str">
        <f>VLOOKUP(B26,[1]IRIS!$B$2:$T$370,17,FALSE)</f>
        <v>P4000152</v>
      </c>
      <c r="O26" t="str">
        <f>VLOOKUP(B26,[1]IRIS!$B$2:$T$370,19,FALSE)</f>
        <v>PAVG55D</v>
      </c>
      <c r="P26">
        <v>33</v>
      </c>
      <c r="Q26">
        <v>33</v>
      </c>
      <c r="R26">
        <v>13</v>
      </c>
      <c r="S26">
        <v>13</v>
      </c>
      <c r="T26">
        <v>13</v>
      </c>
      <c r="U26">
        <v>13</v>
      </c>
      <c r="V26">
        <v>13</v>
      </c>
      <c r="W26">
        <v>13</v>
      </c>
      <c r="X26">
        <f t="shared" si="2"/>
        <v>4.0919999999999998E-2</v>
      </c>
      <c r="Y26">
        <f t="shared" si="3"/>
        <v>4.0919999999999998E-2</v>
      </c>
      <c r="Z26">
        <f t="shared" si="4"/>
        <v>1.6119999999999999E-2</v>
      </c>
      <c r="AA26">
        <f t="shared" si="5"/>
        <v>1.6119999999999999E-2</v>
      </c>
      <c r="AB26">
        <f t="shared" si="6"/>
        <v>1.6119999999999999E-2</v>
      </c>
      <c r="AC26">
        <f t="shared" si="7"/>
        <v>1.6119999999999999E-2</v>
      </c>
      <c r="AD26">
        <f t="shared" si="8"/>
        <v>1.6119999999999999E-2</v>
      </c>
      <c r="AE26">
        <f t="shared" si="9"/>
        <v>1.6119999999999999E-2</v>
      </c>
    </row>
    <row r="27" spans="1:31" x14ac:dyDescent="0.25">
      <c r="A27" t="s">
        <v>871</v>
      </c>
      <c r="B27" t="str">
        <f t="shared" si="0"/>
        <v>K110045B-FCM002</v>
      </c>
      <c r="C27" t="str">
        <f>VLOOKUP(B27,[1]IRIS!$B$2:$T$370,2,FALSE)</f>
        <v>RES-TF 10k,5%,50.0mW,20ppm/C,155</v>
      </c>
      <c r="D27" t="str">
        <f>VLOOKUP(B27,'[1]cBOM GD'!$B$3:$D$393,3,FALSE)</f>
        <v>EBOM</v>
      </c>
      <c r="E27" t="str">
        <f>VLOOKUP(B27,[1]IRIS!$B$2:$T$370,4,FALSE)</f>
        <v>PP</v>
      </c>
      <c r="F27">
        <f>VLOOKUP(B27,[1]IRIS!$B$2:$T$370,5,FALSE)</f>
        <v>80004924</v>
      </c>
      <c r="G27" t="str">
        <f>VLOOKUP(B27,[1]IRIS!$B$2:$T$370,6,FALSE)</f>
        <v>KOA SPEER ELECTRONICS, INC.</v>
      </c>
      <c r="H27" t="str">
        <f>VLOOKUP(B27,[1]IRIS!$B$2:$T$370,7,FALSE)</f>
        <v>US</v>
      </c>
      <c r="I27">
        <f>VLOOKUP(B27,[1]IRIS!$B$2:$T$370,14,FALSE)</f>
        <v>9.3999999999999997E-4</v>
      </c>
      <c r="J27" t="str">
        <f>VLOOKUP(B27,[1]IRIS!$B$2:$T$370,15,FALSE)</f>
        <v>USD</v>
      </c>
      <c r="K27">
        <f t="shared" si="11"/>
        <v>9.3999999999999997E-4</v>
      </c>
      <c r="L27" s="15"/>
      <c r="M27" t="str">
        <f>VLOOKUP(B27,[1]IRIS!$B$2:$T$370,16,FALSE)</f>
        <v>EA</v>
      </c>
      <c r="N27" t="str">
        <f>VLOOKUP(B27,[1]IRIS!$B$2:$T$370,17,FALSE)</f>
        <v>P4000152</v>
      </c>
      <c r="O27" t="str">
        <f>VLOOKUP(B27,[1]IRIS!$B$2:$T$370,19,FALSE)</f>
        <v>PAVG55D</v>
      </c>
      <c r="P27">
        <v>98</v>
      </c>
      <c r="Q27">
        <v>98</v>
      </c>
      <c r="R27">
        <v>96</v>
      </c>
      <c r="S27">
        <v>96</v>
      </c>
      <c r="T27">
        <v>96</v>
      </c>
      <c r="U27">
        <v>96</v>
      </c>
      <c r="V27">
        <v>99</v>
      </c>
      <c r="W27">
        <v>99</v>
      </c>
      <c r="X27">
        <f t="shared" si="2"/>
        <v>9.2119999999999994E-2</v>
      </c>
      <c r="Y27">
        <f t="shared" si="3"/>
        <v>9.2119999999999994E-2</v>
      </c>
      <c r="Z27">
        <f t="shared" si="4"/>
        <v>9.0240000000000001E-2</v>
      </c>
      <c r="AA27">
        <f t="shared" si="5"/>
        <v>9.0240000000000001E-2</v>
      </c>
      <c r="AB27">
        <f t="shared" si="6"/>
        <v>9.0240000000000001E-2</v>
      </c>
      <c r="AC27">
        <f t="shared" si="7"/>
        <v>9.0240000000000001E-2</v>
      </c>
      <c r="AD27">
        <f t="shared" si="8"/>
        <v>9.3060000000000004E-2</v>
      </c>
      <c r="AE27">
        <f t="shared" si="9"/>
        <v>9.3060000000000004E-2</v>
      </c>
    </row>
    <row r="28" spans="1:31" x14ac:dyDescent="0.25">
      <c r="A28" t="s">
        <v>872</v>
      </c>
      <c r="B28" t="str">
        <f t="shared" si="0"/>
        <v>K110053B-FCM001</v>
      </c>
      <c r="C28" t="str">
        <f>VLOOKUP(B28,[1]IRIS!$B$2:$T$370,2,FALSE)</f>
        <v>RES-TF 100k,1%,50.0mW,20ppm/C,15</v>
      </c>
      <c r="D28" t="str">
        <f>VLOOKUP(B28,'[1]cBOM GD'!$B$3:$D$393,3,FALSE)</f>
        <v>EBOM</v>
      </c>
      <c r="E28" t="str">
        <f>VLOOKUP(B28,[1]IRIS!$B$2:$T$370,4,FALSE)</f>
        <v>PP</v>
      </c>
      <c r="F28">
        <f>VLOOKUP(B28,[1]IRIS!$B$2:$T$370,5,FALSE)</f>
        <v>80004924</v>
      </c>
      <c r="G28" t="str">
        <f>VLOOKUP(B28,[1]IRIS!$B$2:$T$370,6,FALSE)</f>
        <v>KOA SPEER ELECTRONICS, INC.</v>
      </c>
      <c r="H28" t="str">
        <f>VLOOKUP(B28,[1]IRIS!$B$2:$T$370,7,FALSE)</f>
        <v>US</v>
      </c>
      <c r="I28">
        <f>VLOOKUP(B28,[1]IRIS!$B$2:$T$370,14,FALSE)</f>
        <v>1.24E-3</v>
      </c>
      <c r="J28" t="str">
        <f>VLOOKUP(B28,[1]IRIS!$B$2:$T$370,15,FALSE)</f>
        <v>USD</v>
      </c>
      <c r="K28">
        <f t="shared" si="11"/>
        <v>1.24E-3</v>
      </c>
      <c r="L28" s="15"/>
      <c r="M28" t="str">
        <f>VLOOKUP(B28,[1]IRIS!$B$2:$T$370,16,FALSE)</f>
        <v>EA</v>
      </c>
      <c r="N28" t="str">
        <f>VLOOKUP(B28,[1]IRIS!$B$2:$T$370,17,FALSE)</f>
        <v>P4000152</v>
      </c>
      <c r="O28" t="str">
        <f>VLOOKUP(B28,[1]IRIS!$B$2:$T$370,19,FALSE)</f>
        <v>PAVG55D</v>
      </c>
      <c r="P28">
        <v>4</v>
      </c>
      <c r="Q28">
        <v>4</v>
      </c>
      <c r="R28">
        <v>2</v>
      </c>
      <c r="S28">
        <v>2</v>
      </c>
      <c r="T28">
        <v>2</v>
      </c>
      <c r="U28">
        <v>2</v>
      </c>
      <c r="V28">
        <v>4</v>
      </c>
      <c r="W28">
        <v>4</v>
      </c>
      <c r="X28">
        <f t="shared" si="2"/>
        <v>4.96E-3</v>
      </c>
      <c r="Y28">
        <f t="shared" si="3"/>
        <v>4.96E-3</v>
      </c>
      <c r="Z28">
        <f t="shared" si="4"/>
        <v>2.48E-3</v>
      </c>
      <c r="AA28">
        <f t="shared" si="5"/>
        <v>2.48E-3</v>
      </c>
      <c r="AB28">
        <f t="shared" si="6"/>
        <v>2.48E-3</v>
      </c>
      <c r="AC28">
        <f t="shared" si="7"/>
        <v>2.48E-3</v>
      </c>
      <c r="AD28">
        <f t="shared" si="8"/>
        <v>4.96E-3</v>
      </c>
      <c r="AE28">
        <f t="shared" si="9"/>
        <v>4.96E-3</v>
      </c>
    </row>
    <row r="29" spans="1:31" x14ac:dyDescent="0.25">
      <c r="A29" t="s">
        <v>873</v>
      </c>
      <c r="B29" t="str">
        <f t="shared" si="0"/>
        <v>K110065B-FCM001</v>
      </c>
      <c r="C29" t="str">
        <f>VLOOKUP(B29,[1]IRIS!$B$2:$T$370,2,FALSE)</f>
        <v>RES-TF 1M,5%,50.0mW,200pm/C,155.</v>
      </c>
      <c r="D29" t="str">
        <f>VLOOKUP(B29,'[1]cBOM GD'!$B$3:$D$393,3,FALSE)</f>
        <v>EBOM</v>
      </c>
      <c r="E29" t="str">
        <f>VLOOKUP(B29,[1]IRIS!$B$2:$T$370,4,FALSE)</f>
        <v>PP</v>
      </c>
      <c r="F29">
        <f>VLOOKUP(B29,[1]IRIS!$B$2:$T$370,5,FALSE)</f>
        <v>80004924</v>
      </c>
      <c r="G29" t="str">
        <f>VLOOKUP(B29,[1]IRIS!$B$2:$T$370,6,FALSE)</f>
        <v>KOA SPEER ELECTRONICS, INC.</v>
      </c>
      <c r="H29" t="str">
        <f>VLOOKUP(B29,[1]IRIS!$B$2:$T$370,7,FALSE)</f>
        <v>US</v>
      </c>
      <c r="I29">
        <f>VLOOKUP(B29,[1]IRIS!$B$2:$T$370,14,FALSE)</f>
        <v>9.3999999999999997E-4</v>
      </c>
      <c r="J29" t="str">
        <f>VLOOKUP(B29,[1]IRIS!$B$2:$T$370,15,FALSE)</f>
        <v>USD</v>
      </c>
      <c r="K29">
        <f t="shared" si="11"/>
        <v>9.3999999999999997E-4</v>
      </c>
      <c r="L29" s="15"/>
      <c r="M29" t="str">
        <f>VLOOKUP(B29,[1]IRIS!$B$2:$T$370,16,FALSE)</f>
        <v>EA</v>
      </c>
      <c r="N29" t="str">
        <f>VLOOKUP(B29,[1]IRIS!$B$2:$T$370,17,FALSE)</f>
        <v>P4000152</v>
      </c>
      <c r="O29" t="str">
        <f>VLOOKUP(B29,[1]IRIS!$B$2:$T$370,19,FALSE)</f>
        <v>PAVG55D</v>
      </c>
      <c r="P29">
        <v>20</v>
      </c>
      <c r="Q29">
        <v>20</v>
      </c>
      <c r="R29">
        <v>20</v>
      </c>
      <c r="S29">
        <v>20</v>
      </c>
      <c r="T29">
        <v>20</v>
      </c>
      <c r="U29">
        <v>20</v>
      </c>
      <c r="V29">
        <v>20</v>
      </c>
      <c r="W29">
        <v>20</v>
      </c>
      <c r="X29">
        <f t="shared" si="2"/>
        <v>1.8800000000000001E-2</v>
      </c>
      <c r="Y29">
        <f t="shared" si="3"/>
        <v>1.8800000000000001E-2</v>
      </c>
      <c r="Z29">
        <f t="shared" si="4"/>
        <v>1.8800000000000001E-2</v>
      </c>
      <c r="AA29">
        <f t="shared" si="5"/>
        <v>1.8800000000000001E-2</v>
      </c>
      <c r="AB29">
        <f t="shared" si="6"/>
        <v>1.8800000000000001E-2</v>
      </c>
      <c r="AC29">
        <f t="shared" si="7"/>
        <v>1.8800000000000001E-2</v>
      </c>
      <c r="AD29">
        <f t="shared" si="8"/>
        <v>1.8800000000000001E-2</v>
      </c>
      <c r="AE29">
        <f t="shared" si="9"/>
        <v>1.8800000000000001E-2</v>
      </c>
    </row>
    <row r="30" spans="1:31" x14ac:dyDescent="0.25">
      <c r="A30" t="s">
        <v>874</v>
      </c>
      <c r="B30" t="str">
        <f t="shared" si="0"/>
        <v>K112053B-FCM001</v>
      </c>
      <c r="C30" t="str">
        <f>VLOOKUP(B30,[1]IRIS!$B$2:$T$370,2,FALSE)</f>
        <v>RES-TF 120k,1%,50.0mW,20ppm/C,15</v>
      </c>
      <c r="D30" t="str">
        <f>VLOOKUP(B30,'[1]cBOM GD'!$B$3:$D$393,3,FALSE)</f>
        <v>EBOM</v>
      </c>
      <c r="E30" t="str">
        <f>VLOOKUP(B30,[1]IRIS!$B$2:$T$370,4,FALSE)</f>
        <v>PP</v>
      </c>
      <c r="F30">
        <f>VLOOKUP(B30,[1]IRIS!$B$2:$T$370,5,FALSE)</f>
        <v>80004924</v>
      </c>
      <c r="G30" t="str">
        <f>VLOOKUP(B30,[1]IRIS!$B$2:$T$370,6,FALSE)</f>
        <v>KOA SPEER ELECTRONICS, INC.</v>
      </c>
      <c r="H30" t="str">
        <f>VLOOKUP(B30,[1]IRIS!$B$2:$T$370,7,FALSE)</f>
        <v>US</v>
      </c>
      <c r="I30">
        <f>VLOOKUP(B30,[1]IRIS!$B$2:$T$370,14,FALSE)</f>
        <v>1.24E-3</v>
      </c>
      <c r="J30" t="str">
        <f>VLOOKUP(B30,[1]IRIS!$B$2:$T$370,15,FALSE)</f>
        <v>USD</v>
      </c>
      <c r="K30">
        <f t="shared" si="11"/>
        <v>1.24E-3</v>
      </c>
      <c r="L30" s="15"/>
      <c r="M30" t="str">
        <f>VLOOKUP(B30,[1]IRIS!$B$2:$T$370,16,FALSE)</f>
        <v>EA</v>
      </c>
      <c r="N30" t="str">
        <f>VLOOKUP(B30,[1]IRIS!$B$2:$T$370,17,FALSE)</f>
        <v>P4000152</v>
      </c>
      <c r="O30" t="str">
        <f>VLOOKUP(B30,[1]IRIS!$B$2:$T$370,19,FALSE)</f>
        <v>PAVG55D</v>
      </c>
      <c r="P30">
        <v>3</v>
      </c>
      <c r="Q30">
        <v>3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f t="shared" si="2"/>
        <v>3.7200000000000002E-3</v>
      </c>
      <c r="Y30">
        <f t="shared" si="3"/>
        <v>3.7200000000000002E-3</v>
      </c>
      <c r="Z30">
        <f t="shared" si="4"/>
        <v>2.48E-3</v>
      </c>
      <c r="AA30">
        <f t="shared" si="5"/>
        <v>2.48E-3</v>
      </c>
      <c r="AB30">
        <f t="shared" si="6"/>
        <v>2.48E-3</v>
      </c>
      <c r="AC30">
        <f t="shared" si="7"/>
        <v>2.48E-3</v>
      </c>
      <c r="AD30">
        <f t="shared" si="8"/>
        <v>2.48E-3</v>
      </c>
      <c r="AE30">
        <f t="shared" si="9"/>
        <v>2.48E-3</v>
      </c>
    </row>
    <row r="31" spans="1:31" x14ac:dyDescent="0.25">
      <c r="A31" t="s">
        <v>875</v>
      </c>
      <c r="B31" t="str">
        <f t="shared" si="0"/>
        <v>K112063B-FCM001</v>
      </c>
      <c r="C31" t="str">
        <f>VLOOKUP(B31,[1]IRIS!$B$2:$T$370,2,FALSE)</f>
        <v>RES-TF 1.2M,1%,50.0mW,20ppm/C,15</v>
      </c>
      <c r="D31" t="str">
        <f>VLOOKUP(B31,'[1]cBOM GD'!$B$3:$D$393,3,FALSE)</f>
        <v>EBOM</v>
      </c>
      <c r="E31" t="str">
        <f>VLOOKUP(B31,[1]IRIS!$B$2:$T$370,4,FALSE)</f>
        <v>PP</v>
      </c>
      <c r="F31">
        <f>VLOOKUP(B31,[1]IRIS!$B$2:$T$370,5,FALSE)</f>
        <v>80004924</v>
      </c>
      <c r="G31" t="str">
        <f>VLOOKUP(B31,[1]IRIS!$B$2:$T$370,6,FALSE)</f>
        <v>KOA SPEER ELECTRONICS, INC.</v>
      </c>
      <c r="H31" t="str">
        <f>VLOOKUP(B31,[1]IRIS!$B$2:$T$370,7,FALSE)</f>
        <v>US</v>
      </c>
      <c r="I31">
        <f>VLOOKUP(B31,[1]IRIS!$B$2:$T$370,14,FALSE)</f>
        <v>1.24E-3</v>
      </c>
      <c r="J31" t="str">
        <f>VLOOKUP(B31,[1]IRIS!$B$2:$T$370,15,FALSE)</f>
        <v>USD</v>
      </c>
      <c r="K31">
        <f t="shared" si="11"/>
        <v>1.24E-3</v>
      </c>
      <c r="L31" s="15"/>
      <c r="M31" t="str">
        <f>VLOOKUP(B31,[1]IRIS!$B$2:$T$370,16,FALSE)</f>
        <v>EA</v>
      </c>
      <c r="N31" t="str">
        <f>VLOOKUP(B31,[1]IRIS!$B$2:$T$370,17,FALSE)</f>
        <v>P4000152</v>
      </c>
      <c r="O31" t="str">
        <f>VLOOKUP(B31,[1]IRIS!$B$2:$T$370,19,FALSE)</f>
        <v>PAVG55D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f t="shared" si="2"/>
        <v>1.24E-3</v>
      </c>
      <c r="Y31">
        <f t="shared" si="3"/>
        <v>1.24E-3</v>
      </c>
      <c r="Z31">
        <f t="shared" si="4"/>
        <v>0</v>
      </c>
      <c r="AA31">
        <f t="shared" si="5"/>
        <v>0</v>
      </c>
      <c r="AB31">
        <f t="shared" si="6"/>
        <v>0</v>
      </c>
      <c r="AC31">
        <f t="shared" si="7"/>
        <v>0</v>
      </c>
      <c r="AD31">
        <f t="shared" si="8"/>
        <v>0</v>
      </c>
      <c r="AE31">
        <f t="shared" si="9"/>
        <v>0</v>
      </c>
    </row>
    <row r="32" spans="1:31" x14ac:dyDescent="0.25">
      <c r="A32" t="s">
        <v>876</v>
      </c>
      <c r="B32" t="str">
        <f t="shared" si="0"/>
        <v>K115043B-FCM001</v>
      </c>
      <c r="C32" t="str">
        <f>VLOOKUP(B32,[1]IRIS!$B$2:$T$370,2,FALSE)</f>
        <v>RES-TF 15k,1%,50.0mW,20ppm/C,155</v>
      </c>
      <c r="D32" t="str">
        <f>VLOOKUP(B32,'[1]cBOM GD'!$B$3:$D$393,3,FALSE)</f>
        <v>EBOM</v>
      </c>
      <c r="E32" t="str">
        <f>VLOOKUP(B32,[1]IRIS!$B$2:$T$370,4,FALSE)</f>
        <v>PP</v>
      </c>
      <c r="F32">
        <f>VLOOKUP(B32,[1]IRIS!$B$2:$T$370,5,FALSE)</f>
        <v>80004924</v>
      </c>
      <c r="G32" t="str">
        <f>VLOOKUP(B32,[1]IRIS!$B$2:$T$370,6,FALSE)</f>
        <v>KOA SPEER ELECTRONICS, INC.</v>
      </c>
      <c r="H32" t="str">
        <f>VLOOKUP(B32,[1]IRIS!$B$2:$T$370,7,FALSE)</f>
        <v>US</v>
      </c>
      <c r="I32">
        <f>VLOOKUP(B32,[1]IRIS!$B$2:$T$370,14,FALSE)</f>
        <v>1.24E-3</v>
      </c>
      <c r="J32" t="str">
        <f>VLOOKUP(B32,[1]IRIS!$B$2:$T$370,15,FALSE)</f>
        <v>USD</v>
      </c>
      <c r="K32">
        <f t="shared" si="11"/>
        <v>1.24E-3</v>
      </c>
      <c r="L32" s="15"/>
      <c r="M32" t="str">
        <f>VLOOKUP(B32,[1]IRIS!$B$2:$T$370,16,FALSE)</f>
        <v>EA</v>
      </c>
      <c r="N32" t="str">
        <f>VLOOKUP(B32,[1]IRIS!$B$2:$T$370,17,FALSE)</f>
        <v>P4000152</v>
      </c>
      <c r="O32" t="str">
        <f>VLOOKUP(B32,[1]IRIS!$B$2:$T$370,19,FALSE)</f>
        <v>PAVG55D</v>
      </c>
      <c r="P32">
        <v>2</v>
      </c>
      <c r="Q32">
        <v>2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f t="shared" si="2"/>
        <v>2.48E-3</v>
      </c>
      <c r="Y32">
        <f t="shared" si="3"/>
        <v>2.48E-3</v>
      </c>
      <c r="Z32">
        <f t="shared" si="4"/>
        <v>1.24E-3</v>
      </c>
      <c r="AA32">
        <f t="shared" si="5"/>
        <v>1.24E-3</v>
      </c>
      <c r="AB32">
        <f t="shared" si="6"/>
        <v>1.24E-3</v>
      </c>
      <c r="AC32">
        <f t="shared" si="7"/>
        <v>1.24E-3</v>
      </c>
      <c r="AD32">
        <f t="shared" si="8"/>
        <v>1.24E-3</v>
      </c>
      <c r="AE32">
        <f t="shared" si="9"/>
        <v>1.24E-3</v>
      </c>
    </row>
    <row r="33" spans="1:31" x14ac:dyDescent="0.25">
      <c r="A33" t="s">
        <v>877</v>
      </c>
      <c r="B33" t="str">
        <f t="shared" si="0"/>
        <v>K115053B-FCM001</v>
      </c>
      <c r="C33" t="str">
        <f>VLOOKUP(B33,[1]IRIS!$B$2:$T$370,2,FALSE)</f>
        <v>RES-TF 150k,1%,50.0mW,20ppm/C,15</v>
      </c>
      <c r="D33" t="str">
        <f>VLOOKUP(B33,'[1]cBOM GD'!$B$3:$D$393,3,FALSE)</f>
        <v>EBOM</v>
      </c>
      <c r="E33" t="str">
        <f>VLOOKUP(B33,[1]IRIS!$B$2:$T$370,4,FALSE)</f>
        <v>PP</v>
      </c>
      <c r="F33">
        <f>VLOOKUP(B33,[1]IRIS!$B$2:$T$370,5,FALSE)</f>
        <v>80004924</v>
      </c>
      <c r="G33" t="str">
        <f>VLOOKUP(B33,[1]IRIS!$B$2:$T$370,6,FALSE)</f>
        <v>KOA SPEER ELECTRONICS, INC.</v>
      </c>
      <c r="H33" t="str">
        <f>VLOOKUP(B33,[1]IRIS!$B$2:$T$370,7,FALSE)</f>
        <v>US</v>
      </c>
      <c r="I33">
        <f>VLOOKUP(B33,[1]IRIS!$B$2:$T$370,14,FALSE)</f>
        <v>1.24E-3</v>
      </c>
      <c r="J33" t="str">
        <f>VLOOKUP(B33,[1]IRIS!$B$2:$T$370,15,FALSE)</f>
        <v>USD</v>
      </c>
      <c r="K33">
        <f t="shared" si="11"/>
        <v>1.24E-3</v>
      </c>
      <c r="L33" s="15"/>
      <c r="M33" t="str">
        <f>VLOOKUP(B33,[1]IRIS!$B$2:$T$370,16,FALSE)</f>
        <v>EA</v>
      </c>
      <c r="N33" t="str">
        <f>VLOOKUP(B33,[1]IRIS!$B$2:$T$370,17,FALSE)</f>
        <v>P4000152</v>
      </c>
      <c r="O33" t="str">
        <f>VLOOKUP(B33,[1]IRIS!$B$2:$T$370,19,FALSE)</f>
        <v>PAVG55D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1</v>
      </c>
      <c r="X33">
        <f t="shared" si="2"/>
        <v>0</v>
      </c>
      <c r="Y33">
        <f t="shared" si="3"/>
        <v>0</v>
      </c>
      <c r="Z33">
        <f t="shared" si="4"/>
        <v>0</v>
      </c>
      <c r="AA33">
        <f t="shared" si="5"/>
        <v>0</v>
      </c>
      <c r="AB33">
        <f t="shared" si="6"/>
        <v>0</v>
      </c>
      <c r="AC33">
        <f t="shared" si="7"/>
        <v>0</v>
      </c>
      <c r="AD33">
        <f t="shared" si="8"/>
        <v>1.24E-3</v>
      </c>
      <c r="AE33">
        <f t="shared" si="9"/>
        <v>1.24E-3</v>
      </c>
    </row>
    <row r="34" spans="1:31" x14ac:dyDescent="0.25">
      <c r="A34" t="s">
        <v>878</v>
      </c>
      <c r="B34" t="str">
        <f t="shared" si="0"/>
        <v>K116043B-FCM001</v>
      </c>
      <c r="C34" t="str">
        <f>VLOOKUP(B34,[1]IRIS!$B$2:$T$370,2,FALSE)</f>
        <v>RES-TF 16k,1%,50.0mW,20ppm/C,155</v>
      </c>
      <c r="D34" t="str">
        <f>VLOOKUP(B34,'[1]cBOM GD'!$B$3:$D$393,3,FALSE)</f>
        <v>EBOM</v>
      </c>
      <c r="E34" t="str">
        <f>VLOOKUP(B34,[1]IRIS!$B$2:$T$370,4,FALSE)</f>
        <v>PP</v>
      </c>
      <c r="F34">
        <f>VLOOKUP(B34,[1]IRIS!$B$2:$T$370,5,FALSE)</f>
        <v>80004924</v>
      </c>
      <c r="G34" t="str">
        <f>VLOOKUP(B34,[1]IRIS!$B$2:$T$370,6,FALSE)</f>
        <v>KOA SPEER ELECTRONICS, INC.</v>
      </c>
      <c r="H34" t="str">
        <f>VLOOKUP(B34,[1]IRIS!$B$2:$T$370,7,FALSE)</f>
        <v>US</v>
      </c>
      <c r="I34">
        <f>VLOOKUP(B34,[1]IRIS!$B$2:$T$370,14,FALSE)</f>
        <v>1.24E-3</v>
      </c>
      <c r="J34" t="str">
        <f>VLOOKUP(B34,[1]IRIS!$B$2:$T$370,15,FALSE)</f>
        <v>USD</v>
      </c>
      <c r="K34">
        <f t="shared" si="11"/>
        <v>1.24E-3</v>
      </c>
      <c r="L34" s="15"/>
      <c r="M34" t="str">
        <f>VLOOKUP(B34,[1]IRIS!$B$2:$T$370,16,FALSE)</f>
        <v>EA</v>
      </c>
      <c r="N34" t="str">
        <f>VLOOKUP(B34,[1]IRIS!$B$2:$T$370,17,FALSE)</f>
        <v>P4000152</v>
      </c>
      <c r="O34" t="str">
        <f>VLOOKUP(B34,[1]IRIS!$B$2:$T$370,19,FALSE)</f>
        <v>PAVG55D</v>
      </c>
      <c r="P34">
        <v>2</v>
      </c>
      <c r="Q34">
        <v>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f t="shared" si="2"/>
        <v>2.48E-3</v>
      </c>
      <c r="Y34">
        <f t="shared" si="3"/>
        <v>2.48E-3</v>
      </c>
      <c r="Z34">
        <f t="shared" si="4"/>
        <v>0</v>
      </c>
      <c r="AA34">
        <f t="shared" si="5"/>
        <v>0</v>
      </c>
      <c r="AB34">
        <f t="shared" si="6"/>
        <v>0</v>
      </c>
      <c r="AC34">
        <f t="shared" si="7"/>
        <v>0</v>
      </c>
      <c r="AD34">
        <f t="shared" si="8"/>
        <v>0</v>
      </c>
      <c r="AE34">
        <f t="shared" si="9"/>
        <v>0</v>
      </c>
    </row>
    <row r="35" spans="1:31" x14ac:dyDescent="0.25">
      <c r="A35" t="s">
        <v>879</v>
      </c>
      <c r="B35" t="str">
        <f t="shared" si="0"/>
        <v>K116053B-FCM001</v>
      </c>
      <c r="C35" t="str">
        <f>VLOOKUP(B35,[1]IRIS!$B$2:$T$370,2,FALSE)</f>
        <v>RES-TF ,,,,,</v>
      </c>
      <c r="D35" t="str">
        <f>VLOOKUP(B35,'[1]cBOM GD'!$B$3:$D$393,3,FALSE)</f>
        <v>EBOM</v>
      </c>
      <c r="E35" t="str">
        <f>VLOOKUP(B35,[1]IRIS!$B$2:$T$370,4,FALSE)</f>
        <v>PP</v>
      </c>
      <c r="F35">
        <f>VLOOKUP(B35,[1]IRIS!$B$2:$T$370,5,FALSE)</f>
        <v>80004924</v>
      </c>
      <c r="G35" t="str">
        <f>VLOOKUP(B35,[1]IRIS!$B$2:$T$370,6,FALSE)</f>
        <v>KOA SPEER ELECTRONICS, INC.</v>
      </c>
      <c r="H35" t="str">
        <f>VLOOKUP(B35,[1]IRIS!$B$2:$T$370,7,FALSE)</f>
        <v>US</v>
      </c>
      <c r="I35">
        <f>VLOOKUP(B35,[1]IRIS!$B$2:$T$370,14,FALSE)</f>
        <v>1.24E-3</v>
      </c>
      <c r="J35" t="str">
        <f>VLOOKUP(B35,[1]IRIS!$B$2:$T$370,15,FALSE)</f>
        <v>USD</v>
      </c>
      <c r="K35">
        <f t="shared" si="11"/>
        <v>1.24E-3</v>
      </c>
      <c r="L35" s="15"/>
      <c r="M35" t="str">
        <f>VLOOKUP(B35,[1]IRIS!$B$2:$T$370,16,FALSE)</f>
        <v>EA</v>
      </c>
      <c r="N35" t="str">
        <f>VLOOKUP(B35,[1]IRIS!$B$2:$T$370,17,FALSE)</f>
        <v>P4000152</v>
      </c>
      <c r="O35" t="str">
        <f>VLOOKUP(B35,[1]IRIS!$B$2:$T$370,19,FALSE)</f>
        <v>PAVG55D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</v>
      </c>
      <c r="W35">
        <v>2</v>
      </c>
      <c r="X35">
        <f t="shared" si="2"/>
        <v>0</v>
      </c>
      <c r="Y35">
        <f t="shared" si="3"/>
        <v>0</v>
      </c>
      <c r="Z35">
        <f t="shared" si="4"/>
        <v>0</v>
      </c>
      <c r="AA35">
        <f t="shared" si="5"/>
        <v>0</v>
      </c>
      <c r="AB35">
        <f t="shared" si="6"/>
        <v>0</v>
      </c>
      <c r="AC35">
        <f t="shared" si="7"/>
        <v>0</v>
      </c>
      <c r="AD35">
        <f t="shared" si="8"/>
        <v>2.48E-3</v>
      </c>
      <c r="AE35">
        <f t="shared" si="9"/>
        <v>2.48E-3</v>
      </c>
    </row>
    <row r="36" spans="1:31" x14ac:dyDescent="0.25">
      <c r="A36" t="s">
        <v>880</v>
      </c>
      <c r="B36" t="str">
        <f t="shared" si="0"/>
        <v>K116933B-FCM001</v>
      </c>
      <c r="C36" t="str">
        <f>VLOOKUP(B36,[1]IRIS!$B$2:$T$370,2,FALSE)</f>
        <v>RES-TF 1.69k,1%,50.0mW,00ppm/C,1</v>
      </c>
      <c r="D36" t="str">
        <f>VLOOKUP(B36,'[1]cBOM GD'!$B$3:$D$393,3,FALSE)</f>
        <v>EBOM</v>
      </c>
      <c r="E36" t="str">
        <f>VLOOKUP(B36,[1]IRIS!$B$2:$T$370,4,FALSE)</f>
        <v>PP</v>
      </c>
      <c r="F36">
        <f>VLOOKUP(B36,[1]IRIS!$B$2:$T$370,5,FALSE)</f>
        <v>80004924</v>
      </c>
      <c r="G36" t="str">
        <f>VLOOKUP(B36,[1]IRIS!$B$2:$T$370,6,FALSE)</f>
        <v>KOA SPEER ELECTRONICS, INC.</v>
      </c>
      <c r="H36" t="str">
        <f>VLOOKUP(B36,[1]IRIS!$B$2:$T$370,7,FALSE)</f>
        <v>US</v>
      </c>
      <c r="I36">
        <f>VLOOKUP(B36,[1]IRIS!$B$2:$T$370,14,FALSE)</f>
        <v>1.24E-3</v>
      </c>
      <c r="J36" t="str">
        <f>VLOOKUP(B36,[1]IRIS!$B$2:$T$370,15,FALSE)</f>
        <v>USD</v>
      </c>
      <c r="K36">
        <f t="shared" si="11"/>
        <v>1.24E-3</v>
      </c>
      <c r="L36" s="15"/>
      <c r="M36" t="str">
        <f>VLOOKUP(B36,[1]IRIS!$B$2:$T$370,16,FALSE)</f>
        <v>EA</v>
      </c>
      <c r="N36" t="str">
        <f>VLOOKUP(B36,[1]IRIS!$B$2:$T$370,17,FALSE)</f>
        <v>P4000152</v>
      </c>
      <c r="O36" t="str">
        <f>VLOOKUP(B36,[1]IRIS!$B$2:$T$370,19,FALSE)</f>
        <v>PAVG55D</v>
      </c>
      <c r="P36">
        <v>4</v>
      </c>
      <c r="Q36">
        <v>4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f t="shared" si="2"/>
        <v>4.96E-3</v>
      </c>
      <c r="Y36">
        <f t="shared" si="3"/>
        <v>4.96E-3</v>
      </c>
      <c r="Z36">
        <f t="shared" si="4"/>
        <v>3.7200000000000002E-3</v>
      </c>
      <c r="AA36">
        <f t="shared" si="5"/>
        <v>3.7200000000000002E-3</v>
      </c>
      <c r="AB36">
        <f t="shared" si="6"/>
        <v>3.7200000000000002E-3</v>
      </c>
      <c r="AC36">
        <f t="shared" si="7"/>
        <v>3.7200000000000002E-3</v>
      </c>
      <c r="AD36">
        <f t="shared" si="8"/>
        <v>3.7200000000000002E-3</v>
      </c>
      <c r="AE36">
        <f t="shared" si="9"/>
        <v>3.7200000000000002E-3</v>
      </c>
    </row>
    <row r="37" spans="1:31" x14ac:dyDescent="0.25">
      <c r="A37" t="s">
        <v>881</v>
      </c>
      <c r="B37" t="str">
        <f t="shared" si="0"/>
        <v>K120033B-FCM001</v>
      </c>
      <c r="C37" t="str">
        <f>VLOOKUP(B37,[1]IRIS!$B$2:$T$370,2,FALSE)</f>
        <v>RES-TF 2k,1%,50.0mW,200pm/C,155.</v>
      </c>
      <c r="D37" t="str">
        <f>VLOOKUP(B37,'[1]cBOM GD'!$B$3:$D$393,3,FALSE)</f>
        <v>EBOM</v>
      </c>
      <c r="E37" t="str">
        <f>VLOOKUP(B37,[1]IRIS!$B$2:$T$370,4,FALSE)</f>
        <v>PP</v>
      </c>
      <c r="F37">
        <f>VLOOKUP(B37,[1]IRIS!$B$2:$T$370,5,FALSE)</f>
        <v>80004924</v>
      </c>
      <c r="G37" t="str">
        <f>VLOOKUP(B37,[1]IRIS!$B$2:$T$370,6,FALSE)</f>
        <v>KOA SPEER ELECTRONICS, INC.</v>
      </c>
      <c r="H37" t="str">
        <f>VLOOKUP(B37,[1]IRIS!$B$2:$T$370,7,FALSE)</f>
        <v>US</v>
      </c>
      <c r="I37">
        <f>VLOOKUP(B37,[1]IRIS!$B$2:$T$370,14,FALSE)</f>
        <v>1.24E-3</v>
      </c>
      <c r="J37" t="str">
        <f>VLOOKUP(B37,[1]IRIS!$B$2:$T$370,15,FALSE)</f>
        <v>USD</v>
      </c>
      <c r="K37">
        <f t="shared" si="11"/>
        <v>1.24E-3</v>
      </c>
      <c r="L37" s="15"/>
      <c r="M37" t="str">
        <f>VLOOKUP(B37,[1]IRIS!$B$2:$T$370,16,FALSE)</f>
        <v>EA</v>
      </c>
      <c r="N37" t="str">
        <f>VLOOKUP(B37,[1]IRIS!$B$2:$T$370,17,FALSE)</f>
        <v>P4000152</v>
      </c>
      <c r="O37" t="str">
        <f>VLOOKUP(B37,[1]IRIS!$B$2:$T$370,19,FALSE)</f>
        <v>PAVG55D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f t="shared" si="2"/>
        <v>1.24E-3</v>
      </c>
      <c r="Y37">
        <f t="shared" si="3"/>
        <v>1.24E-3</v>
      </c>
      <c r="Z37">
        <f t="shared" si="4"/>
        <v>1.24E-3</v>
      </c>
      <c r="AA37">
        <f t="shared" si="5"/>
        <v>1.24E-3</v>
      </c>
      <c r="AB37">
        <f t="shared" si="6"/>
        <v>1.24E-3</v>
      </c>
      <c r="AC37">
        <f t="shared" si="7"/>
        <v>1.24E-3</v>
      </c>
      <c r="AD37">
        <f t="shared" si="8"/>
        <v>1.24E-3</v>
      </c>
      <c r="AE37">
        <f t="shared" si="9"/>
        <v>1.24E-3</v>
      </c>
    </row>
    <row r="38" spans="1:31" x14ac:dyDescent="0.25">
      <c r="A38" t="s">
        <v>882</v>
      </c>
      <c r="B38" t="str">
        <f t="shared" si="0"/>
        <v>K122023B-FCM001</v>
      </c>
      <c r="C38" t="str">
        <f>VLOOKUP(B38,[1]IRIS!$B$2:$T$370,2,FALSE)</f>
        <v>RES-TF 220R,1%,50.0mW,200ppm/C,12</v>
      </c>
      <c r="D38" t="str">
        <f>VLOOKUP(B38,'[1]cBOM GD'!$B$3:$D$393,3,FALSE)</f>
        <v>EBOM</v>
      </c>
      <c r="E38" t="str">
        <f>VLOOKUP(B38,[1]IRIS!$B$2:$T$370,4,FALSE)</f>
        <v>PP</v>
      </c>
      <c r="F38">
        <f>VLOOKUP(B38,[1]IRIS!$B$2:$T$370,5,FALSE)</f>
        <v>80004924</v>
      </c>
      <c r="G38" t="str">
        <f>VLOOKUP(B38,[1]IRIS!$B$2:$T$370,6,FALSE)</f>
        <v>KOA SPEER ELECTRONICS, INC.</v>
      </c>
      <c r="H38" t="str">
        <f>VLOOKUP(B38,[1]IRIS!$B$2:$T$370,7,FALSE)</f>
        <v>US</v>
      </c>
      <c r="I38">
        <f>VLOOKUP(B38,[1]IRIS!$B$2:$T$370,14,FALSE)</f>
        <v>1.24E-3</v>
      </c>
      <c r="J38" t="str">
        <f>VLOOKUP(B38,[1]IRIS!$B$2:$T$370,15,FALSE)</f>
        <v>USD</v>
      </c>
      <c r="K38">
        <f t="shared" si="11"/>
        <v>1.24E-3</v>
      </c>
      <c r="L38" s="15"/>
      <c r="M38" t="str">
        <f>VLOOKUP(B38,[1]IRIS!$B$2:$T$370,16,FALSE)</f>
        <v>EA</v>
      </c>
      <c r="N38" t="str">
        <f>VLOOKUP(B38,[1]IRIS!$B$2:$T$370,17,FALSE)</f>
        <v>P4000152</v>
      </c>
      <c r="O38" t="str">
        <f>VLOOKUP(B38,[1]IRIS!$B$2:$T$370,19,FALSE)</f>
        <v>PAVG55D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f t="shared" si="2"/>
        <v>1.24E-3</v>
      </c>
      <c r="Y38">
        <f t="shared" si="3"/>
        <v>1.24E-3</v>
      </c>
      <c r="Z38">
        <f t="shared" si="4"/>
        <v>1.24E-3</v>
      </c>
      <c r="AA38">
        <f t="shared" si="5"/>
        <v>1.24E-3</v>
      </c>
      <c r="AB38">
        <f t="shared" si="6"/>
        <v>1.24E-3</v>
      </c>
      <c r="AC38">
        <f t="shared" si="7"/>
        <v>1.24E-3</v>
      </c>
      <c r="AD38">
        <f t="shared" si="8"/>
        <v>1.24E-3</v>
      </c>
      <c r="AE38">
        <f t="shared" si="9"/>
        <v>1.24E-3</v>
      </c>
    </row>
    <row r="39" spans="1:31" x14ac:dyDescent="0.25">
      <c r="A39" t="s">
        <v>883</v>
      </c>
      <c r="B39" t="str">
        <f t="shared" si="0"/>
        <v>K122035B-FCM000</v>
      </c>
      <c r="C39" t="str">
        <f>VLOOKUP(B39,[1]IRIS!$B$2:$T$370,2,FALSE)</f>
        <v>RES-TF 2.2k,5%,50.0mW,20ppm/C,12</v>
      </c>
      <c r="D39" t="str">
        <f>VLOOKUP(B39,'[1]cBOM GD'!$B$3:$D$393,3,FALSE)</f>
        <v>EBOM</v>
      </c>
      <c r="E39" t="str">
        <f>VLOOKUP(B39,[1]IRIS!$B$2:$T$370,4,FALSE)</f>
        <v>PP</v>
      </c>
      <c r="F39">
        <f>VLOOKUP(B39,[1]IRIS!$B$2:$T$370,5,FALSE)</f>
        <v>80004924</v>
      </c>
      <c r="G39" t="str">
        <f>VLOOKUP(B39,[1]IRIS!$B$2:$T$370,6,FALSE)</f>
        <v>KOA SPEER ELECTRONICS, INC.</v>
      </c>
      <c r="H39" t="str">
        <f>VLOOKUP(B39,[1]IRIS!$B$2:$T$370,7,FALSE)</f>
        <v>US</v>
      </c>
      <c r="I39">
        <f>VLOOKUP(B39,[1]IRIS!$B$2:$T$370,14,FALSE)</f>
        <v>9.3999999999999997E-4</v>
      </c>
      <c r="J39" t="str">
        <f>VLOOKUP(B39,[1]IRIS!$B$2:$T$370,15,FALSE)</f>
        <v>USD</v>
      </c>
      <c r="K39">
        <f t="shared" si="11"/>
        <v>9.3999999999999997E-4</v>
      </c>
      <c r="L39" s="15"/>
      <c r="M39" t="str">
        <f>VLOOKUP(B39,[1]IRIS!$B$2:$T$370,16,FALSE)</f>
        <v>EA</v>
      </c>
      <c r="N39" t="str">
        <f>VLOOKUP(B39,[1]IRIS!$B$2:$T$370,17,FALSE)</f>
        <v>P4000152</v>
      </c>
      <c r="O39" t="str">
        <f>VLOOKUP(B39,[1]IRIS!$B$2:$T$370,19,FALSE)</f>
        <v>PAVG55D</v>
      </c>
      <c r="P39">
        <v>3</v>
      </c>
      <c r="Q39">
        <v>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 t="shared" si="2"/>
        <v>2.82E-3</v>
      </c>
      <c r="Y39">
        <f t="shared" si="3"/>
        <v>2.82E-3</v>
      </c>
      <c r="Z39">
        <f t="shared" si="4"/>
        <v>0</v>
      </c>
      <c r="AA39">
        <f t="shared" si="5"/>
        <v>0</v>
      </c>
      <c r="AB39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</row>
    <row r="40" spans="1:31" x14ac:dyDescent="0.25">
      <c r="A40" t="s">
        <v>884</v>
      </c>
      <c r="B40" t="str">
        <f t="shared" si="0"/>
        <v>K124023B-FCM001</v>
      </c>
      <c r="C40" t="str">
        <f>VLOOKUP(B40,[1]IRIS!$B$2:$T$370,2,FALSE)</f>
        <v>RES-TF 240R,1%,50.0mW,20ppm/C,15</v>
      </c>
      <c r="D40" t="str">
        <f>VLOOKUP(B40,'[1]cBOM GD'!$B$3:$D$393,3,FALSE)</f>
        <v>EBOM</v>
      </c>
      <c r="E40" t="str">
        <f>VLOOKUP(B40,[1]IRIS!$B$2:$T$370,4,FALSE)</f>
        <v>PP</v>
      </c>
      <c r="F40">
        <f>VLOOKUP(B40,[1]IRIS!$B$2:$T$370,5,FALSE)</f>
        <v>80004924</v>
      </c>
      <c r="G40" t="str">
        <f>VLOOKUP(B40,[1]IRIS!$B$2:$T$370,6,FALSE)</f>
        <v>KOA SPEER ELECTRONICS, INC.</v>
      </c>
      <c r="H40" t="str">
        <f>VLOOKUP(B40,[1]IRIS!$B$2:$T$370,7,FALSE)</f>
        <v>US</v>
      </c>
      <c r="I40">
        <f>VLOOKUP(B40,[1]IRIS!$B$2:$T$370,14,FALSE)</f>
        <v>1.24E-3</v>
      </c>
      <c r="J40" t="str">
        <f>VLOOKUP(B40,[1]IRIS!$B$2:$T$370,15,FALSE)</f>
        <v>USD</v>
      </c>
      <c r="K40">
        <f t="shared" si="11"/>
        <v>1.24E-3</v>
      </c>
      <c r="L40" s="15"/>
      <c r="M40" t="str">
        <f>VLOOKUP(B40,[1]IRIS!$B$2:$T$370,16,FALSE)</f>
        <v>EA</v>
      </c>
      <c r="N40" t="str">
        <f>VLOOKUP(B40,[1]IRIS!$B$2:$T$370,17,FALSE)</f>
        <v>P4000152</v>
      </c>
      <c r="O40" t="str">
        <f>VLOOKUP(B40,[1]IRIS!$B$2:$T$370,19,FALSE)</f>
        <v>PAVG55D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f t="shared" si="2"/>
        <v>3.7200000000000002E-3</v>
      </c>
      <c r="Y40">
        <f t="shared" si="3"/>
        <v>3.7200000000000002E-3</v>
      </c>
      <c r="Z40">
        <f t="shared" si="4"/>
        <v>3.7200000000000002E-3</v>
      </c>
      <c r="AA40">
        <f t="shared" si="5"/>
        <v>3.7200000000000002E-3</v>
      </c>
      <c r="AB40">
        <f t="shared" si="6"/>
        <v>3.7200000000000002E-3</v>
      </c>
      <c r="AC40">
        <f t="shared" si="7"/>
        <v>3.7200000000000002E-3</v>
      </c>
      <c r="AD40">
        <f t="shared" si="8"/>
        <v>3.7200000000000002E-3</v>
      </c>
      <c r="AE40">
        <f t="shared" si="9"/>
        <v>3.7200000000000002E-3</v>
      </c>
    </row>
    <row r="41" spans="1:31" x14ac:dyDescent="0.25">
      <c r="A41" t="s">
        <v>885</v>
      </c>
      <c r="B41" t="str">
        <f t="shared" si="0"/>
        <v>K124933B-FCM001</v>
      </c>
      <c r="C41" t="str">
        <f>VLOOKUP(B41,[1]IRIS!$B$2:$T$370,2,FALSE)</f>
        <v>RES-TF 2.49k,1%,50.0mW,00ppm/C,1</v>
      </c>
      <c r="D41" t="str">
        <f>VLOOKUP(B41,'[1]cBOM GD'!$B$3:$D$393,3,FALSE)</f>
        <v>EBOM</v>
      </c>
      <c r="E41" t="str">
        <f>VLOOKUP(B41,[1]IRIS!$B$2:$T$370,4,FALSE)</f>
        <v>PP</v>
      </c>
      <c r="F41">
        <f>VLOOKUP(B41,[1]IRIS!$B$2:$T$370,5,FALSE)</f>
        <v>80004924</v>
      </c>
      <c r="G41" t="str">
        <f>VLOOKUP(B41,[1]IRIS!$B$2:$T$370,6,FALSE)</f>
        <v>KOA SPEER ELECTRONICS, INC.</v>
      </c>
      <c r="H41" t="str">
        <f>VLOOKUP(B41,[1]IRIS!$B$2:$T$370,7,FALSE)</f>
        <v>US</v>
      </c>
      <c r="I41">
        <f>VLOOKUP(B41,[1]IRIS!$B$2:$T$370,14,FALSE)</f>
        <v>1.24E-3</v>
      </c>
      <c r="J41" t="str">
        <f>VLOOKUP(B41,[1]IRIS!$B$2:$T$370,15,FALSE)</f>
        <v>USD</v>
      </c>
      <c r="K41">
        <f t="shared" si="11"/>
        <v>1.24E-3</v>
      </c>
      <c r="L41" s="15"/>
      <c r="M41" t="str">
        <f>VLOOKUP(B41,[1]IRIS!$B$2:$T$370,16,FALSE)</f>
        <v>EA</v>
      </c>
      <c r="N41" t="str">
        <f>VLOOKUP(B41,[1]IRIS!$B$2:$T$370,17,FALSE)</f>
        <v>P4000152</v>
      </c>
      <c r="O41" t="str">
        <f>VLOOKUP(B41,[1]IRIS!$B$2:$T$370,19,FALSE)</f>
        <v>PAVG55D</v>
      </c>
      <c r="P41">
        <v>2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f t="shared" si="2"/>
        <v>2.48E-3</v>
      </c>
      <c r="Y41">
        <f t="shared" si="3"/>
        <v>2.48E-3</v>
      </c>
      <c r="Z41">
        <f t="shared" si="4"/>
        <v>2.48E-3</v>
      </c>
      <c r="AA41">
        <f t="shared" si="5"/>
        <v>2.48E-3</v>
      </c>
      <c r="AB41">
        <f t="shared" si="6"/>
        <v>2.48E-3</v>
      </c>
      <c r="AC41">
        <f t="shared" si="7"/>
        <v>2.48E-3</v>
      </c>
      <c r="AD41">
        <f t="shared" si="8"/>
        <v>2.48E-3</v>
      </c>
      <c r="AE41">
        <f t="shared" si="9"/>
        <v>2.48E-3</v>
      </c>
    </row>
    <row r="42" spans="1:31" x14ac:dyDescent="0.25">
      <c r="A42" t="s">
        <v>886</v>
      </c>
      <c r="B42" t="str">
        <f t="shared" si="0"/>
        <v>K133013B-FCM001</v>
      </c>
      <c r="C42" t="str">
        <f>VLOOKUP(B42,[1]IRIS!$B$2:$T$370,2,FALSE)</f>
        <v>RES-TF 2.49k,1%,50.0mW,00ppm/C,1</v>
      </c>
      <c r="D42" t="str">
        <f>VLOOKUP(B42,'[1]cBOM GD'!$B$3:$D$393,3,FALSE)</f>
        <v>EBOM</v>
      </c>
      <c r="E42" t="str">
        <f>VLOOKUP(B42,[1]IRIS!$B$2:$T$370,4,FALSE)</f>
        <v>PP</v>
      </c>
      <c r="F42">
        <f>VLOOKUP(B42,[1]IRIS!$B$2:$T$370,5,FALSE)</f>
        <v>80004924</v>
      </c>
      <c r="G42" t="str">
        <f>VLOOKUP(B42,[1]IRIS!$B$2:$T$370,6,FALSE)</f>
        <v>KOA SPEER ELECTRONICS, INC.</v>
      </c>
      <c r="H42" t="str">
        <f>VLOOKUP(B42,[1]IRIS!$B$2:$T$370,7,FALSE)</f>
        <v>US</v>
      </c>
      <c r="I42">
        <f>VLOOKUP(B42,[1]IRIS!$B$2:$T$370,14,FALSE)</f>
        <v>1.24E-3</v>
      </c>
      <c r="J42" t="str">
        <f>VLOOKUP(B42,[1]IRIS!$B$2:$T$370,15,FALSE)</f>
        <v>USD</v>
      </c>
      <c r="K42">
        <f t="shared" si="11"/>
        <v>1.24E-3</v>
      </c>
      <c r="L42" s="15"/>
      <c r="M42" t="str">
        <f>VLOOKUP(B42,[1]IRIS!$B$2:$T$370,16,FALSE)</f>
        <v>EA</v>
      </c>
      <c r="N42" t="str">
        <f>VLOOKUP(B42,[1]IRIS!$B$2:$T$370,17,FALSE)</f>
        <v>P4000152</v>
      </c>
      <c r="O42" t="str">
        <f>VLOOKUP(B42,[1]IRIS!$B$2:$T$370,19,FALSE)</f>
        <v>PAVG55D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f t="shared" si="2"/>
        <v>1.24E-3</v>
      </c>
      <c r="Y42">
        <f t="shared" si="3"/>
        <v>1.24E-3</v>
      </c>
      <c r="Z42">
        <f t="shared" si="4"/>
        <v>1.24E-3</v>
      </c>
      <c r="AA42">
        <f t="shared" si="5"/>
        <v>1.24E-3</v>
      </c>
      <c r="AB42">
        <f t="shared" si="6"/>
        <v>1.24E-3</v>
      </c>
      <c r="AC42">
        <f t="shared" si="7"/>
        <v>1.24E-3</v>
      </c>
      <c r="AD42">
        <f t="shared" si="8"/>
        <v>1.24E-3</v>
      </c>
      <c r="AE42">
        <f t="shared" si="9"/>
        <v>1.24E-3</v>
      </c>
    </row>
    <row r="43" spans="1:31" x14ac:dyDescent="0.25">
      <c r="A43" t="s">
        <v>887</v>
      </c>
      <c r="B43" t="str">
        <f t="shared" si="0"/>
        <v>K140233B-FCM001</v>
      </c>
      <c r="C43" t="str">
        <f>VLOOKUP(B43,[1]IRIS!$B$2:$T$370,2,FALSE)</f>
        <v>RES-TF 4.02k,1%,50.0mW,00ppm/C,1</v>
      </c>
      <c r="D43" t="str">
        <f>VLOOKUP(B43,'[1]cBOM GD'!$B$3:$D$393,3,FALSE)</f>
        <v>EBOM</v>
      </c>
      <c r="E43" t="str">
        <f>VLOOKUP(B43,[1]IRIS!$B$2:$T$370,4,FALSE)</f>
        <v>PP</v>
      </c>
      <c r="F43">
        <f>VLOOKUP(B43,[1]IRIS!$B$2:$T$370,5,FALSE)</f>
        <v>80004924</v>
      </c>
      <c r="G43" t="str">
        <f>VLOOKUP(B43,[1]IRIS!$B$2:$T$370,6,FALSE)</f>
        <v>KOA SPEER ELECTRONICS, INC.</v>
      </c>
      <c r="H43" t="str">
        <f>VLOOKUP(B43,[1]IRIS!$B$2:$T$370,7,FALSE)</f>
        <v>US</v>
      </c>
      <c r="I43">
        <f>VLOOKUP(B43,[1]IRIS!$B$2:$T$370,14,FALSE)</f>
        <v>1.24E-3</v>
      </c>
      <c r="J43" t="str">
        <f>VLOOKUP(B43,[1]IRIS!$B$2:$T$370,15,FALSE)</f>
        <v>USD</v>
      </c>
      <c r="K43">
        <f t="shared" si="11"/>
        <v>1.24E-3</v>
      </c>
      <c r="L43" s="15"/>
      <c r="M43" t="str">
        <f>VLOOKUP(B43,[1]IRIS!$B$2:$T$370,16,FALSE)</f>
        <v>EA</v>
      </c>
      <c r="N43" t="str">
        <f>VLOOKUP(B43,[1]IRIS!$B$2:$T$370,17,FALSE)</f>
        <v>P4000152</v>
      </c>
      <c r="O43" t="str">
        <f>VLOOKUP(B43,[1]IRIS!$B$2:$T$370,19,FALSE)</f>
        <v>PAVG55D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f t="shared" si="2"/>
        <v>1.24E-3</v>
      </c>
      <c r="Y43">
        <f t="shared" si="3"/>
        <v>1.24E-3</v>
      </c>
      <c r="Z43">
        <f t="shared" si="4"/>
        <v>1.24E-3</v>
      </c>
      <c r="AA43">
        <f t="shared" si="5"/>
        <v>1.24E-3</v>
      </c>
      <c r="AB43">
        <f t="shared" si="6"/>
        <v>1.24E-3</v>
      </c>
      <c r="AC43">
        <f t="shared" si="7"/>
        <v>1.24E-3</v>
      </c>
      <c r="AD43">
        <f t="shared" si="8"/>
        <v>1.24E-3</v>
      </c>
      <c r="AE43">
        <f t="shared" si="9"/>
        <v>1.24E-3</v>
      </c>
    </row>
    <row r="44" spans="1:31" x14ac:dyDescent="0.25">
      <c r="A44" t="s">
        <v>888</v>
      </c>
      <c r="B44" t="str">
        <f t="shared" si="0"/>
        <v>K143013B-FCM000</v>
      </c>
      <c r="C44" t="str">
        <f>VLOOKUP(B44,[1]IRIS!$B$2:$T$370,2,FALSE)</f>
        <v>RES-TF 43R,1%,50.0W,200pm/C,155.</v>
      </c>
      <c r="D44" t="str">
        <f>VLOOKUP(B44,'[1]cBOM GD'!$B$3:$D$393,3,FALSE)</f>
        <v>EBOM</v>
      </c>
      <c r="E44" t="str">
        <f>VLOOKUP(B44,[1]IRIS!$B$2:$T$370,4,FALSE)</f>
        <v>PP</v>
      </c>
      <c r="F44">
        <f>VLOOKUP(B44,[1]IRIS!$B$2:$T$370,5,FALSE)</f>
        <v>80004924</v>
      </c>
      <c r="G44" t="str">
        <f>VLOOKUP(B44,[1]IRIS!$B$2:$T$370,6,FALSE)</f>
        <v>KOA SPEER ELECTRONICS, INC.</v>
      </c>
      <c r="H44" t="str">
        <f>VLOOKUP(B44,[1]IRIS!$B$2:$T$370,7,FALSE)</f>
        <v>US</v>
      </c>
      <c r="I44">
        <f>VLOOKUP(B44,[1]IRIS!$B$2:$T$370,14,FALSE)</f>
        <v>1.24E-3</v>
      </c>
      <c r="J44" t="str">
        <f>VLOOKUP(B44,[1]IRIS!$B$2:$T$370,15,FALSE)</f>
        <v>USD</v>
      </c>
      <c r="K44">
        <f t="shared" si="11"/>
        <v>1.24E-3</v>
      </c>
      <c r="L44" s="15"/>
      <c r="M44" t="str">
        <f>VLOOKUP(B44,[1]IRIS!$B$2:$T$370,16,FALSE)</f>
        <v>EA</v>
      </c>
      <c r="N44" t="str">
        <f>VLOOKUP(B44,[1]IRIS!$B$2:$T$370,17,FALSE)</f>
        <v>P4000152</v>
      </c>
      <c r="O44" t="str">
        <f>VLOOKUP(B44,[1]IRIS!$B$2:$T$370,19,FALSE)</f>
        <v>PAVG55D</v>
      </c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  <c r="V44">
        <v>5</v>
      </c>
      <c r="W44">
        <v>5</v>
      </c>
      <c r="X44">
        <f t="shared" si="2"/>
        <v>6.1999999999999998E-3</v>
      </c>
      <c r="Y44">
        <f t="shared" si="3"/>
        <v>6.1999999999999998E-3</v>
      </c>
      <c r="Z44">
        <f t="shared" si="4"/>
        <v>6.1999999999999998E-3</v>
      </c>
      <c r="AA44">
        <f t="shared" si="5"/>
        <v>6.1999999999999998E-3</v>
      </c>
      <c r="AB44">
        <f t="shared" si="6"/>
        <v>6.1999999999999998E-3</v>
      </c>
      <c r="AC44">
        <f t="shared" si="7"/>
        <v>6.1999999999999998E-3</v>
      </c>
      <c r="AD44">
        <f t="shared" si="8"/>
        <v>6.1999999999999998E-3</v>
      </c>
      <c r="AE44">
        <f t="shared" si="9"/>
        <v>6.1999999999999998E-3</v>
      </c>
    </row>
    <row r="45" spans="1:31" x14ac:dyDescent="0.25">
      <c r="A45" t="s">
        <v>889</v>
      </c>
      <c r="B45" t="str">
        <f t="shared" si="0"/>
        <v>K147035B-FCM002</v>
      </c>
      <c r="C45" t="str">
        <f>VLOOKUP(B45,[1]IRIS!$B$2:$T$370,2,FALSE)</f>
        <v>RES-TF 4.7k,5%,,200ppm/,155.0C,0</v>
      </c>
      <c r="D45" t="str">
        <f>VLOOKUP(B45,'[1]cBOM GD'!$B$3:$D$393,3,FALSE)</f>
        <v>EBOM</v>
      </c>
      <c r="E45" t="str">
        <f>VLOOKUP(B45,[1]IRIS!$B$2:$T$370,4,FALSE)</f>
        <v>PP</v>
      </c>
      <c r="F45">
        <f>VLOOKUP(B45,[1]IRIS!$B$2:$T$370,5,FALSE)</f>
        <v>80004924</v>
      </c>
      <c r="G45" t="str">
        <f>VLOOKUP(B45,[1]IRIS!$B$2:$T$370,6,FALSE)</f>
        <v>KOA SPEER ELECTRONICS, INC.</v>
      </c>
      <c r="H45" t="str">
        <f>VLOOKUP(B45,[1]IRIS!$B$2:$T$370,7,FALSE)</f>
        <v>US</v>
      </c>
      <c r="I45">
        <f>VLOOKUP(B45,[1]IRIS!$B$2:$T$370,14,FALSE)</f>
        <v>9.3999999999999997E-4</v>
      </c>
      <c r="J45" t="str">
        <f>VLOOKUP(B45,[1]IRIS!$B$2:$T$370,15,FALSE)</f>
        <v>USD</v>
      </c>
      <c r="K45">
        <f t="shared" si="11"/>
        <v>9.3999999999999997E-4</v>
      </c>
      <c r="L45" s="15"/>
      <c r="M45" t="str">
        <f>VLOOKUP(B45,[1]IRIS!$B$2:$T$370,16,FALSE)</f>
        <v>EA</v>
      </c>
      <c r="N45" t="str">
        <f>VLOOKUP(B45,[1]IRIS!$B$2:$T$370,17,FALSE)</f>
        <v>P4000152</v>
      </c>
      <c r="O45" t="str">
        <f>VLOOKUP(B45,[1]IRIS!$B$2:$T$370,19,FALSE)</f>
        <v>PAVG55D</v>
      </c>
      <c r="P45">
        <v>2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f t="shared" si="2"/>
        <v>1.8799999999999999E-3</v>
      </c>
      <c r="Y45">
        <f t="shared" si="3"/>
        <v>1.8799999999999999E-3</v>
      </c>
      <c r="Z45">
        <f t="shared" si="4"/>
        <v>1.8799999999999999E-3</v>
      </c>
      <c r="AA45">
        <f t="shared" si="5"/>
        <v>1.8799999999999999E-3</v>
      </c>
      <c r="AB45">
        <f t="shared" si="6"/>
        <v>1.8799999999999999E-3</v>
      </c>
      <c r="AC45">
        <f t="shared" si="7"/>
        <v>1.8799999999999999E-3</v>
      </c>
      <c r="AD45">
        <f t="shared" si="8"/>
        <v>1.8799999999999999E-3</v>
      </c>
      <c r="AE45">
        <f t="shared" si="9"/>
        <v>1.8799999999999999E-3</v>
      </c>
    </row>
    <row r="46" spans="1:31" x14ac:dyDescent="0.25">
      <c r="A46" t="s">
        <v>890</v>
      </c>
      <c r="B46" t="str">
        <f t="shared" si="0"/>
        <v>K149913B-FCM001</v>
      </c>
      <c r="C46" t="str">
        <f>VLOOKUP(B46,[1]IRIS!$B$2:$T$370,2,FALSE)</f>
        <v>RES-TF 49.9R,1%,50.0mW,00ppm/C,1</v>
      </c>
      <c r="D46" t="str">
        <f>VLOOKUP(B46,'[1]cBOM GD'!$B$3:$D$393,3,FALSE)</f>
        <v>EBOM</v>
      </c>
      <c r="E46" t="str">
        <f>VLOOKUP(B46,[1]IRIS!$B$2:$T$370,4,FALSE)</f>
        <v>PP</v>
      </c>
      <c r="F46">
        <f>VLOOKUP(B46,[1]IRIS!$B$2:$T$370,5,FALSE)</f>
        <v>80004924</v>
      </c>
      <c r="G46" t="str">
        <f>VLOOKUP(B46,[1]IRIS!$B$2:$T$370,6,FALSE)</f>
        <v>KOA SPEER ELECTRONICS, INC.</v>
      </c>
      <c r="H46" t="str">
        <f>VLOOKUP(B46,[1]IRIS!$B$2:$T$370,7,FALSE)</f>
        <v>US</v>
      </c>
      <c r="I46">
        <f>VLOOKUP(B46,[1]IRIS!$B$2:$T$370,14,FALSE)</f>
        <v>1.24E-3</v>
      </c>
      <c r="J46" t="str">
        <f>VLOOKUP(B46,[1]IRIS!$B$2:$T$370,15,FALSE)</f>
        <v>USD</v>
      </c>
      <c r="K46">
        <f t="shared" si="11"/>
        <v>1.24E-3</v>
      </c>
      <c r="L46" s="15"/>
      <c r="M46" t="str">
        <f>VLOOKUP(B46,[1]IRIS!$B$2:$T$370,16,FALSE)</f>
        <v>EA</v>
      </c>
      <c r="N46" t="str">
        <f>VLOOKUP(B46,[1]IRIS!$B$2:$T$370,17,FALSE)</f>
        <v>P4000152</v>
      </c>
      <c r="O46" t="str">
        <f>VLOOKUP(B46,[1]IRIS!$B$2:$T$370,19,FALSE)</f>
        <v>PAVG55D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f t="shared" si="2"/>
        <v>6.1999999999999998E-3</v>
      </c>
      <c r="Y46">
        <f t="shared" si="3"/>
        <v>6.1999999999999998E-3</v>
      </c>
      <c r="Z46">
        <f t="shared" si="4"/>
        <v>6.1999999999999998E-3</v>
      </c>
      <c r="AA46">
        <f t="shared" si="5"/>
        <v>6.1999999999999998E-3</v>
      </c>
      <c r="AB46">
        <f t="shared" si="6"/>
        <v>6.1999999999999998E-3</v>
      </c>
      <c r="AC46">
        <f t="shared" si="7"/>
        <v>6.1999999999999998E-3</v>
      </c>
      <c r="AD46">
        <f t="shared" si="8"/>
        <v>6.1999999999999998E-3</v>
      </c>
      <c r="AE46">
        <f t="shared" si="9"/>
        <v>6.1999999999999998E-3</v>
      </c>
    </row>
    <row r="47" spans="1:31" x14ac:dyDescent="0.25">
      <c r="A47" t="s">
        <v>891</v>
      </c>
      <c r="B47" t="str">
        <f t="shared" si="0"/>
        <v>K160443B-FCM001</v>
      </c>
      <c r="C47" t="str">
        <f>VLOOKUP(B47,[1]IRIS!$B$2:$T$370,2,FALSE)</f>
        <v>RES-TF 60.4k,1%,50.0mW,00ppm/C,1</v>
      </c>
      <c r="D47" t="str">
        <f>VLOOKUP(B47,'[1]cBOM GD'!$B$3:$D$393,3,FALSE)</f>
        <v>EBOM</v>
      </c>
      <c r="E47" t="str">
        <f>VLOOKUP(B47,[1]IRIS!$B$2:$T$370,4,FALSE)</f>
        <v>PP</v>
      </c>
      <c r="F47">
        <f>VLOOKUP(B47,[1]IRIS!$B$2:$T$370,5,FALSE)</f>
        <v>80004924</v>
      </c>
      <c r="G47" t="str">
        <f>VLOOKUP(B47,[1]IRIS!$B$2:$T$370,6,FALSE)</f>
        <v>KOA SPEER ELECTRONICS, INC.</v>
      </c>
      <c r="H47" t="str">
        <f>VLOOKUP(B47,[1]IRIS!$B$2:$T$370,7,FALSE)</f>
        <v>US</v>
      </c>
      <c r="I47">
        <f>VLOOKUP(B47,[1]IRIS!$B$2:$T$370,14,FALSE)</f>
        <v>1.24E-3</v>
      </c>
      <c r="J47" t="str">
        <f>VLOOKUP(B47,[1]IRIS!$B$2:$T$370,15,FALSE)</f>
        <v>USD</v>
      </c>
      <c r="K47">
        <f t="shared" si="11"/>
        <v>1.24E-3</v>
      </c>
      <c r="L47" s="15"/>
      <c r="M47" t="str">
        <f>VLOOKUP(B47,[1]IRIS!$B$2:$T$370,16,FALSE)</f>
        <v>EA</v>
      </c>
      <c r="N47" t="str">
        <f>VLOOKUP(B47,[1]IRIS!$B$2:$T$370,17,FALSE)</f>
        <v>P4000152</v>
      </c>
      <c r="O47" t="str">
        <f>VLOOKUP(B47,[1]IRIS!$B$2:$T$370,19,FALSE)</f>
        <v>PAVG55D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1</v>
      </c>
      <c r="X47">
        <f t="shared" si="2"/>
        <v>0</v>
      </c>
      <c r="Y47">
        <f t="shared" si="3"/>
        <v>0</v>
      </c>
      <c r="Z47">
        <f t="shared" si="4"/>
        <v>0</v>
      </c>
      <c r="AA47">
        <f t="shared" si="5"/>
        <v>0</v>
      </c>
      <c r="AB47">
        <f t="shared" si="6"/>
        <v>0</v>
      </c>
      <c r="AC47">
        <f t="shared" si="7"/>
        <v>0</v>
      </c>
      <c r="AD47">
        <f t="shared" si="8"/>
        <v>1.24E-3</v>
      </c>
      <c r="AE47">
        <f t="shared" si="9"/>
        <v>1.24E-3</v>
      </c>
    </row>
    <row r="48" spans="1:31" x14ac:dyDescent="0.25">
      <c r="A48" t="s">
        <v>892</v>
      </c>
      <c r="B48" t="str">
        <f t="shared" si="0"/>
        <v>K168023B-FCM001</v>
      </c>
      <c r="C48" t="str">
        <f>VLOOKUP(B48,[1]IRIS!$B$2:$T$370,2,FALSE)</f>
        <v>RES-TF 680R,1%,50.0mW,20ppm/C,15</v>
      </c>
      <c r="D48" t="str">
        <f>VLOOKUP(B48,'[1]cBOM GD'!$B$3:$D$393,3,FALSE)</f>
        <v>EBOM</v>
      </c>
      <c r="E48" t="str">
        <f>VLOOKUP(B48,[1]IRIS!$B$2:$T$370,4,FALSE)</f>
        <v>PP</v>
      </c>
      <c r="F48">
        <f>VLOOKUP(B48,[1]IRIS!$B$2:$T$370,5,FALSE)</f>
        <v>80004924</v>
      </c>
      <c r="G48" t="str">
        <f>VLOOKUP(B48,[1]IRIS!$B$2:$T$370,6,FALSE)</f>
        <v>KOA SPEER ELECTRONICS, INC.</v>
      </c>
      <c r="H48" t="str">
        <f>VLOOKUP(B48,[1]IRIS!$B$2:$T$370,7,FALSE)</f>
        <v>US</v>
      </c>
      <c r="I48">
        <f>VLOOKUP(B48,[1]IRIS!$B$2:$T$370,14,FALSE)</f>
        <v>1.24E-3</v>
      </c>
      <c r="J48" t="str">
        <f>VLOOKUP(B48,[1]IRIS!$B$2:$T$370,15,FALSE)</f>
        <v>USD</v>
      </c>
      <c r="K48">
        <f t="shared" si="11"/>
        <v>1.24E-3</v>
      </c>
      <c r="L48" s="15"/>
      <c r="M48" t="str">
        <f>VLOOKUP(B48,[1]IRIS!$B$2:$T$370,16,FALSE)</f>
        <v>EA</v>
      </c>
      <c r="N48" t="str">
        <f>VLOOKUP(B48,[1]IRIS!$B$2:$T$370,17,FALSE)</f>
        <v>P4000152</v>
      </c>
      <c r="O48" t="str">
        <f>VLOOKUP(B48,[1]IRIS!$B$2:$T$370,19,FALSE)</f>
        <v>PAVG55D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f t="shared" si="2"/>
        <v>1.24E-3</v>
      </c>
      <c r="Y48">
        <f t="shared" si="3"/>
        <v>1.24E-3</v>
      </c>
      <c r="Z48">
        <f t="shared" si="4"/>
        <v>1.24E-3</v>
      </c>
      <c r="AA48">
        <f t="shared" si="5"/>
        <v>1.24E-3</v>
      </c>
      <c r="AB48">
        <f t="shared" si="6"/>
        <v>1.24E-3</v>
      </c>
      <c r="AC48">
        <f t="shared" si="7"/>
        <v>1.24E-3</v>
      </c>
      <c r="AD48">
        <f t="shared" si="8"/>
        <v>1.24E-3</v>
      </c>
      <c r="AE48">
        <f t="shared" si="9"/>
        <v>1.24E-3</v>
      </c>
    </row>
    <row r="49" spans="1:31" x14ac:dyDescent="0.25">
      <c r="A49" t="s">
        <v>893</v>
      </c>
      <c r="B49" t="str">
        <f t="shared" si="0"/>
        <v>K190943B-FCM001</v>
      </c>
      <c r="C49" t="str">
        <f>VLOOKUP(B49,[1]IRIS!$B$2:$T$370,2,FALSE)</f>
        <v>RES-TF 90.9k,1%,50.0mW,00ppm/C,1</v>
      </c>
      <c r="D49" t="str">
        <f>VLOOKUP(B49,'[1]cBOM GD'!$B$3:$D$393,3,FALSE)</f>
        <v>EBOM</v>
      </c>
      <c r="E49" t="str">
        <f>VLOOKUP(B49,[1]IRIS!$B$2:$T$370,4,FALSE)</f>
        <v>PP</v>
      </c>
      <c r="F49">
        <f>VLOOKUP(B49,[1]IRIS!$B$2:$T$370,5,FALSE)</f>
        <v>80004924</v>
      </c>
      <c r="G49" t="str">
        <f>VLOOKUP(B49,[1]IRIS!$B$2:$T$370,6,FALSE)</f>
        <v>KOA SPEER ELECTRONICS, INC.</v>
      </c>
      <c r="H49" t="str">
        <f>VLOOKUP(B49,[1]IRIS!$B$2:$T$370,7,FALSE)</f>
        <v>US</v>
      </c>
      <c r="I49">
        <f>VLOOKUP(B49,[1]IRIS!$B$2:$T$370,14,FALSE)</f>
        <v>1.24E-3</v>
      </c>
      <c r="J49" t="str">
        <f>VLOOKUP(B49,[1]IRIS!$B$2:$T$370,15,FALSE)</f>
        <v>USD</v>
      </c>
      <c r="K49">
        <f t="shared" si="11"/>
        <v>1.24E-3</v>
      </c>
      <c r="L49" s="15"/>
      <c r="M49" t="str">
        <f>VLOOKUP(B49,[1]IRIS!$B$2:$T$370,16,FALSE)</f>
        <v>EA</v>
      </c>
      <c r="N49" t="str">
        <f>VLOOKUP(B49,[1]IRIS!$B$2:$T$370,17,FALSE)</f>
        <v>P4000152</v>
      </c>
      <c r="O49" t="str">
        <f>VLOOKUP(B49,[1]IRIS!$B$2:$T$370,19,FALSE)</f>
        <v>PAVG55D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f t="shared" si="2"/>
        <v>1.24E-3</v>
      </c>
      <c r="Y49">
        <f t="shared" si="3"/>
        <v>1.24E-3</v>
      </c>
      <c r="Z49">
        <f t="shared" si="4"/>
        <v>1.24E-3</v>
      </c>
      <c r="AA49">
        <f t="shared" si="5"/>
        <v>1.24E-3</v>
      </c>
      <c r="AB49">
        <f t="shared" si="6"/>
        <v>1.24E-3</v>
      </c>
      <c r="AC49">
        <f t="shared" si="7"/>
        <v>1.24E-3</v>
      </c>
      <c r="AD49">
        <f t="shared" si="8"/>
        <v>1.24E-3</v>
      </c>
      <c r="AE49">
        <f t="shared" si="9"/>
        <v>1.24E-3</v>
      </c>
    </row>
    <row r="50" spans="1:31" x14ac:dyDescent="0.25">
      <c r="A50" t="s">
        <v>894</v>
      </c>
      <c r="B50" t="str">
        <f t="shared" si="0"/>
        <v>K210043D-FJA001</v>
      </c>
      <c r="C50" t="str">
        <f>VLOOKUP(B50,[1]IRIS!$B$2:$T$370,2,FALSE)</f>
        <v>CAP-CERM 10pF,1%,50V,CO,,0201</v>
      </c>
      <c r="D50" t="str">
        <f>VLOOKUP(B50,'[1]cBOM GD'!$B$3:$D$393,3,FALSE)</f>
        <v>EBOM</v>
      </c>
      <c r="E50" t="str">
        <f>VLOOKUP(B50,[1]IRIS!$B$2:$T$370,4,FALSE)</f>
        <v>PP</v>
      </c>
      <c r="F50">
        <f>VLOOKUP(B50,[1]IRIS!$B$2:$T$370,5,FALSE)</f>
        <v>80004846</v>
      </c>
      <c r="G50" t="str">
        <f>VLOOKUP(B50,[1]IRIS!$B$2:$T$370,6,FALSE)</f>
        <v>MURATA ELECTRONICS ROCK</v>
      </c>
      <c r="H50" t="str">
        <f>VLOOKUP(B50,[1]IRIS!$B$2:$T$370,7,FALSE)</f>
        <v>US</v>
      </c>
      <c r="I50">
        <f>VLOOKUP(B50,[1]IRIS!$B$2:$T$370,14,FALSE)</f>
        <v>3.5400000000000002E-3</v>
      </c>
      <c r="J50" t="str">
        <f>VLOOKUP(B50,[1]IRIS!$B$2:$T$370,15,FALSE)</f>
        <v>USD</v>
      </c>
      <c r="K50">
        <f t="shared" si="11"/>
        <v>3.5400000000000002E-3</v>
      </c>
      <c r="L50" s="15"/>
      <c r="M50" t="str">
        <f>VLOOKUP(B50,[1]IRIS!$B$2:$T$370,16,FALSE)</f>
        <v>EA</v>
      </c>
      <c r="N50" t="str">
        <f>VLOOKUP(B50,[1]IRIS!$B$2:$T$370,17,FALSE)</f>
        <v>P4000026</v>
      </c>
      <c r="O50" t="str">
        <f>VLOOKUP(B50,[1]IRIS!$B$2:$T$370,19,FALSE)</f>
        <v>PNET55D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f t="shared" si="2"/>
        <v>3.5400000000000002E-3</v>
      </c>
      <c r="Y50">
        <f t="shared" si="3"/>
        <v>3.5400000000000002E-3</v>
      </c>
      <c r="Z50">
        <f t="shared" si="4"/>
        <v>3.5400000000000002E-3</v>
      </c>
      <c r="AA50">
        <f t="shared" si="5"/>
        <v>3.5400000000000002E-3</v>
      </c>
      <c r="AB50">
        <f t="shared" si="6"/>
        <v>3.5400000000000002E-3</v>
      </c>
      <c r="AC50">
        <f t="shared" si="7"/>
        <v>3.5400000000000002E-3</v>
      </c>
      <c r="AD50">
        <f t="shared" si="8"/>
        <v>3.5400000000000002E-3</v>
      </c>
      <c r="AE50">
        <f t="shared" si="9"/>
        <v>3.5400000000000002E-3</v>
      </c>
    </row>
    <row r="51" spans="1:31" x14ac:dyDescent="0.25">
      <c r="A51" t="s">
        <v>895</v>
      </c>
      <c r="B51" t="str">
        <f t="shared" si="0"/>
        <v>K210044D-FJA001</v>
      </c>
      <c r="C51" t="str">
        <f>VLOOKUP(B51,[1]IRIS!$B$2:$T$370,2,FALSE)</f>
        <v>CAP-CERM 10pF,2%,50V,CO,,0201</v>
      </c>
      <c r="D51" t="str">
        <f>VLOOKUP(B51,'[1]cBOM GD'!$B$3:$D$393,3,FALSE)</f>
        <v>EBOM</v>
      </c>
      <c r="E51" t="str">
        <f>VLOOKUP(B51,[1]IRIS!$B$2:$T$370,4,FALSE)</f>
        <v>PP</v>
      </c>
      <c r="F51">
        <f>VLOOKUP(B51,[1]IRIS!$B$2:$T$370,5,FALSE)</f>
        <v>80004846</v>
      </c>
      <c r="G51" t="str">
        <f>VLOOKUP(B51,[1]IRIS!$B$2:$T$370,6,FALSE)</f>
        <v>MURATA ELECTRONICS ROCK</v>
      </c>
      <c r="H51" t="str">
        <f>VLOOKUP(B51,[1]IRIS!$B$2:$T$370,7,FALSE)</f>
        <v>US</v>
      </c>
      <c r="I51">
        <f>VLOOKUP(B51,[1]IRIS!$B$2:$T$370,14,FALSE)</f>
        <v>2.8800000000000002E-3</v>
      </c>
      <c r="J51" t="str">
        <f>VLOOKUP(B51,[1]IRIS!$B$2:$T$370,15,FALSE)</f>
        <v>USD</v>
      </c>
      <c r="K51">
        <f t="shared" si="11"/>
        <v>2.8800000000000002E-3</v>
      </c>
      <c r="L51" s="15"/>
      <c r="M51" t="str">
        <f>VLOOKUP(B51,[1]IRIS!$B$2:$T$370,16,FALSE)</f>
        <v>EA</v>
      </c>
      <c r="N51" t="str">
        <f>VLOOKUP(B51,[1]IRIS!$B$2:$T$370,17,FALSE)</f>
        <v>P4000026</v>
      </c>
      <c r="O51" t="str">
        <f>VLOOKUP(B51,[1]IRIS!$B$2:$T$370,19,FALSE)</f>
        <v>PNET55D</v>
      </c>
      <c r="P51">
        <v>3</v>
      </c>
      <c r="Q51">
        <v>3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f t="shared" si="2"/>
        <v>8.6400000000000001E-3</v>
      </c>
      <c r="Y51">
        <f t="shared" si="3"/>
        <v>8.6400000000000001E-3</v>
      </c>
      <c r="Z51">
        <f t="shared" si="4"/>
        <v>5.7600000000000004E-3</v>
      </c>
      <c r="AA51">
        <f t="shared" si="5"/>
        <v>5.7600000000000004E-3</v>
      </c>
      <c r="AB51">
        <f t="shared" si="6"/>
        <v>5.7600000000000004E-3</v>
      </c>
      <c r="AC51">
        <f t="shared" si="7"/>
        <v>5.7600000000000004E-3</v>
      </c>
      <c r="AD51">
        <f t="shared" si="8"/>
        <v>5.7600000000000004E-3</v>
      </c>
      <c r="AE51">
        <f t="shared" si="9"/>
        <v>5.7600000000000004E-3</v>
      </c>
    </row>
    <row r="52" spans="1:31" x14ac:dyDescent="0.25">
      <c r="A52" t="s">
        <v>896</v>
      </c>
      <c r="B52" t="str">
        <f t="shared" si="0"/>
        <v>K210136D-FJA001</v>
      </c>
      <c r="C52" t="str">
        <f>VLOOKUP(B52,[1]IRIS!$B$2:$T$370,2,FALSE)</f>
        <v>CAP MLCC C0G (EIA) 100pF 5% 0402</v>
      </c>
      <c r="D52" t="str">
        <f>VLOOKUP(B52,'[1]cBOM GD'!$B$3:$D$393,3,FALSE)</f>
        <v>EBOM</v>
      </c>
      <c r="E52" t="str">
        <f>VLOOKUP(B52,[1]IRIS!$B$2:$T$370,4,FALSE)</f>
        <v>PP</v>
      </c>
      <c r="F52">
        <f>VLOOKUP(B52,[1]IRIS!$B$2:$T$370,5,FALSE)</f>
        <v>80004846</v>
      </c>
      <c r="G52" t="str">
        <f>VLOOKUP(B52,[1]IRIS!$B$2:$T$370,6,FALSE)</f>
        <v>MURATA ELECTRONICS ROCK</v>
      </c>
      <c r="H52" t="str">
        <f>VLOOKUP(B52,[1]IRIS!$B$2:$T$370,7,FALSE)</f>
        <v>US</v>
      </c>
      <c r="I52">
        <f>VLOOKUP(B52,[1]IRIS!$B$2:$T$370,14,FALSE)</f>
        <v>2.3400000000000001E-3</v>
      </c>
      <c r="J52" t="str">
        <f>VLOOKUP(B52,[1]IRIS!$B$2:$T$370,15,FALSE)</f>
        <v>USD</v>
      </c>
      <c r="K52">
        <f t="shared" si="11"/>
        <v>2.3400000000000001E-3</v>
      </c>
      <c r="L52" s="15"/>
      <c r="M52" t="str">
        <f>VLOOKUP(B52,[1]IRIS!$B$2:$T$370,16,FALSE)</f>
        <v>EA</v>
      </c>
      <c r="N52" t="str">
        <f>VLOOKUP(B52,[1]IRIS!$B$2:$T$370,17,FALSE)</f>
        <v>P4000026</v>
      </c>
      <c r="O52" t="str">
        <f>VLOOKUP(B52,[1]IRIS!$B$2:$T$370,19,FALSE)</f>
        <v>PNET55D</v>
      </c>
      <c r="P52">
        <v>2</v>
      </c>
      <c r="Q52">
        <v>2</v>
      </c>
      <c r="R52">
        <v>0</v>
      </c>
      <c r="S52">
        <v>0</v>
      </c>
      <c r="T52">
        <v>0</v>
      </c>
      <c r="U52">
        <v>0</v>
      </c>
      <c r="V52">
        <v>1</v>
      </c>
      <c r="W52">
        <v>1</v>
      </c>
      <c r="X52">
        <f t="shared" si="2"/>
        <v>4.6800000000000001E-3</v>
      </c>
      <c r="Y52">
        <f t="shared" si="3"/>
        <v>4.6800000000000001E-3</v>
      </c>
      <c r="Z52">
        <f t="shared" si="4"/>
        <v>0</v>
      </c>
      <c r="AA52">
        <f t="shared" si="5"/>
        <v>0</v>
      </c>
      <c r="AB52">
        <f t="shared" si="6"/>
        <v>0</v>
      </c>
      <c r="AC52">
        <f t="shared" si="7"/>
        <v>0</v>
      </c>
      <c r="AD52">
        <f t="shared" si="8"/>
        <v>2.3400000000000001E-3</v>
      </c>
      <c r="AE52">
        <f t="shared" si="9"/>
        <v>2.3400000000000001E-3</v>
      </c>
    </row>
    <row r="53" spans="1:31" x14ac:dyDescent="0.25">
      <c r="A53" t="s">
        <v>897</v>
      </c>
      <c r="B53" t="str">
        <f t="shared" si="0"/>
        <v>K210237D-FKA001</v>
      </c>
      <c r="C53" t="str">
        <f>VLOOKUP(B53,[1]IRIS!$B$2:$T$370,2,FALSE)</f>
        <v>CAP MLCC X7R (EIA) 1000pF 10% 0201</v>
      </c>
      <c r="D53" t="str">
        <f>VLOOKUP(B53,'[1]cBOM GD'!$B$3:$D$393,3,FALSE)</f>
        <v>EBOM</v>
      </c>
      <c r="E53" t="str">
        <f>VLOOKUP(B53,[1]IRIS!$B$2:$T$370,4,FALSE)</f>
        <v>PP</v>
      </c>
      <c r="F53">
        <f>VLOOKUP(B53,[1]IRIS!$B$2:$T$370,5,FALSE)</f>
        <v>80004846</v>
      </c>
      <c r="G53" t="str">
        <f>VLOOKUP(B53,[1]IRIS!$B$2:$T$370,6,FALSE)</f>
        <v>MURATA ELECTRONICS ROCK</v>
      </c>
      <c r="H53" t="str">
        <f>VLOOKUP(B53,[1]IRIS!$B$2:$T$370,7,FALSE)</f>
        <v>US</v>
      </c>
      <c r="I53">
        <f>VLOOKUP(B53,[1]IRIS!$B$2:$T$370,14,FALSE)</f>
        <v>1.1999999999999999E-3</v>
      </c>
      <c r="J53" t="str">
        <f>VLOOKUP(B53,[1]IRIS!$B$2:$T$370,15,FALSE)</f>
        <v>USD</v>
      </c>
      <c r="K53">
        <f t="shared" si="11"/>
        <v>1.1999999999999999E-3</v>
      </c>
      <c r="L53" s="15"/>
      <c r="M53" t="str">
        <f>VLOOKUP(B53,[1]IRIS!$B$2:$T$370,16,FALSE)</f>
        <v>EA</v>
      </c>
      <c r="N53" t="str">
        <f>VLOOKUP(B53,[1]IRIS!$B$2:$T$370,17,FALSE)</f>
        <v>P4000026</v>
      </c>
      <c r="O53" t="str">
        <f>VLOOKUP(B53,[1]IRIS!$B$2:$T$370,19,FALSE)</f>
        <v>PNET55D</v>
      </c>
      <c r="P53">
        <v>11</v>
      </c>
      <c r="Q53">
        <v>11</v>
      </c>
      <c r="R53">
        <v>10</v>
      </c>
      <c r="S53">
        <v>10</v>
      </c>
      <c r="T53">
        <v>10</v>
      </c>
      <c r="U53">
        <v>10</v>
      </c>
      <c r="V53">
        <v>10</v>
      </c>
      <c r="W53">
        <v>10</v>
      </c>
      <c r="X53">
        <f t="shared" si="2"/>
        <v>1.3199999999999998E-2</v>
      </c>
      <c r="Y53">
        <f t="shared" si="3"/>
        <v>1.3199999999999998E-2</v>
      </c>
      <c r="Z53">
        <f t="shared" si="4"/>
        <v>1.1999999999999999E-2</v>
      </c>
      <c r="AA53">
        <f t="shared" si="5"/>
        <v>1.1999999999999999E-2</v>
      </c>
      <c r="AB53">
        <f t="shared" si="6"/>
        <v>1.1999999999999999E-2</v>
      </c>
      <c r="AC53">
        <f t="shared" si="7"/>
        <v>1.1999999999999999E-2</v>
      </c>
      <c r="AD53">
        <f t="shared" si="8"/>
        <v>1.1999999999999999E-2</v>
      </c>
      <c r="AE53">
        <f t="shared" si="9"/>
        <v>1.1999999999999999E-2</v>
      </c>
    </row>
    <row r="54" spans="1:31" x14ac:dyDescent="0.25">
      <c r="A54" t="s">
        <v>898</v>
      </c>
      <c r="B54" t="str">
        <f t="shared" si="0"/>
        <v>K210246D-FJA001</v>
      </c>
      <c r="C54" t="str">
        <f>VLOOKUP(B54,[1]IRIS!$B$2:$T$370,2,FALSE)</f>
        <v>CAP MLCC C0G (EIA) 1000pF 5% 0402</v>
      </c>
      <c r="D54" t="str">
        <f>VLOOKUP(B54,'[1]cBOM GD'!$B$3:$D$393,3,FALSE)</f>
        <v>EBOM</v>
      </c>
      <c r="E54" t="str">
        <f>VLOOKUP(B54,[1]IRIS!$B$2:$T$370,4,FALSE)</f>
        <v>PP</v>
      </c>
      <c r="F54">
        <f>VLOOKUP(B54,[1]IRIS!$B$2:$T$370,5,FALSE)</f>
        <v>80004846</v>
      </c>
      <c r="G54" t="str">
        <f>VLOOKUP(B54,[1]IRIS!$B$2:$T$370,6,FALSE)</f>
        <v>MURATA ELECTRONICS ROCK</v>
      </c>
      <c r="H54" t="str">
        <f>VLOOKUP(B54,[1]IRIS!$B$2:$T$370,7,FALSE)</f>
        <v>US</v>
      </c>
      <c r="I54">
        <f>VLOOKUP(B54,[1]IRIS!$B$2:$T$370,14,FALSE)</f>
        <v>9.3600000000000003E-3</v>
      </c>
      <c r="J54" t="str">
        <f>VLOOKUP(B54,[1]IRIS!$B$2:$T$370,15,FALSE)</f>
        <v>USD</v>
      </c>
      <c r="K54">
        <f t="shared" si="11"/>
        <v>9.3600000000000003E-3</v>
      </c>
      <c r="L54" s="15"/>
      <c r="M54" t="str">
        <f>VLOOKUP(B54,[1]IRIS!$B$2:$T$370,16,FALSE)</f>
        <v>EA</v>
      </c>
      <c r="N54" t="str">
        <f>VLOOKUP(B54,[1]IRIS!$B$2:$T$370,17,FALSE)</f>
        <v>P4000026</v>
      </c>
      <c r="O54" t="str">
        <f>VLOOKUP(B54,[1]IRIS!$B$2:$T$370,19,FALSE)</f>
        <v>PNET55D</v>
      </c>
      <c r="P54">
        <v>4</v>
      </c>
      <c r="Q54">
        <v>4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 t="shared" si="2"/>
        <v>3.7440000000000001E-2</v>
      </c>
      <c r="Y54">
        <f t="shared" si="3"/>
        <v>3.7440000000000001E-2</v>
      </c>
      <c r="Z54">
        <f t="shared" si="4"/>
        <v>0</v>
      </c>
      <c r="AA54">
        <f t="shared" si="5"/>
        <v>0</v>
      </c>
      <c r="AB54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</row>
    <row r="55" spans="1:31" x14ac:dyDescent="0.25">
      <c r="A55" t="s">
        <v>899</v>
      </c>
      <c r="B55" t="str">
        <f t="shared" si="0"/>
        <v>K210247D-FKA001</v>
      </c>
      <c r="C55" t="str">
        <f>VLOOKUP(B55,[1]IRIS!$B$2:$T$370,2,FALSE)</f>
        <v>CAP MLCC X7R (EIA) 1000pF 10% 0402</v>
      </c>
      <c r="D55" t="str">
        <f>VLOOKUP(B55,'[1]cBOM GD'!$B$3:$D$393,3,FALSE)</f>
        <v>EBOM</v>
      </c>
      <c r="E55" t="str">
        <f>VLOOKUP(B55,[1]IRIS!$B$2:$T$370,4,FALSE)</f>
        <v>PP</v>
      </c>
      <c r="F55">
        <f>VLOOKUP(B55,[1]IRIS!$B$2:$T$370,5,FALSE)</f>
        <v>80004846</v>
      </c>
      <c r="G55" t="str">
        <f>VLOOKUP(B55,[1]IRIS!$B$2:$T$370,6,FALSE)</f>
        <v>MURATA ELECTRONICS ROCK</v>
      </c>
      <c r="H55" t="str">
        <f>VLOOKUP(B55,[1]IRIS!$B$2:$T$370,7,FALSE)</f>
        <v>US</v>
      </c>
      <c r="I55">
        <f>VLOOKUP(B55,[1]IRIS!$B$2:$T$370,14,FALSE)</f>
        <v>1.74E-3</v>
      </c>
      <c r="J55" t="str">
        <f>VLOOKUP(B55,[1]IRIS!$B$2:$T$370,15,FALSE)</f>
        <v>USD</v>
      </c>
      <c r="K55">
        <f t="shared" si="11"/>
        <v>1.74E-3</v>
      </c>
      <c r="L55" s="15"/>
      <c r="M55" t="str">
        <f>VLOOKUP(B55,[1]IRIS!$B$2:$T$370,16,FALSE)</f>
        <v>EA</v>
      </c>
      <c r="N55" t="str">
        <f>VLOOKUP(B55,[1]IRIS!$B$2:$T$370,17,FALSE)</f>
        <v>P4000026</v>
      </c>
      <c r="O55" t="str">
        <f>VLOOKUP(B55,[1]IRIS!$B$2:$T$370,19,FALSE)</f>
        <v>PNET55D</v>
      </c>
      <c r="P55">
        <v>3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f t="shared" si="2"/>
        <v>5.2199999999999998E-3</v>
      </c>
      <c r="Y55">
        <f t="shared" si="3"/>
        <v>5.2199999999999998E-3</v>
      </c>
      <c r="Z55">
        <f t="shared" si="4"/>
        <v>5.2199999999999998E-3</v>
      </c>
      <c r="AA55">
        <f t="shared" si="5"/>
        <v>5.2199999999999998E-3</v>
      </c>
      <c r="AB55">
        <f t="shared" si="6"/>
        <v>5.2199999999999998E-3</v>
      </c>
      <c r="AC55">
        <f t="shared" si="7"/>
        <v>5.2199999999999998E-3</v>
      </c>
      <c r="AD55">
        <f t="shared" si="8"/>
        <v>5.2199999999999998E-3</v>
      </c>
      <c r="AE55">
        <f t="shared" si="9"/>
        <v>5.2199999999999998E-3</v>
      </c>
    </row>
    <row r="56" spans="1:31" x14ac:dyDescent="0.25">
      <c r="A56" t="s">
        <v>900</v>
      </c>
      <c r="B56" t="str">
        <f t="shared" si="0"/>
        <v>K210317D-FKA001</v>
      </c>
      <c r="C56" t="str">
        <f>VLOOKUP(B56,[1]IRIS!$B$2:$T$370,2,FALSE)</f>
        <v>CAP MLCC X7R (EIA) 1000pF 10% 0201</v>
      </c>
      <c r="D56" t="str">
        <f>VLOOKUP(B56,'[1]cBOM GD'!$B$3:$D$393,3,FALSE)</f>
        <v>EBOM</v>
      </c>
      <c r="E56" t="str">
        <f>VLOOKUP(B56,[1]IRIS!$B$2:$T$370,4,FALSE)</f>
        <v>PP</v>
      </c>
      <c r="F56">
        <f>VLOOKUP(B56,[1]IRIS!$B$2:$T$370,5,FALSE)</f>
        <v>80004846</v>
      </c>
      <c r="G56" t="str">
        <f>VLOOKUP(B56,[1]IRIS!$B$2:$T$370,6,FALSE)</f>
        <v>MURATA ELECTRONICS ROCK</v>
      </c>
      <c r="H56" t="str">
        <f>VLOOKUP(B56,[1]IRIS!$B$2:$T$370,7,FALSE)</f>
        <v>US</v>
      </c>
      <c r="I56">
        <f>VLOOKUP(B56,[1]IRIS!$B$2:$T$370,14,FALSE)</f>
        <v>1.48E-3</v>
      </c>
      <c r="J56" t="str">
        <f>VLOOKUP(B56,[1]IRIS!$B$2:$T$370,15,FALSE)</f>
        <v>USD</v>
      </c>
      <c r="K56">
        <f t="shared" si="11"/>
        <v>1.48E-3</v>
      </c>
      <c r="L56" s="15"/>
      <c r="M56" t="str">
        <f>VLOOKUP(B56,[1]IRIS!$B$2:$T$370,16,FALSE)</f>
        <v>EA</v>
      </c>
      <c r="N56" t="str">
        <f>VLOOKUP(B56,[1]IRIS!$B$2:$T$370,17,FALSE)</f>
        <v>P4000026</v>
      </c>
      <c r="O56" t="str">
        <f>VLOOKUP(B56,[1]IRIS!$B$2:$T$370,19,FALSE)</f>
        <v>PNET55D</v>
      </c>
      <c r="P56">
        <v>3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f t="shared" si="2"/>
        <v>4.4399999999999995E-3</v>
      </c>
      <c r="Y56">
        <f t="shared" si="3"/>
        <v>4.4399999999999995E-3</v>
      </c>
      <c r="Z56">
        <f t="shared" si="4"/>
        <v>4.4399999999999995E-3</v>
      </c>
      <c r="AA56">
        <f t="shared" si="5"/>
        <v>4.4399999999999995E-3</v>
      </c>
      <c r="AB56">
        <f t="shared" si="6"/>
        <v>4.4399999999999995E-3</v>
      </c>
      <c r="AC56">
        <f t="shared" si="7"/>
        <v>4.4399999999999995E-3</v>
      </c>
      <c r="AD56">
        <f t="shared" si="8"/>
        <v>4.4399999999999995E-3</v>
      </c>
      <c r="AE56">
        <f t="shared" si="9"/>
        <v>4.4399999999999995E-3</v>
      </c>
    </row>
    <row r="57" spans="1:31" x14ac:dyDescent="0.25">
      <c r="A57" t="s">
        <v>901</v>
      </c>
      <c r="B57" t="str">
        <f t="shared" si="0"/>
        <v>K210327D-FKA001</v>
      </c>
      <c r="C57" t="str">
        <f>VLOOKUP(B57,[1]IRIS!$B$2:$T$370,2,FALSE)</f>
        <v>CAP MLCC X7R (EIA) 1000pF 10% 0402</v>
      </c>
      <c r="D57" t="str">
        <f>VLOOKUP(B57,'[1]cBOM GD'!$B$3:$D$393,3,FALSE)</f>
        <v>EBOM</v>
      </c>
      <c r="E57" t="str">
        <f>VLOOKUP(B57,[1]IRIS!$B$2:$T$370,4,FALSE)</f>
        <v>PP</v>
      </c>
      <c r="F57">
        <f>VLOOKUP(B57,[1]IRIS!$B$2:$T$370,5,FALSE)</f>
        <v>80004846</v>
      </c>
      <c r="G57" t="str">
        <f>VLOOKUP(B57,[1]IRIS!$B$2:$T$370,6,FALSE)</f>
        <v>MURATA ELECTRONICS ROCK</v>
      </c>
      <c r="H57" t="str">
        <f>VLOOKUP(B57,[1]IRIS!$B$2:$T$370,7,FALSE)</f>
        <v>US</v>
      </c>
      <c r="I57">
        <f>VLOOKUP(B57,[1]IRIS!$B$2:$T$370,14,FALSE)</f>
        <v>2.3400000000000001E-3</v>
      </c>
      <c r="J57" t="str">
        <f>VLOOKUP(B57,[1]IRIS!$B$2:$T$370,15,FALSE)</f>
        <v>USD</v>
      </c>
      <c r="K57">
        <f t="shared" si="11"/>
        <v>2.3400000000000001E-3</v>
      </c>
      <c r="L57" s="15"/>
      <c r="M57" t="str">
        <f>VLOOKUP(B57,[1]IRIS!$B$2:$T$370,16,FALSE)</f>
        <v>EA</v>
      </c>
      <c r="N57" t="str">
        <f>VLOOKUP(B57,[1]IRIS!$B$2:$T$370,17,FALSE)</f>
        <v>P4000026</v>
      </c>
      <c r="O57" t="str">
        <f>VLOOKUP(B57,[1]IRIS!$B$2:$T$370,19,FALSE)</f>
        <v>PNET55D</v>
      </c>
      <c r="P57">
        <v>24</v>
      </c>
      <c r="Q57">
        <v>24</v>
      </c>
      <c r="R57">
        <v>23</v>
      </c>
      <c r="S57">
        <v>23</v>
      </c>
      <c r="T57">
        <v>23</v>
      </c>
      <c r="U57">
        <v>23</v>
      </c>
      <c r="V57">
        <v>23</v>
      </c>
      <c r="W57">
        <v>23</v>
      </c>
      <c r="X57">
        <f t="shared" si="2"/>
        <v>5.6160000000000002E-2</v>
      </c>
      <c r="Y57">
        <f t="shared" si="3"/>
        <v>5.6160000000000002E-2</v>
      </c>
      <c r="Z57">
        <f t="shared" si="4"/>
        <v>5.382E-2</v>
      </c>
      <c r="AA57">
        <f t="shared" si="5"/>
        <v>5.382E-2</v>
      </c>
      <c r="AB57">
        <f t="shared" si="6"/>
        <v>5.382E-2</v>
      </c>
      <c r="AC57">
        <f t="shared" si="7"/>
        <v>5.382E-2</v>
      </c>
      <c r="AD57">
        <f t="shared" si="8"/>
        <v>5.382E-2</v>
      </c>
      <c r="AE57">
        <f t="shared" si="9"/>
        <v>5.382E-2</v>
      </c>
    </row>
    <row r="58" spans="1:31" x14ac:dyDescent="0.25">
      <c r="A58" t="s">
        <v>902</v>
      </c>
      <c r="B58" t="str">
        <f t="shared" si="0"/>
        <v>K210407D-FKD001</v>
      </c>
      <c r="C58" t="str">
        <f>VLOOKUP(B58,[1]IRIS!$B$2:$T$370,2,FALSE)</f>
        <v>CAP MLCC X6S (EIA) 0.10F10% 0201</v>
      </c>
      <c r="D58" t="str">
        <f>VLOOKUP(B58,'[1]cBOM GD'!$B$3:$D$393,3,FALSE)</f>
        <v>EBOM</v>
      </c>
      <c r="E58" t="str">
        <f>VLOOKUP(B58,[1]IRIS!$B$2:$T$370,4,FALSE)</f>
        <v>PP</v>
      </c>
      <c r="F58">
        <f>VLOOKUP(B58,[1]IRIS!$B$2:$T$370,5,FALSE)</f>
        <v>80004846</v>
      </c>
      <c r="G58" t="str">
        <f>VLOOKUP(B58,[1]IRIS!$B$2:$T$370,6,FALSE)</f>
        <v>MURATA ELECTRONICS ROCK</v>
      </c>
      <c r="H58" t="str">
        <f>VLOOKUP(B58,[1]IRIS!$B$2:$T$370,7,FALSE)</f>
        <v>US</v>
      </c>
      <c r="I58">
        <f>VLOOKUP(B58,[1]IRIS!$B$2:$T$370,14,FALSE)</f>
        <v>1.89E-3</v>
      </c>
      <c r="J58" t="str">
        <f>VLOOKUP(B58,[1]IRIS!$B$2:$T$370,15,FALSE)</f>
        <v>USD</v>
      </c>
      <c r="K58">
        <f t="shared" si="11"/>
        <v>1.89E-3</v>
      </c>
      <c r="L58" s="15"/>
      <c r="M58" t="str">
        <f>VLOOKUP(B58,[1]IRIS!$B$2:$T$370,16,FALSE)</f>
        <v>EA</v>
      </c>
      <c r="N58" t="str">
        <f>VLOOKUP(B58,[1]IRIS!$B$2:$T$370,17,FALSE)</f>
        <v>P4000026</v>
      </c>
      <c r="O58" t="str">
        <f>VLOOKUP(B58,[1]IRIS!$B$2:$T$370,19,FALSE)</f>
        <v>PNET55D</v>
      </c>
      <c r="P58">
        <v>16</v>
      </c>
      <c r="Q58">
        <v>16</v>
      </c>
      <c r="R58">
        <v>16</v>
      </c>
      <c r="S58">
        <v>16</v>
      </c>
      <c r="T58">
        <v>16</v>
      </c>
      <c r="U58">
        <v>16</v>
      </c>
      <c r="V58">
        <v>16</v>
      </c>
      <c r="W58">
        <v>16</v>
      </c>
      <c r="X58">
        <f t="shared" si="2"/>
        <v>3.024E-2</v>
      </c>
      <c r="Y58">
        <f t="shared" si="3"/>
        <v>3.024E-2</v>
      </c>
      <c r="Z58">
        <f t="shared" si="4"/>
        <v>3.024E-2</v>
      </c>
      <c r="AA58">
        <f t="shared" si="5"/>
        <v>3.024E-2</v>
      </c>
      <c r="AB58">
        <f t="shared" si="6"/>
        <v>3.024E-2</v>
      </c>
      <c r="AC58">
        <f t="shared" si="7"/>
        <v>3.024E-2</v>
      </c>
      <c r="AD58">
        <f t="shared" si="8"/>
        <v>3.024E-2</v>
      </c>
      <c r="AE58">
        <f t="shared" si="9"/>
        <v>3.024E-2</v>
      </c>
    </row>
    <row r="59" spans="1:31" x14ac:dyDescent="0.25">
      <c r="A59" t="s">
        <v>903</v>
      </c>
      <c r="B59" t="str">
        <f t="shared" si="0"/>
        <v>K210427D-FKA001</v>
      </c>
      <c r="C59" t="str">
        <f>VLOOKUP(B59,[1]IRIS!$B$2:$T$370,2,FALSE)</f>
        <v>CAP MLCC X7R (EIA) 0.10uF 10% 0402</v>
      </c>
      <c r="D59" t="str">
        <f>VLOOKUP(B59,'[1]cBOM GD'!$B$3:$D$393,3,FALSE)</f>
        <v>EBOM</v>
      </c>
      <c r="E59" t="str">
        <f>VLOOKUP(B59,[1]IRIS!$B$2:$T$370,4,FALSE)</f>
        <v>PP</v>
      </c>
      <c r="F59">
        <f>VLOOKUP(B59,[1]IRIS!$B$2:$T$370,5,FALSE)</f>
        <v>80004846</v>
      </c>
      <c r="G59" t="str">
        <f>VLOOKUP(B59,[1]IRIS!$B$2:$T$370,6,FALSE)</f>
        <v>MURATA ELECTRONICS ROCK</v>
      </c>
      <c r="H59" t="str">
        <f>VLOOKUP(B59,[1]IRIS!$B$2:$T$370,7,FALSE)</f>
        <v>US</v>
      </c>
      <c r="I59">
        <f>VLOOKUP(B59,[1]IRIS!$B$2:$T$370,14,FALSE)</f>
        <v>2.3500000000000001E-3</v>
      </c>
      <c r="J59" t="str">
        <f>VLOOKUP(B59,[1]IRIS!$B$2:$T$370,15,FALSE)</f>
        <v>USD</v>
      </c>
      <c r="K59">
        <f t="shared" si="11"/>
        <v>2.3500000000000001E-3</v>
      </c>
      <c r="L59" s="15"/>
      <c r="M59" t="str">
        <f>VLOOKUP(B59,[1]IRIS!$B$2:$T$370,16,FALSE)</f>
        <v>EA</v>
      </c>
      <c r="N59" t="str">
        <f>VLOOKUP(B59,[1]IRIS!$B$2:$T$370,17,FALSE)</f>
        <v>P4000026</v>
      </c>
      <c r="O59" t="str">
        <f>VLOOKUP(B59,[1]IRIS!$B$2:$T$370,19,FALSE)</f>
        <v>PNET55D</v>
      </c>
      <c r="P59">
        <v>74</v>
      </c>
      <c r="Q59">
        <v>74</v>
      </c>
      <c r="R59">
        <v>59</v>
      </c>
      <c r="S59">
        <v>59</v>
      </c>
      <c r="T59">
        <v>59</v>
      </c>
      <c r="U59">
        <v>59</v>
      </c>
      <c r="V59">
        <v>61</v>
      </c>
      <c r="W59">
        <v>61</v>
      </c>
      <c r="X59">
        <f t="shared" si="2"/>
        <v>0.1739</v>
      </c>
      <c r="Y59">
        <f t="shared" si="3"/>
        <v>0.1739</v>
      </c>
      <c r="Z59">
        <f t="shared" si="4"/>
        <v>0.13865</v>
      </c>
      <c r="AA59">
        <f t="shared" si="5"/>
        <v>0.13865</v>
      </c>
      <c r="AB59">
        <f t="shared" si="6"/>
        <v>0.13865</v>
      </c>
      <c r="AC59">
        <f t="shared" si="7"/>
        <v>0.13865</v>
      </c>
      <c r="AD59">
        <f t="shared" si="8"/>
        <v>0.14335000000000001</v>
      </c>
      <c r="AE59">
        <f t="shared" si="9"/>
        <v>0.14335000000000001</v>
      </c>
    </row>
    <row r="60" spans="1:31" x14ac:dyDescent="0.25">
      <c r="A60" t="s">
        <v>904</v>
      </c>
      <c r="B60" t="str">
        <f t="shared" si="0"/>
        <v>K210427D-FKD001</v>
      </c>
      <c r="C60" t="str">
        <f>VLOOKUP(B60,[1]IRIS!$B$2:$T$370,2,FALSE)</f>
        <v>CAP MLCC X6S (EIA) 0.10uF 10% 0201</v>
      </c>
      <c r="D60" t="str">
        <f>VLOOKUP(B60,'[1]cBOM GD'!$B$3:$D$393,3,FALSE)</f>
        <v>EBOM</v>
      </c>
      <c r="E60" t="str">
        <f>VLOOKUP(B60,[1]IRIS!$B$2:$T$370,4,FALSE)</f>
        <v>PP</v>
      </c>
      <c r="F60">
        <f>VLOOKUP(B60,[1]IRIS!$B$2:$T$370,5,FALSE)</f>
        <v>80004846</v>
      </c>
      <c r="G60" t="str">
        <f>VLOOKUP(B60,[1]IRIS!$B$2:$T$370,6,FALSE)</f>
        <v>MURATA ELECTRONICS ROCK</v>
      </c>
      <c r="H60" t="str">
        <f>VLOOKUP(B60,[1]IRIS!$B$2:$T$370,7,FALSE)</f>
        <v>US</v>
      </c>
      <c r="I60">
        <f>VLOOKUP(B60,[1]IRIS!$B$2:$T$370,14,FALSE)</f>
        <v>3.0000000000000001E-3</v>
      </c>
      <c r="J60" t="str">
        <f>VLOOKUP(B60,[1]IRIS!$B$2:$T$370,15,FALSE)</f>
        <v>USD</v>
      </c>
      <c r="K60">
        <f t="shared" si="11"/>
        <v>3.0000000000000001E-3</v>
      </c>
      <c r="L60" s="15"/>
      <c r="M60" t="str">
        <f>VLOOKUP(B60,[1]IRIS!$B$2:$T$370,16,FALSE)</f>
        <v>EA</v>
      </c>
      <c r="N60" t="str">
        <f>VLOOKUP(B60,[1]IRIS!$B$2:$T$370,17,FALSE)</f>
        <v>P4000026</v>
      </c>
      <c r="O60" t="str">
        <f>VLOOKUP(B60,[1]IRIS!$B$2:$T$370,19,FALSE)</f>
        <v>PNET55D</v>
      </c>
      <c r="P60">
        <v>36</v>
      </c>
      <c r="Q60">
        <v>36</v>
      </c>
      <c r="R60">
        <v>33</v>
      </c>
      <c r="S60">
        <v>33</v>
      </c>
      <c r="T60">
        <v>33</v>
      </c>
      <c r="U60">
        <v>33</v>
      </c>
      <c r="V60">
        <v>33</v>
      </c>
      <c r="W60">
        <v>33</v>
      </c>
      <c r="X60">
        <f t="shared" si="2"/>
        <v>0.108</v>
      </c>
      <c r="Y60">
        <f t="shared" si="3"/>
        <v>0.108</v>
      </c>
      <c r="Z60">
        <f t="shared" si="4"/>
        <v>9.9000000000000005E-2</v>
      </c>
      <c r="AA60">
        <f t="shared" si="5"/>
        <v>9.9000000000000005E-2</v>
      </c>
      <c r="AB60">
        <f t="shared" si="6"/>
        <v>9.9000000000000005E-2</v>
      </c>
      <c r="AC60">
        <f t="shared" si="7"/>
        <v>9.9000000000000005E-2</v>
      </c>
      <c r="AD60">
        <f t="shared" si="8"/>
        <v>9.9000000000000005E-2</v>
      </c>
      <c r="AE60">
        <f t="shared" si="9"/>
        <v>9.9000000000000005E-2</v>
      </c>
    </row>
    <row r="61" spans="1:31" x14ac:dyDescent="0.25">
      <c r="A61" t="s">
        <v>905</v>
      </c>
      <c r="B61" t="str">
        <f t="shared" si="0"/>
        <v>K210427D-FKE001</v>
      </c>
      <c r="C61" t="str">
        <f>VLOOKUP(B61,[1]IRIS!$B$2:$T$370,2,FALSE)</f>
        <v>CAP 0.10uF 0.1 16Vdc 0201(0603m) 0p33ht X5R (EI</v>
      </c>
      <c r="D61" t="str">
        <f>VLOOKUP(B61,'[1]cBOM GD'!$B$3:$D$393,3,FALSE)</f>
        <v>EBOM</v>
      </c>
      <c r="E61" t="str">
        <f>VLOOKUP(B61,[1]IRIS!$B$2:$T$370,4,FALSE)</f>
        <v>PP</v>
      </c>
      <c r="F61">
        <f>VLOOKUP(B61,[1]IRIS!$B$2:$T$370,5,FALSE)</f>
        <v>80004846</v>
      </c>
      <c r="G61" t="str">
        <f>VLOOKUP(B61,[1]IRIS!$B$2:$T$370,6,FALSE)</f>
        <v>MURATA ELECTRONICS ROCK</v>
      </c>
      <c r="H61" t="str">
        <f>VLOOKUP(B61,[1]IRIS!$B$2:$T$370,7,FALSE)</f>
        <v>US</v>
      </c>
      <c r="I61">
        <f>VLOOKUP(B61,[1]IRIS!$B$2:$T$370,14,FALSE)</f>
        <v>4.3600000000000002E-3</v>
      </c>
      <c r="J61" t="str">
        <f>VLOOKUP(B61,[1]IRIS!$B$2:$T$370,15,FALSE)</f>
        <v>USD</v>
      </c>
      <c r="K61">
        <f t="shared" si="11"/>
        <v>4.3600000000000002E-3</v>
      </c>
      <c r="L61" s="15"/>
      <c r="M61" t="str">
        <f>VLOOKUP(B61,[1]IRIS!$B$2:$T$370,16,FALSE)</f>
        <v>EA</v>
      </c>
      <c r="N61" t="str">
        <f>VLOOKUP(B61,[1]IRIS!$B$2:$T$370,17,FALSE)</f>
        <v>P4000026</v>
      </c>
      <c r="O61" t="str">
        <f>VLOOKUP(B61,[1]IRIS!$B$2:$T$370,19,FALSE)</f>
        <v>PNET55D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f t="shared" si="2"/>
        <v>8.7200000000000003E-3</v>
      </c>
      <c r="Y61">
        <f t="shared" si="3"/>
        <v>8.7200000000000003E-3</v>
      </c>
      <c r="Z61">
        <f t="shared" si="4"/>
        <v>8.7200000000000003E-3</v>
      </c>
      <c r="AA61">
        <f t="shared" si="5"/>
        <v>8.7200000000000003E-3</v>
      </c>
      <c r="AB61">
        <f t="shared" si="6"/>
        <v>8.7200000000000003E-3</v>
      </c>
      <c r="AC61">
        <f t="shared" si="7"/>
        <v>8.7200000000000003E-3</v>
      </c>
      <c r="AD61">
        <f t="shared" si="8"/>
        <v>8.7200000000000003E-3</v>
      </c>
      <c r="AE61">
        <f t="shared" si="9"/>
        <v>8.7200000000000003E-3</v>
      </c>
    </row>
    <row r="62" spans="1:31" x14ac:dyDescent="0.25">
      <c r="A62" t="s">
        <v>906</v>
      </c>
      <c r="B62" t="str">
        <f t="shared" si="0"/>
        <v>K210437D-FKA002</v>
      </c>
      <c r="C62" t="str">
        <f>VLOOKUP(B62,[1]IRIS!$B$2:$T$370,2,FALSE)</f>
        <v>CAP 0.10uF 0.1 25Vdc 0201(0603m) 0p33ht X5R (EI</v>
      </c>
      <c r="D62" t="str">
        <f>VLOOKUP(B62,'[1]cBOM GD'!$B$3:$D$393,3,FALSE)</f>
        <v>EBOM</v>
      </c>
      <c r="E62" t="str">
        <f>VLOOKUP(B62,[1]IRIS!$B$2:$T$370,4,FALSE)</f>
        <v>PP</v>
      </c>
      <c r="F62">
        <f>VLOOKUP(B62,[1]IRIS!$B$2:$T$370,5,FALSE)</f>
        <v>80004846</v>
      </c>
      <c r="G62" t="str">
        <f>VLOOKUP(B62,[1]IRIS!$B$2:$T$370,6,FALSE)</f>
        <v>MURATA ELECTRONICS ROCK</v>
      </c>
      <c r="H62" t="str">
        <f>VLOOKUP(B62,[1]IRIS!$B$2:$T$370,7,FALSE)</f>
        <v>US</v>
      </c>
      <c r="I62">
        <f>VLOOKUP(B62,[1]IRIS!$B$2:$T$370,14,FALSE)</f>
        <v>4.0200000000000001E-3</v>
      </c>
      <c r="J62" t="str">
        <f>VLOOKUP(B62,[1]IRIS!$B$2:$T$370,15,FALSE)</f>
        <v>USD</v>
      </c>
      <c r="K62">
        <f t="shared" si="11"/>
        <v>4.0200000000000001E-3</v>
      </c>
      <c r="L62" s="15"/>
      <c r="M62" t="str">
        <f>VLOOKUP(B62,[1]IRIS!$B$2:$T$370,16,FALSE)</f>
        <v>EA</v>
      </c>
      <c r="N62" t="str">
        <f>VLOOKUP(B62,[1]IRIS!$B$2:$T$370,17,FALSE)</f>
        <v>P4000026</v>
      </c>
      <c r="O62" t="str">
        <f>VLOOKUP(B62,[1]IRIS!$B$2:$T$370,19,FALSE)</f>
        <v>PNET55D</v>
      </c>
      <c r="P62">
        <v>3</v>
      </c>
      <c r="Q62">
        <v>3</v>
      </c>
      <c r="R62">
        <v>3</v>
      </c>
      <c r="S62">
        <v>3</v>
      </c>
      <c r="T62">
        <v>3</v>
      </c>
      <c r="U62">
        <v>3</v>
      </c>
      <c r="V62">
        <v>3</v>
      </c>
      <c r="W62">
        <v>3</v>
      </c>
      <c r="X62">
        <f t="shared" si="2"/>
        <v>1.2060000000000001E-2</v>
      </c>
      <c r="Y62">
        <f t="shared" si="3"/>
        <v>1.2060000000000001E-2</v>
      </c>
      <c r="Z62">
        <f t="shared" si="4"/>
        <v>1.2060000000000001E-2</v>
      </c>
      <c r="AA62">
        <f t="shared" si="5"/>
        <v>1.2060000000000001E-2</v>
      </c>
      <c r="AB62">
        <f t="shared" si="6"/>
        <v>1.2060000000000001E-2</v>
      </c>
      <c r="AC62">
        <f t="shared" si="7"/>
        <v>1.2060000000000001E-2</v>
      </c>
      <c r="AD62">
        <f t="shared" si="8"/>
        <v>1.2060000000000001E-2</v>
      </c>
      <c r="AE62">
        <f t="shared" si="9"/>
        <v>1.2060000000000001E-2</v>
      </c>
    </row>
    <row r="63" spans="1:31" x14ac:dyDescent="0.25">
      <c r="A63" t="s">
        <v>907</v>
      </c>
      <c r="B63" t="str">
        <f t="shared" si="0"/>
        <v>K210437D-FKD001</v>
      </c>
      <c r="C63" t="str">
        <f>VLOOKUP(B63,[1]IRIS!$B$2:$T$370,2,FALSE)</f>
        <v>CAP MLCC X6S (EIA) 0.10uF 10% 0201</v>
      </c>
      <c r="D63" t="str">
        <f>VLOOKUP(B63,'[1]cBOM GD'!$B$3:$D$393,3,FALSE)</f>
        <v>EBOM</v>
      </c>
      <c r="E63" t="str">
        <f>VLOOKUP(B63,[1]IRIS!$B$2:$T$370,4,FALSE)</f>
        <v>PP</v>
      </c>
      <c r="F63">
        <f>VLOOKUP(B63,[1]IRIS!$B$2:$T$370,5,FALSE)</f>
        <v>80004846</v>
      </c>
      <c r="G63" t="str">
        <f>VLOOKUP(B63,[1]IRIS!$B$2:$T$370,6,FALSE)</f>
        <v>MURATA ELECTRONICS ROCK</v>
      </c>
      <c r="H63" t="str">
        <f>VLOOKUP(B63,[1]IRIS!$B$2:$T$370,7,FALSE)</f>
        <v>US</v>
      </c>
      <c r="I63">
        <f>VLOOKUP(B63,[1]IRIS!$B$2:$T$370,14,FALSE)</f>
        <v>3.16E-3</v>
      </c>
      <c r="J63" t="str">
        <f>VLOOKUP(B63,[1]IRIS!$B$2:$T$370,15,FALSE)</f>
        <v>USD</v>
      </c>
      <c r="K63">
        <f t="shared" si="11"/>
        <v>3.16E-3</v>
      </c>
      <c r="L63" s="15"/>
      <c r="M63" t="str">
        <f>VLOOKUP(B63,[1]IRIS!$B$2:$T$370,16,FALSE)</f>
        <v>EA</v>
      </c>
      <c r="N63" t="str">
        <f>VLOOKUP(B63,[1]IRIS!$B$2:$T$370,17,FALSE)</f>
        <v>P4000026</v>
      </c>
      <c r="O63" t="str">
        <f>VLOOKUP(B63,[1]IRIS!$B$2:$T$370,19,FALSE)</f>
        <v>PNET55D</v>
      </c>
      <c r="P63">
        <v>22</v>
      </c>
      <c r="Q63">
        <v>22</v>
      </c>
      <c r="R63">
        <v>22</v>
      </c>
      <c r="S63">
        <v>22</v>
      </c>
      <c r="T63">
        <v>22</v>
      </c>
      <c r="U63">
        <v>22</v>
      </c>
      <c r="V63">
        <v>22</v>
      </c>
      <c r="W63">
        <v>22</v>
      </c>
      <c r="X63">
        <f t="shared" si="2"/>
        <v>6.9519999999999998E-2</v>
      </c>
      <c r="Y63">
        <f t="shared" si="3"/>
        <v>6.9519999999999998E-2</v>
      </c>
      <c r="Z63">
        <f t="shared" si="4"/>
        <v>6.9519999999999998E-2</v>
      </c>
      <c r="AA63">
        <f t="shared" si="5"/>
        <v>6.9519999999999998E-2</v>
      </c>
      <c r="AB63">
        <f t="shared" si="6"/>
        <v>6.9519999999999998E-2</v>
      </c>
      <c r="AC63">
        <f t="shared" si="7"/>
        <v>6.9519999999999998E-2</v>
      </c>
      <c r="AD63">
        <f t="shared" si="8"/>
        <v>6.9519999999999998E-2</v>
      </c>
      <c r="AE63">
        <f t="shared" si="9"/>
        <v>6.9519999999999998E-2</v>
      </c>
    </row>
    <row r="64" spans="1:31" x14ac:dyDescent="0.25">
      <c r="A64" t="s">
        <v>908</v>
      </c>
      <c r="B64" t="str">
        <f t="shared" si="0"/>
        <v>K210438D-FKD001</v>
      </c>
      <c r="C64" t="str">
        <f>VLOOKUP(B64,[1]IRIS!$B$2:$T$370,2,FALSE)</f>
        <v>CAP MLCC X6S (EIA) 0.10uF 20% 0201</v>
      </c>
      <c r="D64" t="str">
        <f>VLOOKUP(B64,'[1]cBOM GD'!$B$3:$D$393,3,FALSE)</f>
        <v>EBOM</v>
      </c>
      <c r="E64" t="str">
        <f>VLOOKUP(B64,[1]IRIS!$B$2:$T$370,4,FALSE)</f>
        <v>PP</v>
      </c>
      <c r="F64">
        <f>VLOOKUP(B64,[1]IRIS!$B$2:$T$370,5,FALSE)</f>
        <v>80004846</v>
      </c>
      <c r="G64" t="str">
        <f>VLOOKUP(B64,[1]IRIS!$B$2:$T$370,6,FALSE)</f>
        <v>MURATA ELECTRONICS ROCK</v>
      </c>
      <c r="H64" t="str">
        <f>VLOOKUP(B64,[1]IRIS!$B$2:$T$370,7,FALSE)</f>
        <v>US</v>
      </c>
      <c r="I64">
        <f>VLOOKUP(B64,[1]IRIS!$B$2:$T$370,14,FALSE)</f>
        <v>3.16E-3</v>
      </c>
      <c r="J64" t="str">
        <f>VLOOKUP(B64,[1]IRIS!$B$2:$T$370,15,FALSE)</f>
        <v>USD</v>
      </c>
      <c r="K64">
        <f t="shared" si="11"/>
        <v>3.16E-3</v>
      </c>
      <c r="L64" s="15"/>
      <c r="M64" t="str">
        <f>VLOOKUP(B64,[1]IRIS!$B$2:$T$370,16,FALSE)</f>
        <v>EA</v>
      </c>
      <c r="N64" t="str">
        <f>VLOOKUP(B64,[1]IRIS!$B$2:$T$370,17,FALSE)</f>
        <v>P4000026</v>
      </c>
      <c r="O64" t="str">
        <f>VLOOKUP(B64,[1]IRIS!$B$2:$T$370,19,FALSE)</f>
        <v>PNET55D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 t="shared" si="2"/>
        <v>3.16E-3</v>
      </c>
      <c r="Y64">
        <f t="shared" si="3"/>
        <v>3.16E-3</v>
      </c>
      <c r="Z64">
        <f t="shared" si="4"/>
        <v>0</v>
      </c>
      <c r="AA64">
        <f t="shared" si="5"/>
        <v>0</v>
      </c>
      <c r="AB64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</row>
    <row r="65" spans="1:31" x14ac:dyDescent="0.25">
      <c r="A65" t="s">
        <v>909</v>
      </c>
      <c r="B65" t="str">
        <f t="shared" si="0"/>
        <v>K210447D-FKA001</v>
      </c>
      <c r="C65" t="str">
        <f>VLOOKUP(B65,[1]IRIS!$B$2:$T$370,2,FALSE)</f>
        <v>CAP MLCC X7R (EIA) 0.100uF 10% 0402</v>
      </c>
      <c r="D65" t="str">
        <f>VLOOKUP(B65,'[1]cBOM GD'!$B$3:$D$393,3,FALSE)</f>
        <v>EBOM</v>
      </c>
      <c r="E65" t="str">
        <f>VLOOKUP(B65,[1]IRIS!$B$2:$T$370,4,FALSE)</f>
        <v>PP</v>
      </c>
      <c r="F65">
        <f>VLOOKUP(B65,[1]IRIS!$B$2:$T$370,5,FALSE)</f>
        <v>80004846</v>
      </c>
      <c r="G65" t="str">
        <f>VLOOKUP(B65,[1]IRIS!$B$2:$T$370,6,FALSE)</f>
        <v>MURATA ELECTRONICS ROCK</v>
      </c>
      <c r="H65" t="str">
        <f>VLOOKUP(B65,[1]IRIS!$B$2:$T$370,7,FALSE)</f>
        <v>US</v>
      </c>
      <c r="I65">
        <f>VLOOKUP(B65,[1]IRIS!$B$2:$T$370,14,FALSE)</f>
        <v>2.2899999999999999E-3</v>
      </c>
      <c r="J65" t="str">
        <f>VLOOKUP(B65,[1]IRIS!$B$2:$T$370,15,FALSE)</f>
        <v>USD</v>
      </c>
      <c r="K65">
        <f t="shared" si="11"/>
        <v>2.2899999999999999E-3</v>
      </c>
      <c r="L65" s="15"/>
      <c r="M65" t="str">
        <f>VLOOKUP(B65,[1]IRIS!$B$2:$T$370,16,FALSE)</f>
        <v>EA</v>
      </c>
      <c r="N65" t="str">
        <f>VLOOKUP(B65,[1]IRIS!$B$2:$T$370,17,FALSE)</f>
        <v>P4000026</v>
      </c>
      <c r="O65" t="str">
        <f>VLOOKUP(B65,[1]IRIS!$B$2:$T$370,19,FALSE)</f>
        <v>PNET55D</v>
      </c>
      <c r="P65">
        <v>5</v>
      </c>
      <c r="Q65">
        <v>5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 t="shared" si="2"/>
        <v>1.145E-2</v>
      </c>
      <c r="Y65">
        <f t="shared" si="3"/>
        <v>1.145E-2</v>
      </c>
      <c r="Z65">
        <f t="shared" si="4"/>
        <v>0</v>
      </c>
      <c r="AA65">
        <f t="shared" si="5"/>
        <v>0</v>
      </c>
      <c r="AB65">
        <f t="shared" si="6"/>
        <v>0</v>
      </c>
      <c r="AC65">
        <f t="shared" si="7"/>
        <v>0</v>
      </c>
      <c r="AD65">
        <f t="shared" si="8"/>
        <v>0</v>
      </c>
      <c r="AE65">
        <f t="shared" si="9"/>
        <v>0</v>
      </c>
    </row>
    <row r="66" spans="1:31" x14ac:dyDescent="0.25">
      <c r="A66" t="s">
        <v>910</v>
      </c>
      <c r="B66" t="str">
        <f t="shared" si="0"/>
        <v>K210457D-FKD001</v>
      </c>
      <c r="C66" t="str">
        <f>VLOOKUP(B66,[1]IRIS!$B$2:$T$370,2,FALSE)</f>
        <v>CAP MLCC X6S (EIA) 0.10F10% 0201</v>
      </c>
      <c r="D66" t="str">
        <f>VLOOKUP(B66,'[1]cBOM GD'!$B$3:$D$393,3,FALSE)</f>
        <v>EBOM</v>
      </c>
      <c r="E66" t="str">
        <f>VLOOKUP(B66,[1]IRIS!$B$2:$T$370,4,FALSE)</f>
        <v>PP</v>
      </c>
      <c r="F66">
        <f>VLOOKUP(B66,[1]IRIS!$B$2:$T$370,5,FALSE)</f>
        <v>80004846</v>
      </c>
      <c r="G66" t="str">
        <f>VLOOKUP(B66,[1]IRIS!$B$2:$T$370,6,FALSE)</f>
        <v>MURATA ELECTRONICS ROCK</v>
      </c>
      <c r="H66" t="str">
        <f>VLOOKUP(B66,[1]IRIS!$B$2:$T$370,7,FALSE)</f>
        <v>US</v>
      </c>
      <c r="I66">
        <f>VLOOKUP(B66,[1]IRIS!$B$2:$T$370,14,FALSE)</f>
        <v>1.3699999999999999E-3</v>
      </c>
      <c r="J66" t="str">
        <f>VLOOKUP(B66,[1]IRIS!$B$2:$T$370,15,FALSE)</f>
        <v>USD</v>
      </c>
      <c r="K66">
        <f t="shared" si="11"/>
        <v>1.3699999999999999E-3</v>
      </c>
      <c r="L66" s="15"/>
      <c r="M66" t="str">
        <f>VLOOKUP(B66,[1]IRIS!$B$2:$T$370,16,FALSE)</f>
        <v>EA</v>
      </c>
      <c r="N66" t="str">
        <f>VLOOKUP(B66,[1]IRIS!$B$2:$T$370,17,FALSE)</f>
        <v>P4000026</v>
      </c>
      <c r="O66" t="str">
        <f>VLOOKUP(B66,[1]IRIS!$B$2:$T$370,19,FALSE)</f>
        <v>PNET55D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f t="shared" si="2"/>
        <v>1.3699999999999999E-3</v>
      </c>
      <c r="Y66">
        <f t="shared" si="3"/>
        <v>1.3699999999999999E-3</v>
      </c>
      <c r="Z66">
        <f t="shared" si="4"/>
        <v>1.3699999999999999E-3</v>
      </c>
      <c r="AA66">
        <f t="shared" si="5"/>
        <v>1.3699999999999999E-3</v>
      </c>
      <c r="AB66">
        <f t="shared" si="6"/>
        <v>1.3699999999999999E-3</v>
      </c>
      <c r="AC66">
        <f t="shared" si="7"/>
        <v>1.3699999999999999E-3</v>
      </c>
      <c r="AD66">
        <f t="shared" si="8"/>
        <v>1.3699999999999999E-3</v>
      </c>
      <c r="AE66">
        <f t="shared" si="9"/>
        <v>1.3699999999999999E-3</v>
      </c>
    </row>
    <row r="67" spans="1:31" x14ac:dyDescent="0.25">
      <c r="A67" t="s">
        <v>911</v>
      </c>
      <c r="B67" t="str">
        <f t="shared" ref="B67:B130" si="12">CONCATENATE(LEFT(A67,8),"-",RIGHT(A67,6))</f>
        <v>K210507B-FKAAAD</v>
      </c>
      <c r="C67" t="str">
        <f>VLOOKUP(B67,[1]IRIS!$B$2:$T$370,2,FALSE)</f>
        <v>CAP MLCC X7R (EIA) 1.0uF10% 0402</v>
      </c>
      <c r="D67" t="str">
        <f>VLOOKUP(B67,'[1]cBOM GD'!$B$3:$D$393,3,FALSE)</f>
        <v>EBOM</v>
      </c>
      <c r="E67" t="str">
        <f>VLOOKUP(B67,[1]IRIS!$B$2:$T$370,4,FALSE)</f>
        <v>PP</v>
      </c>
      <c r="F67">
        <f>VLOOKUP(B67,[1]IRIS!$B$2:$T$370,5,FALSE)</f>
        <v>80004846</v>
      </c>
      <c r="G67" t="str">
        <f>VLOOKUP(B67,[1]IRIS!$B$2:$T$370,6,FALSE)</f>
        <v>MURATA ELECTRONICS ROCK</v>
      </c>
      <c r="H67" t="str">
        <f>VLOOKUP(B67,[1]IRIS!$B$2:$T$370,7,FALSE)</f>
        <v>US</v>
      </c>
      <c r="I67">
        <f>VLOOKUP(B67,[1]IRIS!$B$2:$T$370,14,FALSE)</f>
        <v>4.5999999999999999E-3</v>
      </c>
      <c r="J67" t="str">
        <f>VLOOKUP(B67,[1]IRIS!$B$2:$T$370,15,FALSE)</f>
        <v>USD</v>
      </c>
      <c r="K67">
        <f t="shared" si="11"/>
        <v>4.5999999999999999E-3</v>
      </c>
      <c r="L67" s="15"/>
      <c r="M67" t="str">
        <f>VLOOKUP(B67,[1]IRIS!$B$2:$T$370,16,FALSE)</f>
        <v>EA</v>
      </c>
      <c r="N67" t="str">
        <f>VLOOKUP(B67,[1]IRIS!$B$2:$T$370,17,FALSE)</f>
        <v>P4000026</v>
      </c>
      <c r="O67" t="str">
        <f>VLOOKUP(B67,[1]IRIS!$B$2:$T$370,19,FALSE)</f>
        <v>PNET55D</v>
      </c>
      <c r="P67">
        <v>12</v>
      </c>
      <c r="Q67">
        <v>12</v>
      </c>
      <c r="R67">
        <v>10</v>
      </c>
      <c r="S67">
        <v>10</v>
      </c>
      <c r="T67">
        <v>10</v>
      </c>
      <c r="U67">
        <v>10</v>
      </c>
      <c r="V67">
        <v>10</v>
      </c>
      <c r="W67">
        <v>10</v>
      </c>
      <c r="X67">
        <f t="shared" ref="X67:X130" si="13">+P67*K67</f>
        <v>5.5199999999999999E-2</v>
      </c>
      <c r="Y67">
        <f t="shared" ref="Y67:Y130" si="14">+Q67*K67</f>
        <v>5.5199999999999999E-2</v>
      </c>
      <c r="Z67">
        <f t="shared" ref="Z67:Z130" si="15">+R67*K67</f>
        <v>4.5999999999999999E-2</v>
      </c>
      <c r="AA67">
        <f t="shared" ref="AA67:AA130" si="16">+S67*K67</f>
        <v>4.5999999999999999E-2</v>
      </c>
      <c r="AB67">
        <f t="shared" ref="AB67:AB130" si="17">+T67*K67</f>
        <v>4.5999999999999999E-2</v>
      </c>
      <c r="AC67">
        <f t="shared" ref="AC67:AC130" si="18">U67*K67</f>
        <v>4.5999999999999999E-2</v>
      </c>
      <c r="AD67">
        <f t="shared" ref="AD67:AD130" si="19">+V67*K67</f>
        <v>4.5999999999999999E-2</v>
      </c>
      <c r="AE67">
        <f t="shared" ref="AE67:AE130" si="20">+W67*K67</f>
        <v>4.5999999999999999E-2</v>
      </c>
    </row>
    <row r="68" spans="1:31" x14ac:dyDescent="0.25">
      <c r="A68" t="s">
        <v>912</v>
      </c>
      <c r="B68" t="str">
        <f t="shared" si="12"/>
        <v>K210508D-FKE001</v>
      </c>
      <c r="C68" t="str">
        <f>VLOOKUP(B68,[1]IRIS!$B$2:$T$370,2,FALSE)</f>
        <v>1.0uF 6.3V 0201 X5R 20% AEC</v>
      </c>
      <c r="D68" t="str">
        <f>VLOOKUP(B68,'[1]cBOM GD'!$B$3:$D$393,3,FALSE)</f>
        <v>EBOM</v>
      </c>
      <c r="E68" t="str">
        <f>VLOOKUP(B68,[1]IRIS!$B$2:$T$370,4,FALSE)</f>
        <v>PP</v>
      </c>
      <c r="F68">
        <f>VLOOKUP(B68,[1]IRIS!$B$2:$T$370,5,FALSE)</f>
        <v>80004846</v>
      </c>
      <c r="G68" t="str">
        <f>VLOOKUP(B68,[1]IRIS!$B$2:$T$370,6,FALSE)</f>
        <v>MURATA ELECTRONICS ROCK</v>
      </c>
      <c r="H68" t="str">
        <f>VLOOKUP(B68,[1]IRIS!$B$2:$T$370,7,FALSE)</f>
        <v>US</v>
      </c>
      <c r="I68">
        <f>VLOOKUP(B68,[1]IRIS!$B$2:$T$370,14,FALSE)</f>
        <v>6.1999999999999998E-3</v>
      </c>
      <c r="J68" t="str">
        <f>VLOOKUP(B68,[1]IRIS!$B$2:$T$370,15,FALSE)</f>
        <v>USD</v>
      </c>
      <c r="K68">
        <f t="shared" si="11"/>
        <v>6.1999999999999998E-3</v>
      </c>
      <c r="L68" s="15"/>
      <c r="M68" t="str">
        <f>VLOOKUP(B68,[1]IRIS!$B$2:$T$370,16,FALSE)</f>
        <v>EA</v>
      </c>
      <c r="N68" t="str">
        <f>VLOOKUP(B68,[1]IRIS!$B$2:$T$370,17,FALSE)</f>
        <v>P4000026</v>
      </c>
      <c r="O68" t="str">
        <f>VLOOKUP(B68,[1]IRIS!$B$2:$T$370,19,FALSE)</f>
        <v>PNET55D</v>
      </c>
      <c r="P68">
        <v>8</v>
      </c>
      <c r="Q68">
        <v>8</v>
      </c>
      <c r="R68">
        <v>8</v>
      </c>
      <c r="S68">
        <v>8</v>
      </c>
      <c r="T68">
        <v>8</v>
      </c>
      <c r="U68">
        <v>8</v>
      </c>
      <c r="V68">
        <v>8</v>
      </c>
      <c r="W68">
        <v>8</v>
      </c>
      <c r="X68">
        <f t="shared" si="13"/>
        <v>4.9599999999999998E-2</v>
      </c>
      <c r="Y68">
        <f t="shared" si="14"/>
        <v>4.9599999999999998E-2</v>
      </c>
      <c r="Z68">
        <f t="shared" si="15"/>
        <v>4.9599999999999998E-2</v>
      </c>
      <c r="AA68">
        <f t="shared" si="16"/>
        <v>4.9599999999999998E-2</v>
      </c>
      <c r="AB68">
        <f t="shared" si="17"/>
        <v>4.9599999999999998E-2</v>
      </c>
      <c r="AC68">
        <f t="shared" si="18"/>
        <v>4.9599999999999998E-2</v>
      </c>
      <c r="AD68">
        <f t="shared" si="19"/>
        <v>4.9599999999999998E-2</v>
      </c>
      <c r="AE68">
        <f t="shared" si="20"/>
        <v>4.9599999999999998E-2</v>
      </c>
    </row>
    <row r="69" spans="1:31" x14ac:dyDescent="0.25">
      <c r="A69" t="s">
        <v>913</v>
      </c>
      <c r="B69" t="str">
        <f t="shared" si="12"/>
        <v>K210527B-FKDAAD</v>
      </c>
      <c r="C69" t="str">
        <f>VLOOKUP(B69,[1]IRIS!$B$2:$T$370,2,FALSE)</f>
        <v>CAP MLCC X6S (EIA) 1.0uF10% 0402</v>
      </c>
      <c r="D69" t="str">
        <f>VLOOKUP(B69,'[1]cBOM GD'!$B$3:$D$393,3,FALSE)</f>
        <v>EBOM</v>
      </c>
      <c r="E69" t="str">
        <f>VLOOKUP(B69,[1]IRIS!$B$2:$T$370,4,FALSE)</f>
        <v>PP</v>
      </c>
      <c r="F69">
        <f>VLOOKUP(B69,[1]IRIS!$B$2:$T$370,5,FALSE)</f>
        <v>80004846</v>
      </c>
      <c r="G69" t="str">
        <f>VLOOKUP(B69,[1]IRIS!$B$2:$T$370,6,FALSE)</f>
        <v>MURATA ELECTRONICS ROCK</v>
      </c>
      <c r="H69" t="str">
        <f>VLOOKUP(B69,[1]IRIS!$B$2:$T$370,7,FALSE)</f>
        <v>US</v>
      </c>
      <c r="I69">
        <f>VLOOKUP(B69,[1]IRIS!$B$2:$T$370,14,FALSE)</f>
        <v>1.2500000000000001E-2</v>
      </c>
      <c r="J69" t="str">
        <f>VLOOKUP(B69,[1]IRIS!$B$2:$T$370,15,FALSE)</f>
        <v>USD</v>
      </c>
      <c r="K69">
        <f t="shared" si="11"/>
        <v>1.2500000000000001E-2</v>
      </c>
      <c r="L69" s="15"/>
      <c r="M69" t="str">
        <f>VLOOKUP(B69,[1]IRIS!$B$2:$T$370,16,FALSE)</f>
        <v>EA</v>
      </c>
      <c r="N69" t="str">
        <f>VLOOKUP(B69,[1]IRIS!$B$2:$T$370,17,FALSE)</f>
        <v>P4000026</v>
      </c>
      <c r="O69" t="str">
        <f>VLOOKUP(B69,[1]IRIS!$B$2:$T$370,19,FALSE)</f>
        <v>PNET55D</v>
      </c>
      <c r="P69">
        <v>20</v>
      </c>
      <c r="Q69">
        <v>20</v>
      </c>
      <c r="R69">
        <v>14</v>
      </c>
      <c r="S69">
        <v>14</v>
      </c>
      <c r="T69">
        <v>14</v>
      </c>
      <c r="U69">
        <v>14</v>
      </c>
      <c r="V69">
        <v>15</v>
      </c>
      <c r="W69">
        <v>15</v>
      </c>
      <c r="X69">
        <f t="shared" si="13"/>
        <v>0.25</v>
      </c>
      <c r="Y69">
        <f t="shared" si="14"/>
        <v>0.25</v>
      </c>
      <c r="Z69">
        <f t="shared" si="15"/>
        <v>0.17500000000000002</v>
      </c>
      <c r="AA69">
        <f t="shared" si="16"/>
        <v>0.17500000000000002</v>
      </c>
      <c r="AB69">
        <f t="shared" si="17"/>
        <v>0.17500000000000002</v>
      </c>
      <c r="AC69">
        <f t="shared" si="18"/>
        <v>0.17500000000000002</v>
      </c>
      <c r="AD69">
        <f t="shared" si="19"/>
        <v>0.1875</v>
      </c>
      <c r="AE69">
        <f t="shared" si="20"/>
        <v>0.1875</v>
      </c>
    </row>
    <row r="70" spans="1:31" x14ac:dyDescent="0.25">
      <c r="A70" t="s">
        <v>914</v>
      </c>
      <c r="B70" t="str">
        <f t="shared" si="12"/>
        <v>K210537B-FKEAAD</v>
      </c>
      <c r="C70" t="str">
        <f>VLOOKUP(B70,[1]IRIS!$B$2:$T$370,2,FALSE)</f>
        <v>CAP 1.0uF 0.1 25Vdc 0402(1005m) 0p55ht X5R (EIA)</v>
      </c>
      <c r="D70" t="str">
        <f>VLOOKUP(B70,'[1]cBOM GD'!$B$3:$D$393,3,FALSE)</f>
        <v>EBOM</v>
      </c>
      <c r="E70" t="str">
        <f>VLOOKUP(B70,[1]IRIS!$B$2:$T$370,4,FALSE)</f>
        <v>PP</v>
      </c>
      <c r="F70">
        <f>VLOOKUP(B70,[1]IRIS!$B$2:$T$370,5,FALSE)</f>
        <v>80004846</v>
      </c>
      <c r="G70" t="str">
        <f>VLOOKUP(B70,[1]IRIS!$B$2:$T$370,6,FALSE)</f>
        <v>MURATA ELECTRONICS ROCK</v>
      </c>
      <c r="H70" t="str">
        <f>VLOOKUP(B70,[1]IRIS!$B$2:$T$370,7,FALSE)</f>
        <v>US</v>
      </c>
      <c r="I70">
        <f>VLOOKUP(B70,[1]IRIS!$B$2:$T$370,14,FALSE)</f>
        <v>1.324E-2</v>
      </c>
      <c r="J70" t="str">
        <f>VLOOKUP(B70,[1]IRIS!$B$2:$T$370,15,FALSE)</f>
        <v>USD</v>
      </c>
      <c r="K70">
        <f t="shared" si="11"/>
        <v>1.324E-2</v>
      </c>
      <c r="L70" s="15"/>
      <c r="M70" t="str">
        <f>VLOOKUP(B70,[1]IRIS!$B$2:$T$370,16,FALSE)</f>
        <v>EA</v>
      </c>
      <c r="N70" t="str">
        <f>VLOOKUP(B70,[1]IRIS!$B$2:$T$370,17,FALSE)</f>
        <v>P4000026</v>
      </c>
      <c r="O70" t="str">
        <f>VLOOKUP(B70,[1]IRIS!$B$2:$T$370,19,FALSE)</f>
        <v>PNET55D</v>
      </c>
      <c r="P70">
        <v>6</v>
      </c>
      <c r="Q70">
        <v>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f t="shared" si="13"/>
        <v>7.9439999999999997E-2</v>
      </c>
      <c r="Y70">
        <f t="shared" si="14"/>
        <v>7.9439999999999997E-2</v>
      </c>
      <c r="Z70">
        <f t="shared" si="15"/>
        <v>0</v>
      </c>
      <c r="AA70">
        <f t="shared" si="16"/>
        <v>0</v>
      </c>
      <c r="AB70">
        <f t="shared" si="17"/>
        <v>0</v>
      </c>
      <c r="AC70">
        <f t="shared" si="18"/>
        <v>0</v>
      </c>
      <c r="AD70">
        <f t="shared" si="19"/>
        <v>0</v>
      </c>
      <c r="AE70">
        <f t="shared" si="20"/>
        <v>0</v>
      </c>
    </row>
    <row r="71" spans="1:31" x14ac:dyDescent="0.25">
      <c r="A71" t="s">
        <v>915</v>
      </c>
      <c r="B71" t="str">
        <f t="shared" si="12"/>
        <v>K210537D-FKA003</v>
      </c>
      <c r="C71" t="str">
        <f>VLOOKUP(B71,[1]IRIS!$B$2:$T$370,2,FALSE)</f>
        <v>CAP MLCC X7R (EIA) 1.0uF 10% 0603</v>
      </c>
      <c r="D71" t="str">
        <f>VLOOKUP(B71,'[1]cBOM GD'!$B$3:$D$393,3,FALSE)</f>
        <v>EBOM</v>
      </c>
      <c r="E71" t="str">
        <f>VLOOKUP(B71,[1]IRIS!$B$2:$T$370,4,FALSE)</f>
        <v>PP</v>
      </c>
      <c r="F71">
        <f>VLOOKUP(B71,[1]IRIS!$B$2:$T$370,5,FALSE)</f>
        <v>80004846</v>
      </c>
      <c r="G71" t="str">
        <f>VLOOKUP(B71,[1]IRIS!$B$2:$T$370,6,FALSE)</f>
        <v>MURATA ELECTRONICS ROCK</v>
      </c>
      <c r="H71" t="str">
        <f>VLOOKUP(B71,[1]IRIS!$B$2:$T$370,7,FALSE)</f>
        <v>US</v>
      </c>
      <c r="I71">
        <f>VLOOKUP(B71,[1]IRIS!$B$2:$T$370,14,FALSE)</f>
        <v>1.5599999999999999E-2</v>
      </c>
      <c r="J71" t="str">
        <f>VLOOKUP(B71,[1]IRIS!$B$2:$T$370,15,FALSE)</f>
        <v>USD</v>
      </c>
      <c r="K71">
        <f t="shared" si="11"/>
        <v>1.5599999999999999E-2</v>
      </c>
      <c r="L71" s="15"/>
      <c r="M71" t="str">
        <f>VLOOKUP(B71,[1]IRIS!$B$2:$T$370,16,FALSE)</f>
        <v>EA</v>
      </c>
      <c r="N71" t="str">
        <f>VLOOKUP(B71,[1]IRIS!$B$2:$T$370,17,FALSE)</f>
        <v>P4000026</v>
      </c>
      <c r="O71" t="str">
        <f>VLOOKUP(B71,[1]IRIS!$B$2:$T$370,19,FALSE)</f>
        <v>PNET55D</v>
      </c>
      <c r="P71">
        <v>4</v>
      </c>
      <c r="Q71">
        <v>4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f t="shared" si="13"/>
        <v>6.2399999999999997E-2</v>
      </c>
      <c r="Y71">
        <f t="shared" si="14"/>
        <v>6.2399999999999997E-2</v>
      </c>
      <c r="Z71">
        <f t="shared" si="15"/>
        <v>0</v>
      </c>
      <c r="AA71">
        <f t="shared" si="16"/>
        <v>0</v>
      </c>
      <c r="AB71">
        <f t="shared" si="17"/>
        <v>0</v>
      </c>
      <c r="AC71">
        <f t="shared" si="18"/>
        <v>0</v>
      </c>
      <c r="AD71">
        <f t="shared" si="19"/>
        <v>0</v>
      </c>
      <c r="AE71">
        <f t="shared" si="20"/>
        <v>0</v>
      </c>
    </row>
    <row r="72" spans="1:31" x14ac:dyDescent="0.25">
      <c r="A72" t="s">
        <v>916</v>
      </c>
      <c r="B72" t="str">
        <f t="shared" si="12"/>
        <v>K210537D-FKD001</v>
      </c>
      <c r="C72" t="str">
        <f>VLOOKUP(B72,[1]IRIS!$B$2:$T$370,2,FALSE)</f>
        <v>CAP MLCC X6S (EIA) 1.0uF10% 0402</v>
      </c>
      <c r="D72" t="str">
        <f>VLOOKUP(B72,'[1]cBOM GD'!$B$3:$D$393,3,FALSE)</f>
        <v>EBOM</v>
      </c>
      <c r="E72" t="str">
        <f>VLOOKUP(B72,[1]IRIS!$B$2:$T$370,4,FALSE)</f>
        <v>PP</v>
      </c>
      <c r="F72">
        <f>VLOOKUP(B72,[1]IRIS!$B$2:$T$370,5,FALSE)</f>
        <v>80004846</v>
      </c>
      <c r="G72" t="str">
        <f>VLOOKUP(B72,[1]IRIS!$B$2:$T$370,6,FALSE)</f>
        <v>MURATA ELECTRONICS ROCK</v>
      </c>
      <c r="H72" t="str">
        <f>VLOOKUP(B72,[1]IRIS!$B$2:$T$370,7,FALSE)</f>
        <v>US</v>
      </c>
      <c r="I72">
        <f>VLOOKUP(B72,[1]IRIS!$B$2:$T$370,14,FALSE)</f>
        <v>1.4500000000000001E-2</v>
      </c>
      <c r="J72" t="str">
        <f>VLOOKUP(B72,[1]IRIS!$B$2:$T$370,15,FALSE)</f>
        <v>USD</v>
      </c>
      <c r="K72">
        <f t="shared" si="11"/>
        <v>1.4500000000000001E-2</v>
      </c>
      <c r="L72" s="15"/>
      <c r="M72" t="str">
        <f>VLOOKUP(B72,[1]IRIS!$B$2:$T$370,16,FALSE)</f>
        <v>EA</v>
      </c>
      <c r="N72" t="str">
        <f>VLOOKUP(B72,[1]IRIS!$B$2:$T$370,17,FALSE)</f>
        <v>P4000026</v>
      </c>
      <c r="O72" t="str">
        <f>VLOOKUP(B72,[1]IRIS!$B$2:$T$370,19,FALSE)</f>
        <v>PNET55D</v>
      </c>
      <c r="P72">
        <v>2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f t="shared" si="13"/>
        <v>2.9000000000000001E-2</v>
      </c>
      <c r="Y72">
        <f t="shared" si="14"/>
        <v>2.9000000000000001E-2</v>
      </c>
      <c r="Z72">
        <f t="shared" si="15"/>
        <v>2.9000000000000001E-2</v>
      </c>
      <c r="AA72">
        <f t="shared" si="16"/>
        <v>2.9000000000000001E-2</v>
      </c>
      <c r="AB72">
        <f t="shared" si="17"/>
        <v>2.9000000000000001E-2</v>
      </c>
      <c r="AC72">
        <f t="shared" si="18"/>
        <v>2.9000000000000001E-2</v>
      </c>
      <c r="AD72">
        <f t="shared" si="19"/>
        <v>2.9000000000000001E-2</v>
      </c>
      <c r="AE72">
        <f t="shared" si="20"/>
        <v>2.9000000000000001E-2</v>
      </c>
    </row>
    <row r="73" spans="1:31" x14ac:dyDescent="0.25">
      <c r="A73" t="s">
        <v>917</v>
      </c>
      <c r="B73" t="str">
        <f t="shared" si="12"/>
        <v>K210537D-FKD002</v>
      </c>
      <c r="C73" t="str">
        <f>VLOOKUP(B73,[1]IRIS!$B$2:$T$370,2,FALSE)</f>
        <v>CAP MLCC X6S (EIA) 1.0uF10% 0603</v>
      </c>
      <c r="D73" t="str">
        <f>VLOOKUP(B73,'[1]cBOM GD'!$B$3:$D$393,3,FALSE)</f>
        <v>EBOM</v>
      </c>
      <c r="E73" t="str">
        <f>VLOOKUP(B73,[1]IRIS!$B$2:$T$370,4,FALSE)</f>
        <v>PP</v>
      </c>
      <c r="F73">
        <f>VLOOKUP(B73,[1]IRIS!$B$2:$T$370,5,FALSE)</f>
        <v>80004846</v>
      </c>
      <c r="G73" t="str">
        <f>VLOOKUP(B73,[1]IRIS!$B$2:$T$370,6,FALSE)</f>
        <v>MURATA ELECTRONICS ROCK</v>
      </c>
      <c r="H73" t="str">
        <f>VLOOKUP(B73,[1]IRIS!$B$2:$T$370,7,FALSE)</f>
        <v>US</v>
      </c>
      <c r="I73">
        <f>VLOOKUP(B73,[1]IRIS!$B$2:$T$370,14,FALSE)</f>
        <v>1.17E-2</v>
      </c>
      <c r="J73" t="str">
        <f>VLOOKUP(B73,[1]IRIS!$B$2:$T$370,15,FALSE)</f>
        <v>USD</v>
      </c>
      <c r="K73">
        <f t="shared" si="11"/>
        <v>1.17E-2</v>
      </c>
      <c r="L73" s="15"/>
      <c r="M73" t="str">
        <f>VLOOKUP(B73,[1]IRIS!$B$2:$T$370,16,FALSE)</f>
        <v>EA</v>
      </c>
      <c r="N73" t="str">
        <f>VLOOKUP(B73,[1]IRIS!$B$2:$T$370,17,FALSE)</f>
        <v>P4000026</v>
      </c>
      <c r="O73" t="str">
        <f>VLOOKUP(B73,[1]IRIS!$B$2:$T$370,19,FALSE)</f>
        <v>PNET55D</v>
      </c>
      <c r="P73">
        <v>2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f t="shared" si="13"/>
        <v>2.3400000000000001E-2</v>
      </c>
      <c r="Y73">
        <f t="shared" si="14"/>
        <v>2.3400000000000001E-2</v>
      </c>
      <c r="Z73">
        <f t="shared" si="15"/>
        <v>2.3400000000000001E-2</v>
      </c>
      <c r="AA73">
        <f t="shared" si="16"/>
        <v>2.3400000000000001E-2</v>
      </c>
      <c r="AB73">
        <f t="shared" si="17"/>
        <v>2.3400000000000001E-2</v>
      </c>
      <c r="AC73">
        <f t="shared" si="18"/>
        <v>2.3400000000000001E-2</v>
      </c>
      <c r="AD73">
        <f t="shared" si="19"/>
        <v>2.3400000000000001E-2</v>
      </c>
      <c r="AE73">
        <f t="shared" si="20"/>
        <v>2.3400000000000001E-2</v>
      </c>
    </row>
    <row r="74" spans="1:31" x14ac:dyDescent="0.25">
      <c r="A74" t="s">
        <v>918</v>
      </c>
      <c r="B74" t="str">
        <f t="shared" si="12"/>
        <v>K210627D-FKE001</v>
      </c>
      <c r="C74" t="str">
        <f>VLOOKUP(B74,[1]IRIS!$B$2:$T$370,2,FALSE)</f>
        <v>CAP 10uF 0.1 16Vdc 0805(2012m) 1p35ht X5R (EIA)</v>
      </c>
      <c r="D74" t="str">
        <f>VLOOKUP(B74,'[1]cBOM GD'!$B$3:$D$393,3,FALSE)</f>
        <v>EBOM</v>
      </c>
      <c r="E74" t="str">
        <f>VLOOKUP(B74,[1]IRIS!$B$2:$T$370,4,FALSE)</f>
        <v>PP</v>
      </c>
      <c r="F74">
        <f>VLOOKUP(B74,[1]IRIS!$B$2:$T$370,5,FALSE)</f>
        <v>80004846</v>
      </c>
      <c r="G74" t="str">
        <f>VLOOKUP(B74,[1]IRIS!$B$2:$T$370,6,FALSE)</f>
        <v>MURATA ELECTRONICS ROCK</v>
      </c>
      <c r="H74" t="str">
        <f>VLOOKUP(B74,[1]IRIS!$B$2:$T$370,7,FALSE)</f>
        <v>US</v>
      </c>
      <c r="I74">
        <f>VLOOKUP(B74,[1]IRIS!$B$2:$T$370,14,FALSE)</f>
        <v>2.5999999999999999E-2</v>
      </c>
      <c r="J74" t="str">
        <f>VLOOKUP(B74,[1]IRIS!$B$2:$T$370,15,FALSE)</f>
        <v>USD</v>
      </c>
      <c r="K74">
        <f t="shared" si="11"/>
        <v>2.5999999999999999E-2</v>
      </c>
      <c r="L74" s="15"/>
      <c r="M74" t="str">
        <f>VLOOKUP(B74,[1]IRIS!$B$2:$T$370,16,FALSE)</f>
        <v>EA</v>
      </c>
      <c r="N74" t="str">
        <f>VLOOKUP(B74,[1]IRIS!$B$2:$T$370,17,FALSE)</f>
        <v>P4000026</v>
      </c>
      <c r="O74" t="str">
        <f>VLOOKUP(B74,[1]IRIS!$B$2:$T$370,19,FALSE)</f>
        <v>PNET55D</v>
      </c>
      <c r="P74">
        <v>2</v>
      </c>
      <c r="Q74">
        <v>2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f t="shared" si="13"/>
        <v>5.1999999999999998E-2</v>
      </c>
      <c r="Y74">
        <f t="shared" si="14"/>
        <v>5.1999999999999998E-2</v>
      </c>
      <c r="Z74">
        <f t="shared" si="15"/>
        <v>0</v>
      </c>
      <c r="AA74">
        <f t="shared" si="16"/>
        <v>0</v>
      </c>
      <c r="AB74">
        <f t="shared" si="17"/>
        <v>0</v>
      </c>
      <c r="AC74">
        <f t="shared" si="18"/>
        <v>0</v>
      </c>
      <c r="AD74">
        <f t="shared" si="19"/>
        <v>0</v>
      </c>
      <c r="AE74">
        <f t="shared" si="20"/>
        <v>0</v>
      </c>
    </row>
    <row r="75" spans="1:31" x14ac:dyDescent="0.25">
      <c r="A75" t="s">
        <v>919</v>
      </c>
      <c r="B75" t="str">
        <f t="shared" si="12"/>
        <v>K210627D-FKE002</v>
      </c>
      <c r="C75" t="str">
        <f>VLOOKUP(B75,[1]IRIS!$B$2:$T$370,2,FALSE)</f>
        <v>CAP 10uF 0.1 16Vdc 0603(1608m) 0p95ht X5R (EIA)</v>
      </c>
      <c r="D75" t="str">
        <f>VLOOKUP(B75,'[1]cBOM GD'!$B$3:$D$393,3,FALSE)</f>
        <v>EBOM</v>
      </c>
      <c r="E75" t="str">
        <f>VLOOKUP(B75,[1]IRIS!$B$2:$T$370,4,FALSE)</f>
        <v>PP</v>
      </c>
      <c r="F75">
        <f>VLOOKUP(B75,[1]IRIS!$B$2:$T$370,5,FALSE)</f>
        <v>80004846</v>
      </c>
      <c r="G75" t="str">
        <f>VLOOKUP(B75,[1]IRIS!$B$2:$T$370,6,FALSE)</f>
        <v>MURATA ELECTRONICS ROCK</v>
      </c>
      <c r="H75" t="str">
        <f>VLOOKUP(B75,[1]IRIS!$B$2:$T$370,7,FALSE)</f>
        <v>US</v>
      </c>
      <c r="I75">
        <f>VLOOKUP(B75,[1]IRIS!$B$2:$T$370,14,FALSE)</f>
        <v>3.9E-2</v>
      </c>
      <c r="J75" t="str">
        <f>VLOOKUP(B75,[1]IRIS!$B$2:$T$370,15,FALSE)</f>
        <v>USD</v>
      </c>
      <c r="K75">
        <f t="shared" si="11"/>
        <v>3.9E-2</v>
      </c>
      <c r="L75" s="15"/>
      <c r="M75" t="str">
        <f>VLOOKUP(B75,[1]IRIS!$B$2:$T$370,16,FALSE)</f>
        <v>EA</v>
      </c>
      <c r="N75" t="str">
        <f>VLOOKUP(B75,[1]IRIS!$B$2:$T$370,17,FALSE)</f>
        <v>P4000026</v>
      </c>
      <c r="O75" t="str">
        <f>VLOOKUP(B75,[1]IRIS!$B$2:$T$370,19,FALSE)</f>
        <v>PNET55D</v>
      </c>
      <c r="P75">
        <v>10</v>
      </c>
      <c r="Q75">
        <v>10</v>
      </c>
      <c r="R75">
        <v>4</v>
      </c>
      <c r="S75">
        <v>4</v>
      </c>
      <c r="T75">
        <v>4</v>
      </c>
      <c r="U75">
        <v>4</v>
      </c>
      <c r="V75">
        <v>4</v>
      </c>
      <c r="W75">
        <v>4</v>
      </c>
      <c r="X75">
        <f t="shared" si="13"/>
        <v>0.39</v>
      </c>
      <c r="Y75">
        <f t="shared" si="14"/>
        <v>0.39</v>
      </c>
      <c r="Z75">
        <f t="shared" si="15"/>
        <v>0.156</v>
      </c>
      <c r="AA75">
        <f t="shared" si="16"/>
        <v>0.156</v>
      </c>
      <c r="AB75">
        <f t="shared" si="17"/>
        <v>0.156</v>
      </c>
      <c r="AC75">
        <f t="shared" si="18"/>
        <v>0.156</v>
      </c>
      <c r="AD75">
        <f t="shared" si="19"/>
        <v>0.156</v>
      </c>
      <c r="AE75">
        <f t="shared" si="20"/>
        <v>0.156</v>
      </c>
    </row>
    <row r="76" spans="1:31" x14ac:dyDescent="0.25">
      <c r="A76" t="s">
        <v>920</v>
      </c>
      <c r="B76" t="str">
        <f t="shared" si="12"/>
        <v>K210628B-FKDAAA</v>
      </c>
      <c r="C76" t="str">
        <f>VLOOKUP(B76,[1]IRIS!$B$2:$T$370,2,FALSE)</f>
        <v>CAP-CERM 10UF,20%,16V,XS,,0603</v>
      </c>
      <c r="D76" t="str">
        <f>VLOOKUP(B76,'[1]cBOM GD'!$B$3:$D$393,3,FALSE)</f>
        <v>EBOM</v>
      </c>
      <c r="E76" t="str">
        <f>VLOOKUP(B76,[1]IRIS!$B$2:$T$370,4,FALSE)</f>
        <v>PP</v>
      </c>
      <c r="F76">
        <f>VLOOKUP(B76,[1]IRIS!$B$2:$T$370,5,FALSE)</f>
        <v>80004846</v>
      </c>
      <c r="G76" t="str">
        <f>VLOOKUP(B76,[1]IRIS!$B$2:$T$370,6,FALSE)</f>
        <v>MURATA ELECTRONICS ROCK</v>
      </c>
      <c r="H76" t="str">
        <f>VLOOKUP(B76,[1]IRIS!$B$2:$T$370,7,FALSE)</f>
        <v>US</v>
      </c>
      <c r="I76">
        <f>VLOOKUP(B76,[1]IRIS!$B$2:$T$370,14,FALSE)</f>
        <v>3.3300000000000003E-2</v>
      </c>
      <c r="J76" t="str">
        <f>VLOOKUP(B76,[1]IRIS!$B$2:$T$370,15,FALSE)</f>
        <v>USD</v>
      </c>
      <c r="K76">
        <f t="shared" si="11"/>
        <v>3.3300000000000003E-2</v>
      </c>
      <c r="L76" s="15"/>
      <c r="M76" t="str">
        <f>VLOOKUP(B76,[1]IRIS!$B$2:$T$370,16,FALSE)</f>
        <v>EA</v>
      </c>
      <c r="N76" t="str">
        <f>VLOOKUP(B76,[1]IRIS!$B$2:$T$370,17,FALSE)</f>
        <v>P4000026</v>
      </c>
      <c r="O76" t="str">
        <f>VLOOKUP(B76,[1]IRIS!$B$2:$T$370,19,FALSE)</f>
        <v>PNET55D</v>
      </c>
      <c r="P76">
        <v>16</v>
      </c>
      <c r="Q76">
        <v>16</v>
      </c>
      <c r="R76">
        <v>14</v>
      </c>
      <c r="S76">
        <v>14</v>
      </c>
      <c r="T76">
        <v>14</v>
      </c>
      <c r="U76">
        <v>14</v>
      </c>
      <c r="V76">
        <v>14</v>
      </c>
      <c r="W76">
        <v>14</v>
      </c>
      <c r="X76">
        <f t="shared" si="13"/>
        <v>0.53280000000000005</v>
      </c>
      <c r="Y76">
        <f t="shared" si="14"/>
        <v>0.53280000000000005</v>
      </c>
      <c r="Z76">
        <f t="shared" si="15"/>
        <v>0.46620000000000006</v>
      </c>
      <c r="AA76">
        <f t="shared" si="16"/>
        <v>0.46620000000000006</v>
      </c>
      <c r="AB76">
        <f t="shared" si="17"/>
        <v>0.46620000000000006</v>
      </c>
      <c r="AC76">
        <f t="shared" si="18"/>
        <v>0.46620000000000006</v>
      </c>
      <c r="AD76">
        <f t="shared" si="19"/>
        <v>0.46620000000000006</v>
      </c>
      <c r="AE76">
        <f t="shared" si="20"/>
        <v>0.46620000000000006</v>
      </c>
    </row>
    <row r="77" spans="1:31" x14ac:dyDescent="0.25">
      <c r="A77" t="s">
        <v>921</v>
      </c>
      <c r="B77" t="str">
        <f t="shared" si="12"/>
        <v>K210638B-FKEAAA</v>
      </c>
      <c r="C77" t="str">
        <f>VLOOKUP(B77,[1]IRIS!$B$2:$T$370,2,FALSE)</f>
        <v>CAP-CERM 10uF,20%,25V,XR,0603,</v>
      </c>
      <c r="D77" t="str">
        <f>VLOOKUP(B77,'[1]cBOM GD'!$B$3:$D$393,3,FALSE)</f>
        <v>EBOM</v>
      </c>
      <c r="E77" t="str">
        <f>VLOOKUP(B77,[1]IRIS!$B$2:$T$370,4,FALSE)</f>
        <v>PP</v>
      </c>
      <c r="F77">
        <f>VLOOKUP(B77,[1]IRIS!$B$2:$T$370,5,FALSE)</f>
        <v>80004846</v>
      </c>
      <c r="G77" t="str">
        <f>VLOOKUP(B77,[1]IRIS!$B$2:$T$370,6,FALSE)</f>
        <v>MURATA ELECTRONICS ROCK</v>
      </c>
      <c r="H77" t="str">
        <f>VLOOKUP(B77,[1]IRIS!$B$2:$T$370,7,FALSE)</f>
        <v>US</v>
      </c>
      <c r="I77">
        <f>VLOOKUP(B77,[1]IRIS!$B$2:$T$370,14,FALSE)</f>
        <v>3.7199999999999997E-2</v>
      </c>
      <c r="J77" t="str">
        <f>VLOOKUP(B77,[1]IRIS!$B$2:$T$370,15,FALSE)</f>
        <v>USD</v>
      </c>
      <c r="K77">
        <f t="shared" si="11"/>
        <v>3.7199999999999997E-2</v>
      </c>
      <c r="L77" s="15"/>
      <c r="M77" t="str">
        <f>VLOOKUP(B77,[1]IRIS!$B$2:$T$370,16,FALSE)</f>
        <v>EA</v>
      </c>
      <c r="N77" t="str">
        <f>VLOOKUP(B77,[1]IRIS!$B$2:$T$370,17,FALSE)</f>
        <v>P4000026</v>
      </c>
      <c r="O77" t="str">
        <f>VLOOKUP(B77,[1]IRIS!$B$2:$T$370,19,FALSE)</f>
        <v>PNET55D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f t="shared" si="13"/>
        <v>3.7199999999999997E-2</v>
      </c>
      <c r="Y77">
        <f t="shared" si="14"/>
        <v>3.7199999999999997E-2</v>
      </c>
      <c r="Z77">
        <f t="shared" si="15"/>
        <v>0</v>
      </c>
      <c r="AA77">
        <f t="shared" si="16"/>
        <v>0</v>
      </c>
      <c r="AB77">
        <f t="shared" si="17"/>
        <v>0</v>
      </c>
      <c r="AC77">
        <f t="shared" si="18"/>
        <v>0</v>
      </c>
      <c r="AD77">
        <f t="shared" si="19"/>
        <v>0</v>
      </c>
      <c r="AE77">
        <f t="shared" si="20"/>
        <v>0</v>
      </c>
    </row>
    <row r="78" spans="1:31" x14ac:dyDescent="0.25">
      <c r="A78" t="s">
        <v>922</v>
      </c>
      <c r="B78" t="str">
        <f t="shared" si="12"/>
        <v>K210647D-FKF001</v>
      </c>
      <c r="C78" t="str">
        <f>VLOOKUP(B78,[1]IRIS!$B$2:$T$370,2,FALSE)</f>
        <v>CAP 10uF 10% 50Vdc1210(3225m) 1210_2p8ht X</v>
      </c>
      <c r="D78" t="str">
        <f>VLOOKUP(B78,'[1]cBOM GD'!$B$3:$D$393,3,FALSE)</f>
        <v>EBOM</v>
      </c>
      <c r="E78" t="str">
        <f>VLOOKUP(B78,[1]IRIS!$B$2:$T$370,4,FALSE)</f>
        <v>PP</v>
      </c>
      <c r="F78">
        <f>VLOOKUP(B78,[1]IRIS!$B$2:$T$370,5,FALSE)</f>
        <v>80004846</v>
      </c>
      <c r="G78" t="str">
        <f>VLOOKUP(B78,[1]IRIS!$B$2:$T$370,6,FALSE)</f>
        <v>MURATA ELECTRONICS ROCK</v>
      </c>
      <c r="H78" t="str">
        <f>VLOOKUP(B78,[1]IRIS!$B$2:$T$370,7,FALSE)</f>
        <v>US</v>
      </c>
      <c r="I78">
        <f>VLOOKUP(B78,[1]IRIS!$B$2:$T$370,14,FALSE)</f>
        <v>0.18559999999999999</v>
      </c>
      <c r="J78" t="str">
        <f>VLOOKUP(B78,[1]IRIS!$B$2:$T$370,15,FALSE)</f>
        <v>USD</v>
      </c>
      <c r="K78">
        <f t="shared" si="11"/>
        <v>0.18559999999999999</v>
      </c>
      <c r="L78" s="15"/>
      <c r="M78" t="str">
        <f>VLOOKUP(B78,[1]IRIS!$B$2:$T$370,16,FALSE)</f>
        <v>EA</v>
      </c>
      <c r="N78" t="str">
        <f>VLOOKUP(B78,[1]IRIS!$B$2:$T$370,17,FALSE)</f>
        <v>P4000026</v>
      </c>
      <c r="O78" t="str">
        <f>VLOOKUP(B78,[1]IRIS!$B$2:$T$370,19,FALSE)</f>
        <v>PNET55D</v>
      </c>
      <c r="P78">
        <v>10</v>
      </c>
      <c r="Q78">
        <v>10</v>
      </c>
      <c r="R78">
        <v>7</v>
      </c>
      <c r="S78">
        <v>7</v>
      </c>
      <c r="T78">
        <v>7</v>
      </c>
      <c r="U78">
        <v>7</v>
      </c>
      <c r="V78">
        <v>7</v>
      </c>
      <c r="W78">
        <v>7</v>
      </c>
      <c r="X78">
        <f t="shared" si="13"/>
        <v>1.8559999999999999</v>
      </c>
      <c r="Y78">
        <f t="shared" si="14"/>
        <v>1.8559999999999999</v>
      </c>
      <c r="Z78">
        <f t="shared" si="15"/>
        <v>1.2991999999999999</v>
      </c>
      <c r="AA78">
        <f t="shared" si="16"/>
        <v>1.2991999999999999</v>
      </c>
      <c r="AB78">
        <f t="shared" si="17"/>
        <v>1.2991999999999999</v>
      </c>
      <c r="AC78">
        <f t="shared" si="18"/>
        <v>1.2991999999999999</v>
      </c>
      <c r="AD78">
        <f t="shared" si="19"/>
        <v>1.2991999999999999</v>
      </c>
      <c r="AE78">
        <f t="shared" si="20"/>
        <v>1.2991999999999999</v>
      </c>
    </row>
    <row r="79" spans="1:31" x14ac:dyDescent="0.25">
      <c r="A79" t="s">
        <v>923</v>
      </c>
      <c r="B79" t="str">
        <f t="shared" si="12"/>
        <v>K21093AD-FJA001</v>
      </c>
      <c r="C79" t="str">
        <f>VLOOKUP(B79,[1]IRIS!$B$2:$T$370,2,FALSE)</f>
        <v>CAP-CERM 1pF,0.1%,25V,CG,,0201</v>
      </c>
      <c r="D79" t="str">
        <f>VLOOKUP(B79,'[1]cBOM GD'!$B$3:$D$393,3,FALSE)</f>
        <v>EBOM</v>
      </c>
      <c r="E79" t="str">
        <f>VLOOKUP(B79,[1]IRIS!$B$2:$T$370,4,FALSE)</f>
        <v>PP</v>
      </c>
      <c r="F79">
        <f>VLOOKUP(B79,[1]IRIS!$B$2:$T$370,5,FALSE)</f>
        <v>80004846</v>
      </c>
      <c r="G79" t="str">
        <f>VLOOKUP(B79,[1]IRIS!$B$2:$T$370,6,FALSE)</f>
        <v>MURATA ELECTRONICS ROCK</v>
      </c>
      <c r="H79" t="str">
        <f>VLOOKUP(B79,[1]IRIS!$B$2:$T$370,7,FALSE)</f>
        <v>US</v>
      </c>
      <c r="I79">
        <f>VLOOKUP(B79,[1]IRIS!$B$2:$T$370,14,FALSE)</f>
        <v>3.48E-3</v>
      </c>
      <c r="J79" t="str">
        <f>VLOOKUP(B79,[1]IRIS!$B$2:$T$370,15,FALSE)</f>
        <v>USD</v>
      </c>
      <c r="K79">
        <f t="shared" si="11"/>
        <v>3.48E-3</v>
      </c>
      <c r="L79" s="15"/>
      <c r="M79" t="str">
        <f>VLOOKUP(B79,[1]IRIS!$B$2:$T$370,16,FALSE)</f>
        <v>EA</v>
      </c>
      <c r="N79" t="str">
        <f>VLOOKUP(B79,[1]IRIS!$B$2:$T$370,17,FALSE)</f>
        <v>P4000026</v>
      </c>
      <c r="O79" t="str">
        <f>VLOOKUP(B79,[1]IRIS!$B$2:$T$370,19,FALSE)</f>
        <v>PNET55D</v>
      </c>
      <c r="P79">
        <v>3</v>
      </c>
      <c r="Q79">
        <v>3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f t="shared" si="13"/>
        <v>1.044E-2</v>
      </c>
      <c r="Y79">
        <f t="shared" si="14"/>
        <v>1.044E-2</v>
      </c>
      <c r="Z79">
        <f t="shared" si="15"/>
        <v>3.48E-3</v>
      </c>
      <c r="AA79">
        <f t="shared" si="16"/>
        <v>3.48E-3</v>
      </c>
      <c r="AB79">
        <f t="shared" si="17"/>
        <v>3.48E-3</v>
      </c>
      <c r="AC79">
        <f t="shared" si="18"/>
        <v>3.48E-3</v>
      </c>
      <c r="AD79">
        <f t="shared" si="19"/>
        <v>3.48E-3</v>
      </c>
      <c r="AE79">
        <f t="shared" si="20"/>
        <v>3.48E-3</v>
      </c>
    </row>
    <row r="80" spans="1:31" x14ac:dyDescent="0.25">
      <c r="A80" t="s">
        <v>924</v>
      </c>
      <c r="B80" t="str">
        <f t="shared" si="12"/>
        <v>K212036D-FJA001</v>
      </c>
      <c r="C80" t="str">
        <f>VLOOKUP(B80,[1]IRIS!$B$2:$T$370,2,FALSE)</f>
        <v>CAP MLCC C0G (EIA) 12pF5% 0402</v>
      </c>
      <c r="D80" t="str">
        <f>VLOOKUP(B80,'[1]cBOM GD'!$B$3:$D$393,3,FALSE)</f>
        <v>EBOM</v>
      </c>
      <c r="E80" t="str">
        <f>VLOOKUP(B80,[1]IRIS!$B$2:$T$370,4,FALSE)</f>
        <v>PP</v>
      </c>
      <c r="F80">
        <f>VLOOKUP(B80,[1]IRIS!$B$2:$T$370,5,FALSE)</f>
        <v>80004846</v>
      </c>
      <c r="G80" t="str">
        <f>VLOOKUP(B80,[1]IRIS!$B$2:$T$370,6,FALSE)</f>
        <v>MURATA ELECTRONICS ROCK</v>
      </c>
      <c r="H80" t="str">
        <f>VLOOKUP(B80,[1]IRIS!$B$2:$T$370,7,FALSE)</f>
        <v>US</v>
      </c>
      <c r="I80">
        <f>VLOOKUP(B80,[1]IRIS!$B$2:$T$370,14,FALSE)</f>
        <v>2.3400000000000001E-3</v>
      </c>
      <c r="J80" t="str">
        <f>VLOOKUP(B80,[1]IRIS!$B$2:$T$370,15,FALSE)</f>
        <v>USD</v>
      </c>
      <c r="K80">
        <f t="shared" si="11"/>
        <v>2.3400000000000001E-3</v>
      </c>
      <c r="L80" s="15"/>
      <c r="M80" t="str">
        <f>VLOOKUP(B80,[1]IRIS!$B$2:$T$370,16,FALSE)</f>
        <v>EA</v>
      </c>
      <c r="N80" t="str">
        <f>VLOOKUP(B80,[1]IRIS!$B$2:$T$370,17,FALSE)</f>
        <v>P4000026</v>
      </c>
      <c r="O80" t="str">
        <f>VLOOKUP(B80,[1]IRIS!$B$2:$T$370,19,FALSE)</f>
        <v>PNET55D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f t="shared" si="13"/>
        <v>4.6800000000000001E-3</v>
      </c>
      <c r="Y80">
        <f t="shared" si="14"/>
        <v>4.6800000000000001E-3</v>
      </c>
      <c r="Z80">
        <f t="shared" si="15"/>
        <v>4.6800000000000001E-3</v>
      </c>
      <c r="AA80">
        <f t="shared" si="16"/>
        <v>4.6800000000000001E-3</v>
      </c>
      <c r="AB80">
        <f t="shared" si="17"/>
        <v>4.6800000000000001E-3</v>
      </c>
      <c r="AC80">
        <f t="shared" si="18"/>
        <v>4.6800000000000001E-3</v>
      </c>
      <c r="AD80">
        <f t="shared" si="19"/>
        <v>4.6800000000000001E-3</v>
      </c>
      <c r="AE80">
        <f t="shared" si="20"/>
        <v>4.6800000000000001E-3</v>
      </c>
    </row>
    <row r="81" spans="1:31" x14ac:dyDescent="0.25">
      <c r="A81" t="s">
        <v>925</v>
      </c>
      <c r="B81" t="str">
        <f t="shared" si="12"/>
        <v>K213043D-FJA001</v>
      </c>
      <c r="C81" t="str">
        <f>VLOOKUP(B81,[1]IRIS!$B$2:$T$370,2,FALSE)</f>
        <v>CAP-CERM 13pF,1%,50V,CO,,0201</v>
      </c>
      <c r="D81" t="str">
        <f>VLOOKUP(B81,'[1]cBOM GD'!$B$3:$D$393,3,FALSE)</f>
        <v>EBOM</v>
      </c>
      <c r="E81" t="str">
        <f>VLOOKUP(B81,[1]IRIS!$B$2:$T$370,4,FALSE)</f>
        <v>PP</v>
      </c>
      <c r="F81">
        <f>VLOOKUP(B81,[1]IRIS!$B$2:$T$370,5,FALSE)</f>
        <v>80004846</v>
      </c>
      <c r="G81" t="str">
        <f>VLOOKUP(B81,[1]IRIS!$B$2:$T$370,6,FALSE)</f>
        <v>MURATA ELECTRONICS ROCK</v>
      </c>
      <c r="H81" t="str">
        <f>VLOOKUP(B81,[1]IRIS!$B$2:$T$370,7,FALSE)</f>
        <v>US</v>
      </c>
      <c r="I81">
        <f>VLOOKUP(B81,[1]IRIS!$B$2:$T$370,14,FALSE)</f>
        <v>3.5400000000000002E-3</v>
      </c>
      <c r="J81" t="str">
        <f>VLOOKUP(B81,[1]IRIS!$B$2:$T$370,15,FALSE)</f>
        <v>USD</v>
      </c>
      <c r="K81">
        <f t="shared" si="11"/>
        <v>3.5400000000000002E-3</v>
      </c>
      <c r="L81" s="15"/>
      <c r="M81" t="str">
        <f>VLOOKUP(B81,[1]IRIS!$B$2:$T$370,16,FALSE)</f>
        <v>EA</v>
      </c>
      <c r="N81" t="str">
        <f>VLOOKUP(B81,[1]IRIS!$B$2:$T$370,17,FALSE)</f>
        <v>P4000026</v>
      </c>
      <c r="O81" t="str">
        <f>VLOOKUP(B81,[1]IRIS!$B$2:$T$370,19,FALSE)</f>
        <v>PNET55D</v>
      </c>
      <c r="P81">
        <v>2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f t="shared" si="13"/>
        <v>7.0800000000000004E-3</v>
      </c>
      <c r="Y81">
        <f t="shared" si="14"/>
        <v>7.0800000000000004E-3</v>
      </c>
      <c r="Z81">
        <f t="shared" si="15"/>
        <v>7.0800000000000004E-3</v>
      </c>
      <c r="AA81">
        <f t="shared" si="16"/>
        <v>7.0800000000000004E-3</v>
      </c>
      <c r="AB81">
        <f t="shared" si="17"/>
        <v>7.0800000000000004E-3</v>
      </c>
      <c r="AC81">
        <f t="shared" si="18"/>
        <v>7.0800000000000004E-3</v>
      </c>
      <c r="AD81">
        <f t="shared" si="19"/>
        <v>7.0800000000000004E-3</v>
      </c>
      <c r="AE81">
        <f t="shared" si="20"/>
        <v>7.0800000000000004E-3</v>
      </c>
    </row>
    <row r="82" spans="1:31" x14ac:dyDescent="0.25">
      <c r="A82" t="s">
        <v>926</v>
      </c>
      <c r="B82" t="str">
        <f t="shared" si="12"/>
        <v>K215043D-FJA001</v>
      </c>
      <c r="C82" t="str">
        <f>VLOOKUP(B82,[1]IRIS!$B$2:$T$370,2,FALSE)</f>
        <v>CAP-CERM 15pF,1%,50V,CO,,0201</v>
      </c>
      <c r="D82" t="str">
        <f>VLOOKUP(B82,'[1]cBOM GD'!$B$3:$D$393,3,FALSE)</f>
        <v>EBOM</v>
      </c>
      <c r="E82" t="str">
        <f>VLOOKUP(B82,[1]IRIS!$B$2:$T$370,4,FALSE)</f>
        <v>PP</v>
      </c>
      <c r="F82">
        <f>VLOOKUP(B82,[1]IRIS!$B$2:$T$370,5,FALSE)</f>
        <v>80004846</v>
      </c>
      <c r="G82" t="str">
        <f>VLOOKUP(B82,[1]IRIS!$B$2:$T$370,6,FALSE)</f>
        <v>MURATA ELECTRONICS ROCK</v>
      </c>
      <c r="H82" t="str">
        <f>VLOOKUP(B82,[1]IRIS!$B$2:$T$370,7,FALSE)</f>
        <v>US</v>
      </c>
      <c r="I82">
        <f>VLOOKUP(B82,[1]IRIS!$B$2:$T$370,14,FALSE)</f>
        <v>3.5400000000000002E-3</v>
      </c>
      <c r="J82" t="str">
        <f>VLOOKUP(B82,[1]IRIS!$B$2:$T$370,15,FALSE)</f>
        <v>USD</v>
      </c>
      <c r="K82">
        <f t="shared" si="11"/>
        <v>3.5400000000000002E-3</v>
      </c>
      <c r="L82" s="15"/>
      <c r="M82" t="str">
        <f>VLOOKUP(B82,[1]IRIS!$B$2:$T$370,16,FALSE)</f>
        <v>EA</v>
      </c>
      <c r="N82" t="str">
        <f>VLOOKUP(B82,[1]IRIS!$B$2:$T$370,17,FALSE)</f>
        <v>P4000026</v>
      </c>
      <c r="O82" t="str">
        <f>VLOOKUP(B82,[1]IRIS!$B$2:$T$370,19,FALSE)</f>
        <v>PNET55D</v>
      </c>
      <c r="P82">
        <v>2</v>
      </c>
      <c r="Q82">
        <v>2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f t="shared" si="13"/>
        <v>7.0800000000000004E-3</v>
      </c>
      <c r="Y82">
        <f t="shared" si="14"/>
        <v>7.0800000000000004E-3</v>
      </c>
      <c r="Z82">
        <f t="shared" si="15"/>
        <v>3.5400000000000002E-3</v>
      </c>
      <c r="AA82">
        <f t="shared" si="16"/>
        <v>3.5400000000000002E-3</v>
      </c>
      <c r="AB82">
        <f t="shared" si="17"/>
        <v>3.5400000000000002E-3</v>
      </c>
      <c r="AC82">
        <f t="shared" si="18"/>
        <v>3.5400000000000002E-3</v>
      </c>
      <c r="AD82">
        <f t="shared" si="19"/>
        <v>3.5400000000000002E-3</v>
      </c>
      <c r="AE82">
        <f t="shared" si="20"/>
        <v>3.5400000000000002E-3</v>
      </c>
    </row>
    <row r="83" spans="1:31" x14ac:dyDescent="0.25">
      <c r="A83" t="s">
        <v>927</v>
      </c>
      <c r="B83" t="str">
        <f t="shared" si="12"/>
        <v>K215247D-FKA001</v>
      </c>
      <c r="C83" t="str">
        <f>VLOOKUP(B83,[1]IRIS!$B$2:$T$370,2,FALSE)</f>
        <v>CAP MLCC X7R (EIA) 1500pF 10% 0402</v>
      </c>
      <c r="D83" t="str">
        <f>VLOOKUP(B83,'[1]cBOM GD'!$B$3:$D$393,3,FALSE)</f>
        <v>EBOM</v>
      </c>
      <c r="E83" t="str">
        <f>VLOOKUP(B83,[1]IRIS!$B$2:$T$370,4,FALSE)</f>
        <v>PP</v>
      </c>
      <c r="F83">
        <f>VLOOKUP(B83,[1]IRIS!$B$2:$T$370,5,FALSE)</f>
        <v>80004846</v>
      </c>
      <c r="G83" t="str">
        <f>VLOOKUP(B83,[1]IRIS!$B$2:$T$370,6,FALSE)</f>
        <v>MURATA ELECTRONICS ROCK</v>
      </c>
      <c r="H83" t="str">
        <f>VLOOKUP(B83,[1]IRIS!$B$2:$T$370,7,FALSE)</f>
        <v>US</v>
      </c>
      <c r="I83">
        <f>VLOOKUP(B83,[1]IRIS!$B$2:$T$370,14,FALSE)</f>
        <v>1.92E-3</v>
      </c>
      <c r="J83" t="str">
        <f>VLOOKUP(B83,[1]IRIS!$B$2:$T$370,15,FALSE)</f>
        <v>USD</v>
      </c>
      <c r="K83">
        <f t="shared" si="11"/>
        <v>1.92E-3</v>
      </c>
      <c r="L83" s="15"/>
      <c r="M83" t="str">
        <f>VLOOKUP(B83,[1]IRIS!$B$2:$T$370,16,FALSE)</f>
        <v>EA</v>
      </c>
      <c r="N83" t="str">
        <f>VLOOKUP(B83,[1]IRIS!$B$2:$T$370,17,FALSE)</f>
        <v>P4000026</v>
      </c>
      <c r="O83" t="str">
        <f>VLOOKUP(B83,[1]IRIS!$B$2:$T$370,19,FALSE)</f>
        <v>PNET55D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1</v>
      </c>
      <c r="X83">
        <f t="shared" si="13"/>
        <v>0</v>
      </c>
      <c r="Y83">
        <f t="shared" si="14"/>
        <v>0</v>
      </c>
      <c r="Z83">
        <f t="shared" si="15"/>
        <v>0</v>
      </c>
      <c r="AA83">
        <f t="shared" si="16"/>
        <v>0</v>
      </c>
      <c r="AB83">
        <f t="shared" si="17"/>
        <v>0</v>
      </c>
      <c r="AC83">
        <f t="shared" si="18"/>
        <v>0</v>
      </c>
      <c r="AD83">
        <f t="shared" si="19"/>
        <v>1.92E-3</v>
      </c>
      <c r="AE83">
        <f t="shared" si="20"/>
        <v>1.92E-3</v>
      </c>
    </row>
    <row r="84" spans="1:31" x14ac:dyDescent="0.25">
      <c r="A84" t="s">
        <v>928</v>
      </c>
      <c r="B84" t="str">
        <f t="shared" si="12"/>
        <v>K218036D-FJA001</v>
      </c>
      <c r="C84" t="str">
        <f>VLOOKUP(B84,[1]IRIS!$B$2:$T$370,2,FALSE)</f>
        <v>CAP-CERM 18pF,5%,25V,CO,,0201</v>
      </c>
      <c r="D84" t="str">
        <f>VLOOKUP(B84,'[1]cBOM GD'!$B$3:$D$393,3,FALSE)</f>
        <v>EBOM</v>
      </c>
      <c r="E84" t="str">
        <f>VLOOKUP(B84,[1]IRIS!$B$2:$T$370,4,FALSE)</f>
        <v>PP</v>
      </c>
      <c r="F84">
        <f>VLOOKUP(B84,[1]IRIS!$B$2:$T$370,5,FALSE)</f>
        <v>80004846</v>
      </c>
      <c r="G84" t="str">
        <f>VLOOKUP(B84,[1]IRIS!$B$2:$T$370,6,FALSE)</f>
        <v>MURATA ELECTRONICS ROCK</v>
      </c>
      <c r="H84" t="str">
        <f>VLOOKUP(B84,[1]IRIS!$B$2:$T$370,7,FALSE)</f>
        <v>US</v>
      </c>
      <c r="I84">
        <f>VLOOKUP(B84,[1]IRIS!$B$2:$T$370,14,FALSE)</f>
        <v>1.98E-3</v>
      </c>
      <c r="J84" t="str">
        <f>VLOOKUP(B84,[1]IRIS!$B$2:$T$370,15,FALSE)</f>
        <v>USD</v>
      </c>
      <c r="K84">
        <f t="shared" si="11"/>
        <v>1.98E-3</v>
      </c>
      <c r="L84" s="15"/>
      <c r="M84" t="str">
        <f>VLOOKUP(B84,[1]IRIS!$B$2:$T$370,16,FALSE)</f>
        <v>EA</v>
      </c>
      <c r="N84" t="str">
        <f>VLOOKUP(B84,[1]IRIS!$B$2:$T$370,17,FALSE)</f>
        <v>P4000026</v>
      </c>
      <c r="O84" t="str">
        <f>VLOOKUP(B84,[1]IRIS!$B$2:$T$370,19,FALSE)</f>
        <v>PNET55D</v>
      </c>
      <c r="P84">
        <v>17</v>
      </c>
      <c r="Q84">
        <v>17</v>
      </c>
      <c r="R84">
        <v>8</v>
      </c>
      <c r="S84">
        <v>8</v>
      </c>
      <c r="T84">
        <v>8</v>
      </c>
      <c r="U84">
        <v>8</v>
      </c>
      <c r="V84">
        <v>8</v>
      </c>
      <c r="W84">
        <v>8</v>
      </c>
      <c r="X84">
        <f t="shared" si="13"/>
        <v>3.3660000000000002E-2</v>
      </c>
      <c r="Y84">
        <f t="shared" si="14"/>
        <v>3.3660000000000002E-2</v>
      </c>
      <c r="Z84">
        <f t="shared" si="15"/>
        <v>1.584E-2</v>
      </c>
      <c r="AA84">
        <f t="shared" si="16"/>
        <v>1.584E-2</v>
      </c>
      <c r="AB84">
        <f t="shared" si="17"/>
        <v>1.584E-2</v>
      </c>
      <c r="AC84">
        <f t="shared" si="18"/>
        <v>1.584E-2</v>
      </c>
      <c r="AD84">
        <f t="shared" si="19"/>
        <v>1.584E-2</v>
      </c>
      <c r="AE84">
        <f t="shared" si="20"/>
        <v>1.584E-2</v>
      </c>
    </row>
    <row r="85" spans="1:31" x14ac:dyDescent="0.25">
      <c r="A85" t="s">
        <v>929</v>
      </c>
      <c r="B85" t="str">
        <f t="shared" si="12"/>
        <v>K21893AD-FJA001</v>
      </c>
      <c r="C85" t="str">
        <f>VLOOKUP(B85,[1]IRIS!$B$2:$T$370,2,FALSE)</f>
        <v>CAP-CERM 1.8pF,0.1%,25VCOG,,0201</v>
      </c>
      <c r="D85" t="str">
        <f>VLOOKUP(B85,'[1]cBOM GD'!$B$3:$D$393,3,FALSE)</f>
        <v>EBOM</v>
      </c>
      <c r="E85" t="str">
        <f>VLOOKUP(B85,[1]IRIS!$B$2:$T$370,4,FALSE)</f>
        <v>PP</v>
      </c>
      <c r="F85">
        <f>VLOOKUP(B85,[1]IRIS!$B$2:$T$370,5,FALSE)</f>
        <v>80004846</v>
      </c>
      <c r="G85" t="str">
        <f>VLOOKUP(B85,[1]IRIS!$B$2:$T$370,6,FALSE)</f>
        <v>MURATA ELECTRONICS ROCK</v>
      </c>
      <c r="H85" t="str">
        <f>VLOOKUP(B85,[1]IRIS!$B$2:$T$370,7,FALSE)</f>
        <v>US</v>
      </c>
      <c r="I85">
        <f>VLOOKUP(B85,[1]IRIS!$B$2:$T$370,14,FALSE)</f>
        <v>3.48E-3</v>
      </c>
      <c r="J85" t="str">
        <f>VLOOKUP(B85,[1]IRIS!$B$2:$T$370,15,FALSE)</f>
        <v>USD</v>
      </c>
      <c r="K85">
        <f t="shared" si="11"/>
        <v>3.48E-3</v>
      </c>
      <c r="L85" s="15"/>
      <c r="M85" t="str">
        <f>VLOOKUP(B85,[1]IRIS!$B$2:$T$370,16,FALSE)</f>
        <v>EA</v>
      </c>
      <c r="N85" t="str">
        <f>VLOOKUP(B85,[1]IRIS!$B$2:$T$370,17,FALSE)</f>
        <v>P4000026</v>
      </c>
      <c r="O85" t="str">
        <f>VLOOKUP(B85,[1]IRIS!$B$2:$T$370,19,FALSE)</f>
        <v>PNET55D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f t="shared" si="13"/>
        <v>3.48E-3</v>
      </c>
      <c r="Y85">
        <f t="shared" si="14"/>
        <v>3.48E-3</v>
      </c>
      <c r="Z85">
        <f t="shared" si="15"/>
        <v>3.48E-3</v>
      </c>
      <c r="AA85">
        <f t="shared" si="16"/>
        <v>3.48E-3</v>
      </c>
      <c r="AB85">
        <f t="shared" si="17"/>
        <v>3.48E-3</v>
      </c>
      <c r="AC85">
        <f t="shared" si="18"/>
        <v>3.48E-3</v>
      </c>
      <c r="AD85">
        <f t="shared" si="19"/>
        <v>3.48E-3</v>
      </c>
      <c r="AE85">
        <f t="shared" si="20"/>
        <v>3.48E-3</v>
      </c>
    </row>
    <row r="86" spans="1:31" x14ac:dyDescent="0.25">
      <c r="A86" t="s">
        <v>930</v>
      </c>
      <c r="B86" t="str">
        <f t="shared" si="12"/>
        <v>K22093AD-FJA001</v>
      </c>
      <c r="C86" t="str">
        <f>VLOOKUP(B86,[1]IRIS!$B$2:$T$370,2,FALSE)</f>
        <v>CAP-CERM 2pF,0.1%,25V,CG,,0201</v>
      </c>
      <c r="D86" t="str">
        <f>VLOOKUP(B86,'[1]cBOM GD'!$B$3:$D$393,3,FALSE)</f>
        <v>EBOM</v>
      </c>
      <c r="E86" t="str">
        <f>VLOOKUP(B86,[1]IRIS!$B$2:$T$370,4,FALSE)</f>
        <v>PP</v>
      </c>
      <c r="F86">
        <f>VLOOKUP(B86,[1]IRIS!$B$2:$T$370,5,FALSE)</f>
        <v>80004846</v>
      </c>
      <c r="G86" t="str">
        <f>VLOOKUP(B86,[1]IRIS!$B$2:$T$370,6,FALSE)</f>
        <v>MURATA ELECTRONICS ROCK</v>
      </c>
      <c r="H86" t="str">
        <f>VLOOKUP(B86,[1]IRIS!$B$2:$T$370,7,FALSE)</f>
        <v>US</v>
      </c>
      <c r="I86">
        <f>VLOOKUP(B86,[1]IRIS!$B$2:$T$370,14,FALSE)</f>
        <v>3.48E-3</v>
      </c>
      <c r="J86" t="str">
        <f>VLOOKUP(B86,[1]IRIS!$B$2:$T$370,15,FALSE)</f>
        <v>USD</v>
      </c>
      <c r="K86">
        <f t="shared" si="11"/>
        <v>3.48E-3</v>
      </c>
      <c r="L86" s="15"/>
      <c r="M86" t="str">
        <f>VLOOKUP(B86,[1]IRIS!$B$2:$T$370,16,FALSE)</f>
        <v>EA</v>
      </c>
      <c r="N86" t="str">
        <f>VLOOKUP(B86,[1]IRIS!$B$2:$T$370,17,FALSE)</f>
        <v>P4000026</v>
      </c>
      <c r="O86" t="str">
        <f>VLOOKUP(B86,[1]IRIS!$B$2:$T$370,19,FALSE)</f>
        <v>PNET55D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f t="shared" si="13"/>
        <v>3.48E-3</v>
      </c>
      <c r="Y86">
        <f t="shared" si="14"/>
        <v>3.48E-3</v>
      </c>
      <c r="Z86">
        <f t="shared" si="15"/>
        <v>3.48E-3</v>
      </c>
      <c r="AA86">
        <f t="shared" si="16"/>
        <v>3.48E-3</v>
      </c>
      <c r="AB86">
        <f t="shared" si="17"/>
        <v>3.48E-3</v>
      </c>
      <c r="AC86">
        <f t="shared" si="18"/>
        <v>3.48E-3</v>
      </c>
      <c r="AD86">
        <f t="shared" si="19"/>
        <v>3.48E-3</v>
      </c>
      <c r="AE86">
        <f t="shared" si="20"/>
        <v>3.48E-3</v>
      </c>
    </row>
    <row r="87" spans="1:31" x14ac:dyDescent="0.25">
      <c r="A87" t="s">
        <v>931</v>
      </c>
      <c r="B87" t="str">
        <f t="shared" si="12"/>
        <v>K222046D-FJA002</v>
      </c>
      <c r="C87" t="str">
        <f>VLOOKUP(B87,[1]IRIS!$B$2:$T$370,2,FALSE)</f>
        <v>CAP MLCC C0G (EIA) 22pF5% 0402</v>
      </c>
      <c r="D87" t="str">
        <f>VLOOKUP(B87,'[1]cBOM GD'!$B$3:$D$393,3,FALSE)</f>
        <v>EBOM</v>
      </c>
      <c r="E87" t="str">
        <f>VLOOKUP(B87,[1]IRIS!$B$2:$T$370,4,FALSE)</f>
        <v>PP</v>
      </c>
      <c r="F87">
        <f>VLOOKUP(B87,[1]IRIS!$B$2:$T$370,5,FALSE)</f>
        <v>80004846</v>
      </c>
      <c r="G87" t="str">
        <f>VLOOKUP(B87,[1]IRIS!$B$2:$T$370,6,FALSE)</f>
        <v>MURATA ELECTRONICS ROCK</v>
      </c>
      <c r="H87" t="str">
        <f>VLOOKUP(B87,[1]IRIS!$B$2:$T$370,7,FALSE)</f>
        <v>US</v>
      </c>
      <c r="I87">
        <f>VLOOKUP(B87,[1]IRIS!$B$2:$T$370,14,FALSE)</f>
        <v>2.3400000000000001E-3</v>
      </c>
      <c r="J87" t="str">
        <f>VLOOKUP(B87,[1]IRIS!$B$2:$T$370,15,FALSE)</f>
        <v>USD</v>
      </c>
      <c r="K87">
        <f t="shared" si="11"/>
        <v>2.3400000000000001E-3</v>
      </c>
      <c r="L87" s="15"/>
      <c r="M87" t="str">
        <f>VLOOKUP(B87,[1]IRIS!$B$2:$T$370,16,FALSE)</f>
        <v>EA</v>
      </c>
      <c r="N87" t="str">
        <f>VLOOKUP(B87,[1]IRIS!$B$2:$T$370,17,FALSE)</f>
        <v>P4000026</v>
      </c>
      <c r="O87" t="str">
        <f>VLOOKUP(B87,[1]IRIS!$B$2:$T$370,19,FALSE)</f>
        <v>PNET55D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f t="shared" si="13"/>
        <v>2.3400000000000001E-3</v>
      </c>
      <c r="Y87">
        <f t="shared" si="14"/>
        <v>2.3400000000000001E-3</v>
      </c>
      <c r="Z87">
        <f t="shared" si="15"/>
        <v>2.3400000000000001E-3</v>
      </c>
      <c r="AA87">
        <f t="shared" si="16"/>
        <v>2.3400000000000001E-3</v>
      </c>
      <c r="AB87">
        <f t="shared" si="17"/>
        <v>2.3400000000000001E-3</v>
      </c>
      <c r="AC87">
        <f t="shared" si="18"/>
        <v>2.3400000000000001E-3</v>
      </c>
      <c r="AD87">
        <f t="shared" si="19"/>
        <v>2.3400000000000001E-3</v>
      </c>
      <c r="AE87">
        <f t="shared" si="20"/>
        <v>2.3400000000000001E-3</v>
      </c>
    </row>
    <row r="88" spans="1:31" x14ac:dyDescent="0.25">
      <c r="A88" t="s">
        <v>932</v>
      </c>
      <c r="B88" t="str">
        <f t="shared" si="12"/>
        <v>K222407D-FKD002</v>
      </c>
      <c r="C88" t="str">
        <f>VLOOKUP(B88,[1]IRIS!$B$2:$T$370,2,FALSE)</f>
        <v>CAP MLCC X6S (EIA) 0.22uF  10% 0201</v>
      </c>
      <c r="D88" t="str">
        <f>VLOOKUP(B88,'[1]cBOM GD'!$B$3:$D$393,3,FALSE)</f>
        <v>EBOM</v>
      </c>
      <c r="E88" t="str">
        <f>VLOOKUP(B88,[1]IRIS!$B$2:$T$370,4,FALSE)</f>
        <v>PP</v>
      </c>
      <c r="F88">
        <f>VLOOKUP(B88,[1]IRIS!$B$2:$T$370,5,FALSE)</f>
        <v>80004846</v>
      </c>
      <c r="G88" t="str">
        <f>VLOOKUP(B88,[1]IRIS!$B$2:$T$370,6,FALSE)</f>
        <v>MURATA ELECTRONICS ROCK</v>
      </c>
      <c r="H88" t="str">
        <f>VLOOKUP(B88,[1]IRIS!$B$2:$T$370,7,FALSE)</f>
        <v>US</v>
      </c>
      <c r="I88">
        <f>VLOOKUP(B88,[1]IRIS!$B$2:$T$370,14,FALSE)</f>
        <v>2.8999999999999998E-3</v>
      </c>
      <c r="J88" t="str">
        <f>VLOOKUP(B88,[1]IRIS!$B$2:$T$370,15,FALSE)</f>
        <v>USD</v>
      </c>
      <c r="K88">
        <f t="shared" ref="K88:K131" si="21">+I88</f>
        <v>2.8999999999999998E-3</v>
      </c>
      <c r="L88" s="15"/>
      <c r="M88" t="str">
        <f>VLOOKUP(B88,[1]IRIS!$B$2:$T$370,16,FALSE)</f>
        <v>EA</v>
      </c>
      <c r="N88" t="str">
        <f>VLOOKUP(B88,[1]IRIS!$B$2:$T$370,17,FALSE)</f>
        <v>P4000026</v>
      </c>
      <c r="O88" t="str">
        <f>VLOOKUP(B88,[1]IRIS!$B$2:$T$370,19,FALSE)</f>
        <v>PNET55D</v>
      </c>
      <c r="P88">
        <v>25</v>
      </c>
      <c r="Q88">
        <v>25</v>
      </c>
      <c r="R88">
        <v>25</v>
      </c>
      <c r="S88">
        <v>25</v>
      </c>
      <c r="T88">
        <v>25</v>
      </c>
      <c r="U88">
        <v>25</v>
      </c>
      <c r="V88">
        <v>25</v>
      </c>
      <c r="W88">
        <v>25</v>
      </c>
      <c r="X88">
        <f t="shared" si="13"/>
        <v>7.2499999999999995E-2</v>
      </c>
      <c r="Y88">
        <f t="shared" si="14"/>
        <v>7.2499999999999995E-2</v>
      </c>
      <c r="Z88">
        <f t="shared" si="15"/>
        <v>7.2499999999999995E-2</v>
      </c>
      <c r="AA88">
        <f t="shared" si="16"/>
        <v>7.2499999999999995E-2</v>
      </c>
      <c r="AB88">
        <f t="shared" si="17"/>
        <v>7.2499999999999995E-2</v>
      </c>
      <c r="AC88">
        <f t="shared" si="18"/>
        <v>7.2499999999999995E-2</v>
      </c>
      <c r="AD88">
        <f t="shared" si="19"/>
        <v>7.2499999999999995E-2</v>
      </c>
      <c r="AE88">
        <f t="shared" si="20"/>
        <v>7.2499999999999995E-2</v>
      </c>
    </row>
    <row r="89" spans="1:31" x14ac:dyDescent="0.25">
      <c r="A89" t="s">
        <v>933</v>
      </c>
      <c r="B89" t="str">
        <f t="shared" si="12"/>
        <v>K222427D-FKA001</v>
      </c>
      <c r="C89" t="str">
        <f>VLOOKUP(B89,[1]IRIS!$B$2:$T$370,2,FALSE)</f>
        <v>CAP MLCC X7R (EIA) 0.22uF  10% 0402</v>
      </c>
      <c r="D89" t="str">
        <f>VLOOKUP(B89,'[1]cBOM GD'!$B$3:$D$393,3,FALSE)</f>
        <v>EBOM</v>
      </c>
      <c r="E89" t="str">
        <f>VLOOKUP(B89,[1]IRIS!$B$2:$T$370,4,FALSE)</f>
        <v>PP</v>
      </c>
      <c r="F89">
        <f>VLOOKUP(B89,[1]IRIS!$B$2:$T$370,5,FALSE)</f>
        <v>80004846</v>
      </c>
      <c r="G89" t="str">
        <f>VLOOKUP(B89,[1]IRIS!$B$2:$T$370,6,FALSE)</f>
        <v>MURATA ELECTRONICS ROCK</v>
      </c>
      <c r="H89" t="str">
        <f>VLOOKUP(B89,[1]IRIS!$B$2:$T$370,7,FALSE)</f>
        <v>US</v>
      </c>
      <c r="I89">
        <f>VLOOKUP(B89,[1]IRIS!$B$2:$T$370,14,FALSE)</f>
        <v>7.7799999999999996E-3</v>
      </c>
      <c r="J89" t="str">
        <f>VLOOKUP(B89,[1]IRIS!$B$2:$T$370,15,FALSE)</f>
        <v>USD</v>
      </c>
      <c r="K89">
        <f t="shared" si="21"/>
        <v>7.7799999999999996E-3</v>
      </c>
      <c r="L89" s="15"/>
      <c r="M89" t="str">
        <f>VLOOKUP(B89,[1]IRIS!$B$2:$T$370,16,FALSE)</f>
        <v>EA</v>
      </c>
      <c r="N89" t="str">
        <f>VLOOKUP(B89,[1]IRIS!$B$2:$T$370,17,FALSE)</f>
        <v>P4000026</v>
      </c>
      <c r="O89" t="str">
        <f>VLOOKUP(B89,[1]IRIS!$B$2:$T$370,19,FALSE)</f>
        <v>PNET55D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f t="shared" si="13"/>
        <v>7.7799999999999996E-3</v>
      </c>
      <c r="Y89">
        <f t="shared" si="14"/>
        <v>7.7799999999999996E-3</v>
      </c>
      <c r="Z89">
        <f t="shared" si="15"/>
        <v>7.7799999999999996E-3</v>
      </c>
      <c r="AA89">
        <f t="shared" si="16"/>
        <v>7.7799999999999996E-3</v>
      </c>
      <c r="AB89">
        <f t="shared" si="17"/>
        <v>7.7799999999999996E-3</v>
      </c>
      <c r="AC89">
        <f t="shared" si="18"/>
        <v>7.7799999999999996E-3</v>
      </c>
      <c r="AD89">
        <f t="shared" si="19"/>
        <v>7.7799999999999996E-3</v>
      </c>
      <c r="AE89">
        <f t="shared" si="20"/>
        <v>7.7799999999999996E-3</v>
      </c>
    </row>
    <row r="90" spans="1:31" x14ac:dyDescent="0.25">
      <c r="A90" t="s">
        <v>934</v>
      </c>
      <c r="B90" t="str">
        <f t="shared" si="12"/>
        <v>K222507D-FKD001</v>
      </c>
      <c r="C90" t="str">
        <f>VLOOKUP(B90,[1]IRIS!$B$2:$T$370,2,FALSE)</f>
        <v>CAP MLCC X6S (EIA) 2.2uF10% 0402</v>
      </c>
      <c r="D90" t="str">
        <f>VLOOKUP(B90,'[1]cBOM GD'!$B$3:$D$393,3,FALSE)</f>
        <v>EBOM</v>
      </c>
      <c r="E90" t="str">
        <f>VLOOKUP(B90,[1]IRIS!$B$2:$T$370,4,FALSE)</f>
        <v>PP</v>
      </c>
      <c r="F90">
        <f>VLOOKUP(B90,[1]IRIS!$B$2:$T$370,5,FALSE)</f>
        <v>80004846</v>
      </c>
      <c r="G90" t="str">
        <f>VLOOKUP(B90,[1]IRIS!$B$2:$T$370,6,FALSE)</f>
        <v>MURATA ELECTRONICS ROCK</v>
      </c>
      <c r="H90" t="str">
        <f>VLOOKUP(B90,[1]IRIS!$B$2:$T$370,7,FALSE)</f>
        <v>US</v>
      </c>
      <c r="I90">
        <f>VLOOKUP(B90,[1]IRIS!$B$2:$T$370,14,FALSE)</f>
        <v>1.106E-2</v>
      </c>
      <c r="J90" t="str">
        <f>VLOOKUP(B90,[1]IRIS!$B$2:$T$370,15,FALSE)</f>
        <v>USD</v>
      </c>
      <c r="K90">
        <f t="shared" si="21"/>
        <v>1.106E-2</v>
      </c>
      <c r="L90" s="15"/>
      <c r="M90" t="str">
        <f>VLOOKUP(B90,[1]IRIS!$B$2:$T$370,16,FALSE)</f>
        <v>EA</v>
      </c>
      <c r="N90" t="str">
        <f>VLOOKUP(B90,[1]IRIS!$B$2:$T$370,17,FALSE)</f>
        <v>P4000026</v>
      </c>
      <c r="O90" t="str">
        <f>VLOOKUP(B90,[1]IRIS!$B$2:$T$370,19,FALSE)</f>
        <v>PNET55D</v>
      </c>
      <c r="P90">
        <v>3</v>
      </c>
      <c r="Q90">
        <v>3</v>
      </c>
      <c r="R90">
        <v>3</v>
      </c>
      <c r="S90">
        <v>3</v>
      </c>
      <c r="T90">
        <v>3</v>
      </c>
      <c r="U90">
        <v>3</v>
      </c>
      <c r="V90">
        <v>3</v>
      </c>
      <c r="W90">
        <v>3</v>
      </c>
      <c r="X90">
        <f t="shared" si="13"/>
        <v>3.3180000000000001E-2</v>
      </c>
      <c r="Y90">
        <f t="shared" si="14"/>
        <v>3.3180000000000001E-2</v>
      </c>
      <c r="Z90">
        <f t="shared" si="15"/>
        <v>3.3180000000000001E-2</v>
      </c>
      <c r="AA90">
        <f t="shared" si="16"/>
        <v>3.3180000000000001E-2</v>
      </c>
      <c r="AB90">
        <f t="shared" si="17"/>
        <v>3.3180000000000001E-2</v>
      </c>
      <c r="AC90">
        <f t="shared" si="18"/>
        <v>3.3180000000000001E-2</v>
      </c>
      <c r="AD90">
        <f t="shared" si="19"/>
        <v>3.3180000000000001E-2</v>
      </c>
      <c r="AE90">
        <f t="shared" si="20"/>
        <v>3.3180000000000001E-2</v>
      </c>
    </row>
    <row r="91" spans="1:31" x14ac:dyDescent="0.25">
      <c r="A91" t="s">
        <v>935</v>
      </c>
      <c r="B91" t="str">
        <f t="shared" si="12"/>
        <v>K222517B-FKDAAD</v>
      </c>
      <c r="C91" t="str">
        <f>VLOOKUP(B91,[1]IRIS!$B$2:$T$370,2,FALSE)</f>
        <v>CAP MLCC X6S (EIA) 2.2uF10% 0402</v>
      </c>
      <c r="D91" t="str">
        <f>VLOOKUP(B91,'[1]cBOM GD'!$B$3:$D$393,3,FALSE)</f>
        <v>EBOM</v>
      </c>
      <c r="E91" t="str">
        <f>VLOOKUP(B91,[1]IRIS!$B$2:$T$370,4,FALSE)</f>
        <v>PP</v>
      </c>
      <c r="F91">
        <f>VLOOKUP(B91,[1]IRIS!$B$2:$T$370,5,FALSE)</f>
        <v>80004846</v>
      </c>
      <c r="G91" t="str">
        <f>VLOOKUP(B91,[1]IRIS!$B$2:$T$370,6,FALSE)</f>
        <v>MURATA ELECTRONICS ROCK</v>
      </c>
      <c r="H91" t="str">
        <f>VLOOKUP(B91,[1]IRIS!$B$2:$T$370,7,FALSE)</f>
        <v>US</v>
      </c>
      <c r="I91">
        <f>VLOOKUP(B91,[1]IRIS!$B$2:$T$370,14,FALSE)</f>
        <v>1.7500000000000002E-2</v>
      </c>
      <c r="J91" t="str">
        <f>VLOOKUP(B91,[1]IRIS!$B$2:$T$370,15,FALSE)</f>
        <v>USD</v>
      </c>
      <c r="K91">
        <f t="shared" si="21"/>
        <v>1.7500000000000002E-2</v>
      </c>
      <c r="L91" s="15"/>
      <c r="M91" t="str">
        <f>VLOOKUP(B91,[1]IRIS!$B$2:$T$370,16,FALSE)</f>
        <v>EA</v>
      </c>
      <c r="N91" t="str">
        <f>VLOOKUP(B91,[1]IRIS!$B$2:$T$370,17,FALSE)</f>
        <v>P4000026</v>
      </c>
      <c r="O91" t="str">
        <f>VLOOKUP(B91,[1]IRIS!$B$2:$T$370,19,FALSE)</f>
        <v>PNET55D</v>
      </c>
      <c r="P91">
        <v>10</v>
      </c>
      <c r="Q91">
        <v>10</v>
      </c>
      <c r="R91">
        <v>10</v>
      </c>
      <c r="S91">
        <v>10</v>
      </c>
      <c r="T91">
        <v>10</v>
      </c>
      <c r="U91">
        <v>10</v>
      </c>
      <c r="V91">
        <v>10</v>
      </c>
      <c r="W91">
        <v>10</v>
      </c>
      <c r="X91">
        <f t="shared" si="13"/>
        <v>0.17500000000000002</v>
      </c>
      <c r="Y91">
        <f t="shared" si="14"/>
        <v>0.17500000000000002</v>
      </c>
      <c r="Z91">
        <f t="shared" si="15"/>
        <v>0.17500000000000002</v>
      </c>
      <c r="AA91">
        <f t="shared" si="16"/>
        <v>0.17500000000000002</v>
      </c>
      <c r="AB91">
        <f t="shared" si="17"/>
        <v>0.17500000000000002</v>
      </c>
      <c r="AC91">
        <f t="shared" si="18"/>
        <v>0.17500000000000002</v>
      </c>
      <c r="AD91">
        <f t="shared" si="19"/>
        <v>0.17500000000000002</v>
      </c>
      <c r="AE91">
        <f t="shared" si="20"/>
        <v>0.17500000000000002</v>
      </c>
    </row>
    <row r="92" spans="1:31" x14ac:dyDescent="0.25">
      <c r="A92" t="s">
        <v>936</v>
      </c>
      <c r="B92" t="str">
        <f t="shared" si="12"/>
        <v>K222527D-FKD001</v>
      </c>
      <c r="C92" t="str">
        <f>VLOOKUP(B92,[1]IRIS!$B$2:$T$370,2,FALSE)</f>
        <v>CAP MLCC X6S (EIA) 2.2uF10% 0402</v>
      </c>
      <c r="D92" t="str">
        <f>VLOOKUP(B92,'[1]cBOM GD'!$B$3:$D$393,3,FALSE)</f>
        <v>EBOM</v>
      </c>
      <c r="E92" t="str">
        <f>VLOOKUP(B92,[1]IRIS!$B$2:$T$370,4,FALSE)</f>
        <v>PP</v>
      </c>
      <c r="F92">
        <f>VLOOKUP(B92,[1]IRIS!$B$2:$T$370,5,FALSE)</f>
        <v>80004846</v>
      </c>
      <c r="G92" t="str">
        <f>VLOOKUP(B92,[1]IRIS!$B$2:$T$370,6,FALSE)</f>
        <v>MURATA ELECTRONICS ROCK</v>
      </c>
      <c r="H92" t="str">
        <f>VLOOKUP(B92,[1]IRIS!$B$2:$T$370,7,FALSE)</f>
        <v>US</v>
      </c>
      <c r="I92">
        <f>VLOOKUP(B92,[1]IRIS!$B$2:$T$370,14,FALSE)</f>
        <v>1.9040000000000001E-2</v>
      </c>
      <c r="J92" t="str">
        <f>VLOOKUP(B92,[1]IRIS!$B$2:$T$370,15,FALSE)</f>
        <v>USD</v>
      </c>
      <c r="K92">
        <f t="shared" si="21"/>
        <v>1.9040000000000001E-2</v>
      </c>
      <c r="L92" s="15"/>
      <c r="M92" t="str">
        <f>VLOOKUP(B92,[1]IRIS!$B$2:$T$370,16,FALSE)</f>
        <v>EA</v>
      </c>
      <c r="N92" t="str">
        <f>VLOOKUP(B92,[1]IRIS!$B$2:$T$370,17,FALSE)</f>
        <v>P4000026</v>
      </c>
      <c r="O92" t="str">
        <f>VLOOKUP(B92,[1]IRIS!$B$2:$T$370,19,FALSE)</f>
        <v>PNET55D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1</v>
      </c>
      <c r="X92">
        <f t="shared" si="13"/>
        <v>0</v>
      </c>
      <c r="Y92">
        <f t="shared" si="14"/>
        <v>0</v>
      </c>
      <c r="Z92">
        <f t="shared" si="15"/>
        <v>0</v>
      </c>
      <c r="AA92">
        <f t="shared" si="16"/>
        <v>0</v>
      </c>
      <c r="AB92">
        <f t="shared" si="17"/>
        <v>0</v>
      </c>
      <c r="AC92">
        <f t="shared" si="18"/>
        <v>0</v>
      </c>
      <c r="AD92">
        <f t="shared" si="19"/>
        <v>1.9040000000000001E-2</v>
      </c>
      <c r="AE92">
        <f t="shared" si="20"/>
        <v>1.9040000000000001E-2</v>
      </c>
    </row>
    <row r="93" spans="1:31" x14ac:dyDescent="0.25">
      <c r="A93" t="s">
        <v>937</v>
      </c>
      <c r="B93" t="str">
        <f t="shared" si="12"/>
        <v>K222608B-FKDAAA</v>
      </c>
      <c r="C93" t="str">
        <f>VLOOKUP(B93,[1]IRIS!$B$2:$T$370,2,FALSE)</f>
        <v>CAP-CERM 22UF,20%,6.3V,6S,Sole S</v>
      </c>
      <c r="D93" t="str">
        <f>VLOOKUP(B93,'[1]cBOM GD'!$B$3:$D$393,3,FALSE)</f>
        <v>EBOM</v>
      </c>
      <c r="E93" t="str">
        <f>VLOOKUP(B93,[1]IRIS!$B$2:$T$370,4,FALSE)</f>
        <v>PP</v>
      </c>
      <c r="F93">
        <f>VLOOKUP(B93,[1]IRIS!$B$2:$T$370,5,FALSE)</f>
        <v>80004846</v>
      </c>
      <c r="G93" t="str">
        <f>VLOOKUP(B93,[1]IRIS!$B$2:$T$370,6,FALSE)</f>
        <v>MURATA ELECTRONICS ROCK</v>
      </c>
      <c r="H93" t="str">
        <f>VLOOKUP(B93,[1]IRIS!$B$2:$T$370,7,FALSE)</f>
        <v>US</v>
      </c>
      <c r="I93">
        <f>VLOOKUP(B93,[1]IRIS!$B$2:$T$370,14,FALSE)</f>
        <v>2.18E-2</v>
      </c>
      <c r="J93" t="str">
        <f>VLOOKUP(B93,[1]IRIS!$B$2:$T$370,15,FALSE)</f>
        <v>USD</v>
      </c>
      <c r="K93">
        <f t="shared" si="21"/>
        <v>2.18E-2</v>
      </c>
      <c r="L93" s="15"/>
      <c r="M93" t="str">
        <f>VLOOKUP(B93,[1]IRIS!$B$2:$T$370,16,FALSE)</f>
        <v>EA</v>
      </c>
      <c r="N93" t="str">
        <f>VLOOKUP(B93,[1]IRIS!$B$2:$T$370,17,FALSE)</f>
        <v>P4000026</v>
      </c>
      <c r="O93" t="str">
        <f>VLOOKUP(B93,[1]IRIS!$B$2:$T$370,19,FALSE)</f>
        <v>PNET55D</v>
      </c>
      <c r="P93">
        <v>14</v>
      </c>
      <c r="Q93">
        <v>14</v>
      </c>
      <c r="R93">
        <v>14</v>
      </c>
      <c r="S93">
        <v>14</v>
      </c>
      <c r="T93">
        <v>14</v>
      </c>
      <c r="U93">
        <v>14</v>
      </c>
      <c r="V93">
        <v>14</v>
      </c>
      <c r="W93">
        <v>14</v>
      </c>
      <c r="X93">
        <f t="shared" si="13"/>
        <v>0.30520000000000003</v>
      </c>
      <c r="Y93">
        <f t="shared" si="14"/>
        <v>0.30520000000000003</v>
      </c>
      <c r="Z93">
        <f t="shared" si="15"/>
        <v>0.30520000000000003</v>
      </c>
      <c r="AA93">
        <f t="shared" si="16"/>
        <v>0.30520000000000003</v>
      </c>
      <c r="AB93">
        <f t="shared" si="17"/>
        <v>0.30520000000000003</v>
      </c>
      <c r="AC93">
        <f t="shared" si="18"/>
        <v>0.30520000000000003</v>
      </c>
      <c r="AD93">
        <f t="shared" si="19"/>
        <v>0.30520000000000003</v>
      </c>
      <c r="AE93">
        <f t="shared" si="20"/>
        <v>0.30520000000000003</v>
      </c>
    </row>
    <row r="94" spans="1:31" x14ac:dyDescent="0.25">
      <c r="A94" t="s">
        <v>938</v>
      </c>
      <c r="B94" t="str">
        <f t="shared" si="12"/>
        <v>K222618B-FKDAAB</v>
      </c>
      <c r="C94" t="str">
        <f>VLOOKUP(B94,[1]IRIS!$B$2:$T$370,2,FALSE)</f>
        <v>CAP-CERM 22UF,20%,10V,XS,,0805</v>
      </c>
      <c r="D94" t="str">
        <f>VLOOKUP(B94,'[1]cBOM GD'!$B$3:$D$393,3,FALSE)</f>
        <v>EBOM</v>
      </c>
      <c r="E94" t="str">
        <f>VLOOKUP(B94,[1]IRIS!$B$2:$T$370,4,FALSE)</f>
        <v>PP</v>
      </c>
      <c r="F94">
        <f>VLOOKUP(B94,[1]IRIS!$B$2:$T$370,5,FALSE)</f>
        <v>80004846</v>
      </c>
      <c r="G94" t="str">
        <f>VLOOKUP(B94,[1]IRIS!$B$2:$T$370,6,FALSE)</f>
        <v>MURATA ELECTRONICS ROCK</v>
      </c>
      <c r="H94" t="str">
        <f>VLOOKUP(B94,[1]IRIS!$B$2:$T$370,7,FALSE)</f>
        <v>US</v>
      </c>
      <c r="I94">
        <f>VLOOKUP(B94,[1]IRIS!$B$2:$T$370,14,FALSE)</f>
        <v>5.1999999999999998E-2</v>
      </c>
      <c r="J94" t="str">
        <f>VLOOKUP(B94,[1]IRIS!$B$2:$T$370,15,FALSE)</f>
        <v>USD</v>
      </c>
      <c r="K94">
        <f t="shared" si="21"/>
        <v>5.1999999999999998E-2</v>
      </c>
      <c r="L94" s="15"/>
      <c r="M94" t="str">
        <f>VLOOKUP(B94,[1]IRIS!$B$2:$T$370,16,FALSE)</f>
        <v>EA</v>
      </c>
      <c r="N94" t="str">
        <f>VLOOKUP(B94,[1]IRIS!$B$2:$T$370,17,FALSE)</f>
        <v>P4000026</v>
      </c>
      <c r="O94" t="str">
        <f>VLOOKUP(B94,[1]IRIS!$B$2:$T$370,19,FALSE)</f>
        <v>PNET55D</v>
      </c>
      <c r="P94">
        <v>10</v>
      </c>
      <c r="Q94">
        <v>10</v>
      </c>
      <c r="R94">
        <v>8</v>
      </c>
      <c r="S94">
        <v>8</v>
      </c>
      <c r="T94">
        <v>8</v>
      </c>
      <c r="U94">
        <v>8</v>
      </c>
      <c r="V94">
        <v>8</v>
      </c>
      <c r="W94">
        <v>8</v>
      </c>
      <c r="X94">
        <f t="shared" si="13"/>
        <v>0.52</v>
      </c>
      <c r="Y94">
        <f t="shared" si="14"/>
        <v>0.52</v>
      </c>
      <c r="Z94">
        <f t="shared" si="15"/>
        <v>0.41599999999999998</v>
      </c>
      <c r="AA94">
        <f t="shared" si="16"/>
        <v>0.41599999999999998</v>
      </c>
      <c r="AB94">
        <f t="shared" si="17"/>
        <v>0.41599999999999998</v>
      </c>
      <c r="AC94">
        <f t="shared" si="18"/>
        <v>0.41599999999999998</v>
      </c>
      <c r="AD94">
        <f t="shared" si="19"/>
        <v>0.41599999999999998</v>
      </c>
      <c r="AE94">
        <f t="shared" si="20"/>
        <v>0.41599999999999998</v>
      </c>
    </row>
    <row r="95" spans="1:31" x14ac:dyDescent="0.25">
      <c r="A95" t="s">
        <v>939</v>
      </c>
      <c r="B95" t="str">
        <f t="shared" si="12"/>
        <v>K222628B-FKEAAB</v>
      </c>
      <c r="C95" t="str">
        <f>VLOOKUP(B95,[1]IRIS!$B$2:$T$370,2,FALSE)</f>
        <v>CAP 22uF 0.2 16Vdc 0805(2012m) 1p35ht X5R (EIA)</v>
      </c>
      <c r="D95" t="str">
        <f>VLOOKUP(B95,'[1]cBOM GD'!$B$3:$D$393,3,FALSE)</f>
        <v>EBOM</v>
      </c>
      <c r="E95" t="str">
        <f>VLOOKUP(B95,[1]IRIS!$B$2:$T$370,4,FALSE)</f>
        <v>PP</v>
      </c>
      <c r="F95">
        <f>VLOOKUP(B95,[1]IRIS!$B$2:$T$370,5,FALSE)</f>
        <v>80004846</v>
      </c>
      <c r="G95" t="str">
        <f>VLOOKUP(B95,[1]IRIS!$B$2:$T$370,6,FALSE)</f>
        <v>MURATA ELECTRONICS ROCK</v>
      </c>
      <c r="H95" t="str">
        <f>VLOOKUP(B95,[1]IRIS!$B$2:$T$370,7,FALSE)</f>
        <v>US</v>
      </c>
      <c r="I95">
        <f>VLOOKUP(B95,[1]IRIS!$B$2:$T$370,14,FALSE)</f>
        <v>5.2499999999999998E-2</v>
      </c>
      <c r="J95" t="str">
        <f>VLOOKUP(B95,[1]IRIS!$B$2:$T$370,15,FALSE)</f>
        <v>USD</v>
      </c>
      <c r="K95">
        <f t="shared" si="21"/>
        <v>5.2499999999999998E-2</v>
      </c>
      <c r="L95" s="15"/>
      <c r="M95" t="str">
        <f>VLOOKUP(B95,[1]IRIS!$B$2:$T$370,16,FALSE)</f>
        <v>EA</v>
      </c>
      <c r="N95" t="str">
        <f>VLOOKUP(B95,[1]IRIS!$B$2:$T$370,17,FALSE)</f>
        <v>P4000026</v>
      </c>
      <c r="O95" t="str">
        <f>VLOOKUP(B95,[1]IRIS!$B$2:$T$370,19,FALSE)</f>
        <v>PNET55D</v>
      </c>
      <c r="P95">
        <v>4</v>
      </c>
      <c r="Q95">
        <v>4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f t="shared" si="13"/>
        <v>0.21</v>
      </c>
      <c r="Y95">
        <f t="shared" si="14"/>
        <v>0.21</v>
      </c>
      <c r="Z95">
        <f t="shared" si="15"/>
        <v>0.21</v>
      </c>
      <c r="AA95">
        <f t="shared" si="16"/>
        <v>0.21</v>
      </c>
      <c r="AB95">
        <f t="shared" si="17"/>
        <v>0.21</v>
      </c>
      <c r="AC95">
        <f t="shared" si="18"/>
        <v>0.21</v>
      </c>
      <c r="AD95">
        <f t="shared" si="19"/>
        <v>0.21</v>
      </c>
      <c r="AE95">
        <f t="shared" si="20"/>
        <v>0.21</v>
      </c>
    </row>
    <row r="96" spans="1:31" x14ac:dyDescent="0.25">
      <c r="A96" t="s">
        <v>940</v>
      </c>
      <c r="B96" t="str">
        <f t="shared" si="12"/>
        <v>K227036D-FJA001</v>
      </c>
      <c r="C96" t="str">
        <f>VLOOKUP(B96,[1]IRIS!$B$2:$T$370,2,FALSE)</f>
        <v>CAP-CERM 27pF,5%,25V,CO,,0201</v>
      </c>
      <c r="D96" t="str">
        <f>VLOOKUP(B96,'[1]cBOM GD'!$B$3:$D$393,3,FALSE)</f>
        <v>EBOM</v>
      </c>
      <c r="E96" t="str">
        <f>VLOOKUP(B96,[1]IRIS!$B$2:$T$370,4,FALSE)</f>
        <v>PP</v>
      </c>
      <c r="F96">
        <f>VLOOKUP(B96,[1]IRIS!$B$2:$T$370,5,FALSE)</f>
        <v>80004846</v>
      </c>
      <c r="G96" t="str">
        <f>VLOOKUP(B96,[1]IRIS!$B$2:$T$370,6,FALSE)</f>
        <v>MURATA ELECTRONICS ROCK</v>
      </c>
      <c r="H96" t="str">
        <f>VLOOKUP(B96,[1]IRIS!$B$2:$T$370,7,FALSE)</f>
        <v>US</v>
      </c>
      <c r="I96">
        <f>VLOOKUP(B96,[1]IRIS!$B$2:$T$370,14,FALSE)</f>
        <v>1.98E-3</v>
      </c>
      <c r="J96" t="str">
        <f>VLOOKUP(B96,[1]IRIS!$B$2:$T$370,15,FALSE)</f>
        <v>USD</v>
      </c>
      <c r="K96">
        <f t="shared" si="21"/>
        <v>1.98E-3</v>
      </c>
      <c r="L96" s="15"/>
      <c r="M96" t="str">
        <f>VLOOKUP(B96,[1]IRIS!$B$2:$T$370,16,FALSE)</f>
        <v>EA</v>
      </c>
      <c r="N96" t="str">
        <f>VLOOKUP(B96,[1]IRIS!$B$2:$T$370,17,FALSE)</f>
        <v>P4000026</v>
      </c>
      <c r="O96" t="str">
        <f>VLOOKUP(B96,[1]IRIS!$B$2:$T$370,19,FALSE)</f>
        <v>PNET55D</v>
      </c>
      <c r="P96">
        <v>24</v>
      </c>
      <c r="Q96">
        <v>24</v>
      </c>
      <c r="R96">
        <v>19</v>
      </c>
      <c r="S96">
        <v>19</v>
      </c>
      <c r="T96">
        <v>19</v>
      </c>
      <c r="U96">
        <v>19</v>
      </c>
      <c r="V96">
        <v>21</v>
      </c>
      <c r="W96">
        <v>21</v>
      </c>
      <c r="X96">
        <f t="shared" si="13"/>
        <v>4.752E-2</v>
      </c>
      <c r="Y96">
        <f t="shared" si="14"/>
        <v>4.752E-2</v>
      </c>
      <c r="Z96">
        <f t="shared" si="15"/>
        <v>3.7620000000000001E-2</v>
      </c>
      <c r="AA96">
        <f t="shared" si="16"/>
        <v>3.7620000000000001E-2</v>
      </c>
      <c r="AB96">
        <f t="shared" si="17"/>
        <v>3.7620000000000001E-2</v>
      </c>
      <c r="AC96">
        <f t="shared" si="18"/>
        <v>3.7620000000000001E-2</v>
      </c>
      <c r="AD96">
        <f t="shared" si="19"/>
        <v>4.1579999999999999E-2</v>
      </c>
      <c r="AE96">
        <f t="shared" si="20"/>
        <v>4.1579999999999999E-2</v>
      </c>
    </row>
    <row r="97" spans="1:31" x14ac:dyDescent="0.25">
      <c r="A97" t="s">
        <v>941</v>
      </c>
      <c r="B97" t="str">
        <f t="shared" si="12"/>
        <v>K23084BD-FJA001</v>
      </c>
      <c r="C97" t="str">
        <f>VLOOKUP(B97,[1]IRIS!$B$2:$T$370,2,FALSE)</f>
        <v>CAP-CERM 0.3PF,16.66%,5V,COG,,02</v>
      </c>
      <c r="D97" t="str">
        <f>VLOOKUP(B97,'[1]cBOM GD'!$B$3:$D$393,3,FALSE)</f>
        <v>EBOM</v>
      </c>
      <c r="E97" t="str">
        <f>VLOOKUP(B97,[1]IRIS!$B$2:$T$370,4,FALSE)</f>
        <v>PP</v>
      </c>
      <c r="F97">
        <f>VLOOKUP(B97,[1]IRIS!$B$2:$T$370,5,FALSE)</f>
        <v>80004846</v>
      </c>
      <c r="G97" t="str">
        <f>VLOOKUP(B97,[1]IRIS!$B$2:$T$370,6,FALSE)</f>
        <v>MURATA ELECTRONICS ROCK</v>
      </c>
      <c r="H97" t="str">
        <f>VLOOKUP(B97,[1]IRIS!$B$2:$T$370,7,FALSE)</f>
        <v>US</v>
      </c>
      <c r="I97">
        <f>VLOOKUP(B97,[1]IRIS!$B$2:$T$370,14,FALSE)</f>
        <v>4.5599999999999998E-3</v>
      </c>
      <c r="J97" t="str">
        <f>VLOOKUP(B97,[1]IRIS!$B$2:$T$370,15,FALSE)</f>
        <v>USD</v>
      </c>
      <c r="K97">
        <f t="shared" si="21"/>
        <v>4.5599999999999998E-3</v>
      </c>
      <c r="L97" s="15"/>
      <c r="M97" t="str">
        <f>VLOOKUP(B97,[1]IRIS!$B$2:$T$370,16,FALSE)</f>
        <v>EA</v>
      </c>
      <c r="N97" t="str">
        <f>VLOOKUP(B97,[1]IRIS!$B$2:$T$370,17,FALSE)</f>
        <v>P4000026</v>
      </c>
      <c r="O97" t="str">
        <f>VLOOKUP(B97,[1]IRIS!$B$2:$T$370,19,FALSE)</f>
        <v>PNET55D</v>
      </c>
      <c r="P97">
        <v>2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f t="shared" si="13"/>
        <v>9.1199999999999996E-3</v>
      </c>
      <c r="Y97">
        <f t="shared" si="14"/>
        <v>9.1199999999999996E-3</v>
      </c>
      <c r="Z97">
        <f t="shared" si="15"/>
        <v>9.1199999999999996E-3</v>
      </c>
      <c r="AA97">
        <f t="shared" si="16"/>
        <v>9.1199999999999996E-3</v>
      </c>
      <c r="AB97">
        <f t="shared" si="17"/>
        <v>9.1199999999999996E-3</v>
      </c>
      <c r="AC97">
        <f t="shared" si="18"/>
        <v>9.1199999999999996E-3</v>
      </c>
      <c r="AD97">
        <f t="shared" si="19"/>
        <v>9.1199999999999996E-3</v>
      </c>
      <c r="AE97">
        <f t="shared" si="20"/>
        <v>9.1199999999999996E-3</v>
      </c>
    </row>
    <row r="98" spans="1:31" x14ac:dyDescent="0.25">
      <c r="A98" t="s">
        <v>942</v>
      </c>
      <c r="B98" t="str">
        <f t="shared" si="12"/>
        <v>K23093AD-FJA001</v>
      </c>
      <c r="C98" t="str">
        <f>VLOOKUP(B98,[1]IRIS!$B$2:$T$370,2,FALSE)</f>
        <v>CAP-CERM 3pF,0.1%,25V,CG,,0201</v>
      </c>
      <c r="D98" t="str">
        <f>VLOOKUP(B98,'[1]cBOM GD'!$B$3:$D$393,3,FALSE)</f>
        <v>EBOM</v>
      </c>
      <c r="E98" t="str">
        <f>VLOOKUP(B98,[1]IRIS!$B$2:$T$370,4,FALSE)</f>
        <v>PP</v>
      </c>
      <c r="F98">
        <f>VLOOKUP(B98,[1]IRIS!$B$2:$T$370,5,FALSE)</f>
        <v>80004846</v>
      </c>
      <c r="G98" t="str">
        <f>VLOOKUP(B98,[1]IRIS!$B$2:$T$370,6,FALSE)</f>
        <v>MURATA ELECTRONICS ROCK</v>
      </c>
      <c r="H98" t="str">
        <f>VLOOKUP(B98,[1]IRIS!$B$2:$T$370,7,FALSE)</f>
        <v>US</v>
      </c>
      <c r="I98">
        <f>VLOOKUP(B98,[1]IRIS!$B$2:$T$370,14,FALSE)</f>
        <v>3.48E-3</v>
      </c>
      <c r="J98" t="str">
        <f>VLOOKUP(B98,[1]IRIS!$B$2:$T$370,15,FALSE)</f>
        <v>USD</v>
      </c>
      <c r="K98">
        <f t="shared" si="21"/>
        <v>3.48E-3</v>
      </c>
      <c r="L98" s="15"/>
      <c r="M98" t="str">
        <f>VLOOKUP(B98,[1]IRIS!$B$2:$T$370,16,FALSE)</f>
        <v>EA</v>
      </c>
      <c r="N98" t="str">
        <f>VLOOKUP(B98,[1]IRIS!$B$2:$T$370,17,FALSE)</f>
        <v>P4000026</v>
      </c>
      <c r="O98" t="str">
        <f>VLOOKUP(B98,[1]IRIS!$B$2:$T$370,19,FALSE)</f>
        <v>PNET55D</v>
      </c>
      <c r="P98">
        <v>2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f t="shared" si="13"/>
        <v>6.96E-3</v>
      </c>
      <c r="Y98">
        <f t="shared" si="14"/>
        <v>6.96E-3</v>
      </c>
      <c r="Z98">
        <f t="shared" si="15"/>
        <v>0</v>
      </c>
      <c r="AA98">
        <f t="shared" si="16"/>
        <v>0</v>
      </c>
      <c r="AB98">
        <f t="shared" si="17"/>
        <v>0</v>
      </c>
      <c r="AC98">
        <f t="shared" si="18"/>
        <v>0</v>
      </c>
      <c r="AD98">
        <f t="shared" si="19"/>
        <v>0</v>
      </c>
      <c r="AE98">
        <f t="shared" si="20"/>
        <v>0</v>
      </c>
    </row>
    <row r="99" spans="1:31" x14ac:dyDescent="0.25">
      <c r="A99" t="s">
        <v>943</v>
      </c>
      <c r="B99" t="str">
        <f t="shared" si="12"/>
        <v>K233147D-FKA001</v>
      </c>
      <c r="C99" t="str">
        <f>VLOOKUP(B99,[1]IRIS!$B$2:$T$370,2,FALSE)</f>
        <v>CAP MLCC X7R (EIA) 330pF10% 0402</v>
      </c>
      <c r="D99" t="str">
        <f>VLOOKUP(B99,'[1]cBOM GD'!$B$3:$D$393,3,FALSE)</f>
        <v>EBOM</v>
      </c>
      <c r="E99" t="str">
        <f>VLOOKUP(B99,[1]IRIS!$B$2:$T$370,4,FALSE)</f>
        <v>PP</v>
      </c>
      <c r="F99">
        <f>VLOOKUP(B99,[1]IRIS!$B$2:$T$370,5,FALSE)</f>
        <v>80004846</v>
      </c>
      <c r="G99" t="str">
        <f>VLOOKUP(B99,[1]IRIS!$B$2:$T$370,6,FALSE)</f>
        <v>MURATA ELECTRONICS ROCK</v>
      </c>
      <c r="H99" t="str">
        <f>VLOOKUP(B99,[1]IRIS!$B$2:$T$370,7,FALSE)</f>
        <v>US</v>
      </c>
      <c r="I99">
        <f>VLOOKUP(B99,[1]IRIS!$B$2:$T$370,14,FALSE)</f>
        <v>1.92E-3</v>
      </c>
      <c r="J99" t="str">
        <f>VLOOKUP(B99,[1]IRIS!$B$2:$T$370,15,FALSE)</f>
        <v>USD</v>
      </c>
      <c r="K99">
        <f t="shared" si="21"/>
        <v>1.92E-3</v>
      </c>
      <c r="L99" s="15"/>
      <c r="M99" t="str">
        <f>VLOOKUP(B99,[1]IRIS!$B$2:$T$370,16,FALSE)</f>
        <v>EA</v>
      </c>
      <c r="N99" t="str">
        <f>VLOOKUP(B99,[1]IRIS!$B$2:$T$370,17,FALSE)</f>
        <v>P4000026</v>
      </c>
      <c r="O99" t="str">
        <f>VLOOKUP(B99,[1]IRIS!$B$2:$T$370,19,FALSE)</f>
        <v>PNET55D</v>
      </c>
      <c r="P99">
        <v>2</v>
      </c>
      <c r="Q99">
        <v>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f t="shared" si="13"/>
        <v>3.8400000000000001E-3</v>
      </c>
      <c r="Y99">
        <f t="shared" si="14"/>
        <v>3.8400000000000001E-3</v>
      </c>
      <c r="Z99">
        <f t="shared" si="15"/>
        <v>0</v>
      </c>
      <c r="AA99">
        <f t="shared" si="16"/>
        <v>0</v>
      </c>
      <c r="AB99">
        <f t="shared" si="17"/>
        <v>0</v>
      </c>
      <c r="AC99">
        <f t="shared" si="18"/>
        <v>0</v>
      </c>
      <c r="AD99">
        <f t="shared" si="19"/>
        <v>0</v>
      </c>
      <c r="AE99">
        <f t="shared" si="20"/>
        <v>0</v>
      </c>
    </row>
    <row r="100" spans="1:31" x14ac:dyDescent="0.25">
      <c r="A100" t="s">
        <v>944</v>
      </c>
      <c r="B100" t="str">
        <f t="shared" si="12"/>
        <v>K233227D-FKA001</v>
      </c>
      <c r="C100" t="str">
        <f>VLOOKUP(B100,[1]IRIS!$B$2:$T$370,2,FALSE)</f>
        <v>CAP-CERM 3.3nF,10%,16V,7R,,0201</v>
      </c>
      <c r="D100" t="str">
        <f>VLOOKUP(B100,'[1]cBOM GD'!$B$3:$D$393,3,FALSE)</f>
        <v>EBOM</v>
      </c>
      <c r="E100" t="str">
        <f>VLOOKUP(B100,[1]IRIS!$B$2:$T$370,4,FALSE)</f>
        <v>PP</v>
      </c>
      <c r="F100">
        <f>VLOOKUP(B100,[1]IRIS!$B$2:$T$370,5,FALSE)</f>
        <v>80004846</v>
      </c>
      <c r="G100" t="str">
        <f>VLOOKUP(B100,[1]IRIS!$B$2:$T$370,6,FALSE)</f>
        <v>MURATA ELECTRONICS ROCK</v>
      </c>
      <c r="H100" t="str">
        <f>VLOOKUP(B100,[1]IRIS!$B$2:$T$370,7,FALSE)</f>
        <v>US</v>
      </c>
      <c r="I100">
        <f>VLOOKUP(B100,[1]IRIS!$B$2:$T$370,14,FALSE)</f>
        <v>1.4829999999999999E-2</v>
      </c>
      <c r="J100" t="str">
        <f>VLOOKUP(B100,[1]IRIS!$B$2:$T$370,15,FALSE)</f>
        <v>USD</v>
      </c>
      <c r="K100">
        <f t="shared" si="21"/>
        <v>1.4829999999999999E-2</v>
      </c>
      <c r="L100" s="15"/>
      <c r="M100" t="str">
        <f>VLOOKUP(B100,[1]IRIS!$B$2:$T$370,16,FALSE)</f>
        <v>EA</v>
      </c>
      <c r="N100" t="str">
        <f>VLOOKUP(B100,[1]IRIS!$B$2:$T$370,17,FALSE)</f>
        <v>P4000026</v>
      </c>
      <c r="O100" t="str">
        <f>VLOOKUP(B100,[1]IRIS!$B$2:$T$370,19,FALSE)</f>
        <v>PNET55D</v>
      </c>
      <c r="P100">
        <v>2</v>
      </c>
      <c r="Q100">
        <v>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f t="shared" si="13"/>
        <v>2.9659999999999999E-2</v>
      </c>
      <c r="Y100">
        <f t="shared" si="14"/>
        <v>2.9659999999999999E-2</v>
      </c>
      <c r="Z100">
        <f t="shared" si="15"/>
        <v>0</v>
      </c>
      <c r="AA100">
        <f t="shared" si="16"/>
        <v>0</v>
      </c>
      <c r="AB100">
        <f t="shared" si="17"/>
        <v>0</v>
      </c>
      <c r="AC100">
        <f t="shared" si="18"/>
        <v>0</v>
      </c>
      <c r="AD100">
        <f t="shared" si="19"/>
        <v>0</v>
      </c>
      <c r="AE100">
        <f t="shared" si="20"/>
        <v>0</v>
      </c>
    </row>
    <row r="101" spans="1:31" x14ac:dyDescent="0.25">
      <c r="A101" t="s">
        <v>945</v>
      </c>
      <c r="B101" t="str">
        <f t="shared" si="12"/>
        <v>K233247D-FKA001</v>
      </c>
      <c r="C101" t="str">
        <f>VLOOKUP(B101,[1]IRIS!$B$2:$T$370,2,FALSE)</f>
        <v>CAP MLCC X7R (EIA)3300pF 10% 0402</v>
      </c>
      <c r="D101" t="str">
        <f>VLOOKUP(B101,'[1]cBOM GD'!$B$3:$D$393,3,FALSE)</f>
        <v>EBOM</v>
      </c>
      <c r="E101" t="str">
        <f>VLOOKUP(B101,[1]IRIS!$B$2:$T$370,4,FALSE)</f>
        <v>PP</v>
      </c>
      <c r="F101">
        <f>VLOOKUP(B101,[1]IRIS!$B$2:$T$370,5,FALSE)</f>
        <v>80004846</v>
      </c>
      <c r="G101" t="str">
        <f>VLOOKUP(B101,[1]IRIS!$B$2:$T$370,6,FALSE)</f>
        <v>MURATA ELECTRONICS ROCK</v>
      </c>
      <c r="H101" t="str">
        <f>VLOOKUP(B101,[1]IRIS!$B$2:$T$370,7,FALSE)</f>
        <v>US</v>
      </c>
      <c r="I101">
        <f>VLOOKUP(B101,[1]IRIS!$B$2:$T$370,14,FALSE)</f>
        <v>1.92E-3</v>
      </c>
      <c r="J101" t="str">
        <f>VLOOKUP(B101,[1]IRIS!$B$2:$T$370,15,FALSE)</f>
        <v>USD</v>
      </c>
      <c r="K101">
        <f t="shared" si="21"/>
        <v>1.92E-3</v>
      </c>
      <c r="L101" s="15"/>
      <c r="M101" t="str">
        <f>VLOOKUP(B101,[1]IRIS!$B$2:$T$370,16,FALSE)</f>
        <v>EA</v>
      </c>
      <c r="N101" t="str">
        <f>VLOOKUP(B101,[1]IRIS!$B$2:$T$370,17,FALSE)</f>
        <v>P4000026</v>
      </c>
      <c r="O101" t="str">
        <f>VLOOKUP(B101,[1]IRIS!$B$2:$T$370,19,FALSE)</f>
        <v>PNET55D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f t="shared" si="13"/>
        <v>1.92E-3</v>
      </c>
      <c r="Y101">
        <f t="shared" si="14"/>
        <v>1.92E-3</v>
      </c>
      <c r="Z101">
        <f t="shared" si="15"/>
        <v>1.92E-3</v>
      </c>
      <c r="AA101">
        <f t="shared" si="16"/>
        <v>1.92E-3</v>
      </c>
      <c r="AB101">
        <f t="shared" si="17"/>
        <v>1.92E-3</v>
      </c>
      <c r="AC101">
        <f t="shared" si="18"/>
        <v>1.92E-3</v>
      </c>
      <c r="AD101">
        <f t="shared" si="19"/>
        <v>1.92E-3</v>
      </c>
      <c r="AE101">
        <f t="shared" si="20"/>
        <v>1.92E-3</v>
      </c>
    </row>
    <row r="102" spans="1:31" x14ac:dyDescent="0.25">
      <c r="A102" t="s">
        <v>946</v>
      </c>
      <c r="B102" t="str">
        <f t="shared" si="12"/>
        <v>K233347B-FKA001</v>
      </c>
      <c r="C102" t="str">
        <f>VLOOKUP(B102,[1]IRIS!$B$2:$T$370,2,FALSE)</f>
        <v>CAP-CERM ,,,,,</v>
      </c>
      <c r="D102" t="str">
        <f>VLOOKUP(B102,'[1]cBOM GD'!$B$3:$D$393,3,FALSE)</f>
        <v>EBOM</v>
      </c>
      <c r="E102" t="str">
        <f>VLOOKUP(B102,[1]IRIS!$B$2:$T$370,4,FALSE)</f>
        <v>PP</v>
      </c>
      <c r="F102">
        <f>VLOOKUP(B102,[1]IRIS!$B$2:$T$370,5,FALSE)</f>
        <v>80004846</v>
      </c>
      <c r="G102" t="str">
        <f>VLOOKUP(B102,[1]IRIS!$B$2:$T$370,6,FALSE)</f>
        <v>MURATA ELECTRONICS ROCK</v>
      </c>
      <c r="H102" t="str">
        <f>VLOOKUP(B102,[1]IRIS!$B$2:$T$370,7,FALSE)</f>
        <v>US</v>
      </c>
      <c r="I102">
        <f>VLOOKUP(B102,[1]IRIS!$B$2:$T$370,14,FALSE)</f>
        <v>1.6100000000000001E-3</v>
      </c>
      <c r="J102" t="str">
        <f>VLOOKUP(B102,[1]IRIS!$B$2:$T$370,15,FALSE)</f>
        <v>USD</v>
      </c>
      <c r="K102">
        <f t="shared" si="21"/>
        <v>1.6100000000000001E-3</v>
      </c>
      <c r="L102" s="15"/>
      <c r="M102" t="str">
        <f>VLOOKUP(B102,[1]IRIS!$B$2:$T$370,16,FALSE)</f>
        <v>EA</v>
      </c>
      <c r="N102" t="str">
        <f>VLOOKUP(B102,[1]IRIS!$B$2:$T$370,17,FALSE)</f>
        <v>P4000026</v>
      </c>
      <c r="O102" t="str">
        <f>VLOOKUP(B102,[1]IRIS!$B$2:$T$370,19,FALSE)</f>
        <v>PNET55D</v>
      </c>
      <c r="P102">
        <v>2</v>
      </c>
      <c r="Q102">
        <v>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f t="shared" si="13"/>
        <v>3.2200000000000002E-3</v>
      </c>
      <c r="Y102">
        <f t="shared" si="14"/>
        <v>3.2200000000000002E-3</v>
      </c>
      <c r="Z102">
        <f t="shared" si="15"/>
        <v>0</v>
      </c>
      <c r="AA102">
        <f t="shared" si="16"/>
        <v>0</v>
      </c>
      <c r="AB102">
        <f t="shared" si="17"/>
        <v>0</v>
      </c>
      <c r="AC102">
        <f t="shared" si="18"/>
        <v>0</v>
      </c>
      <c r="AD102">
        <f t="shared" si="19"/>
        <v>0</v>
      </c>
      <c r="AE102">
        <f t="shared" si="20"/>
        <v>0</v>
      </c>
    </row>
    <row r="103" spans="1:31" x14ac:dyDescent="0.25">
      <c r="A103" t="s">
        <v>947</v>
      </c>
      <c r="B103" t="str">
        <f t="shared" si="12"/>
        <v>K233407D-FKD001</v>
      </c>
      <c r="C103" t="str">
        <f>VLOOKUP(B103,[1]IRIS!$B$2:$T$370,2,FALSE)</f>
        <v>CAP MLCC X6S (EIA) 0.33uF 10% 0402</v>
      </c>
      <c r="D103" t="str">
        <f>VLOOKUP(B103,'[1]cBOM GD'!$B$3:$D$393,3,FALSE)</f>
        <v>EBOM</v>
      </c>
      <c r="E103" t="str">
        <f>VLOOKUP(B103,[1]IRIS!$B$2:$T$370,4,FALSE)</f>
        <v>PP</v>
      </c>
      <c r="F103">
        <f>VLOOKUP(B103,[1]IRIS!$B$2:$T$370,5,FALSE)</f>
        <v>80004846</v>
      </c>
      <c r="G103" t="str">
        <f>VLOOKUP(B103,[1]IRIS!$B$2:$T$370,6,FALSE)</f>
        <v>MURATA ELECTRONICS ROCK</v>
      </c>
      <c r="H103" t="str">
        <f>VLOOKUP(B103,[1]IRIS!$B$2:$T$370,7,FALSE)</f>
        <v>US</v>
      </c>
      <c r="I103">
        <f>VLOOKUP(B103,[1]IRIS!$B$2:$T$370,14,FALSE)</f>
        <v>3.7699999999999999E-3</v>
      </c>
      <c r="J103" t="str">
        <f>VLOOKUP(B103,[1]IRIS!$B$2:$T$370,15,FALSE)</f>
        <v>USD</v>
      </c>
      <c r="K103">
        <f t="shared" si="21"/>
        <v>3.7699999999999999E-3</v>
      </c>
      <c r="L103" s="15"/>
      <c r="M103" t="str">
        <f>VLOOKUP(B103,[1]IRIS!$B$2:$T$370,16,FALSE)</f>
        <v>EA</v>
      </c>
      <c r="N103" t="str">
        <f>VLOOKUP(B103,[1]IRIS!$B$2:$T$370,17,FALSE)</f>
        <v>P4000026</v>
      </c>
      <c r="O103" t="str">
        <f>VLOOKUP(B103,[1]IRIS!$B$2:$T$370,19,FALSE)</f>
        <v>PNET55D</v>
      </c>
      <c r="P103">
        <v>2</v>
      </c>
      <c r="Q103">
        <v>2</v>
      </c>
      <c r="R103">
        <v>2</v>
      </c>
      <c r="S103">
        <v>2</v>
      </c>
      <c r="T103">
        <v>2</v>
      </c>
      <c r="U103">
        <v>2</v>
      </c>
      <c r="V103">
        <v>2</v>
      </c>
      <c r="W103">
        <v>2</v>
      </c>
      <c r="X103">
        <f t="shared" si="13"/>
        <v>7.5399999999999998E-3</v>
      </c>
      <c r="Y103">
        <f t="shared" si="14"/>
        <v>7.5399999999999998E-3</v>
      </c>
      <c r="Z103">
        <f t="shared" si="15"/>
        <v>7.5399999999999998E-3</v>
      </c>
      <c r="AA103">
        <f t="shared" si="16"/>
        <v>7.5399999999999998E-3</v>
      </c>
      <c r="AB103">
        <f t="shared" si="17"/>
        <v>7.5399999999999998E-3</v>
      </c>
      <c r="AC103">
        <f t="shared" si="18"/>
        <v>7.5399999999999998E-3</v>
      </c>
      <c r="AD103">
        <f t="shared" si="19"/>
        <v>7.5399999999999998E-3</v>
      </c>
      <c r="AE103">
        <f t="shared" si="20"/>
        <v>7.5399999999999998E-3</v>
      </c>
    </row>
    <row r="104" spans="1:31" x14ac:dyDescent="0.25">
      <c r="A104" t="s">
        <v>948</v>
      </c>
      <c r="B104" t="str">
        <f t="shared" si="12"/>
        <v>K23693AD-FJA001</v>
      </c>
      <c r="C104" t="str">
        <f>VLOOKUP(B104,[1]IRIS!$B$2:$T$370,2,FALSE)</f>
        <v>CAP-CERM 3.6pF,0.1%,25VCOG,,0201</v>
      </c>
      <c r="D104" t="str">
        <f>VLOOKUP(B104,'[1]cBOM GD'!$B$3:$D$393,3,FALSE)</f>
        <v>EBOM</v>
      </c>
      <c r="E104" t="str">
        <f>VLOOKUP(B104,[1]IRIS!$B$2:$T$370,4,FALSE)</f>
        <v>PP</v>
      </c>
      <c r="F104">
        <f>VLOOKUP(B104,[1]IRIS!$B$2:$T$370,5,FALSE)</f>
        <v>80004846</v>
      </c>
      <c r="G104" t="str">
        <f>VLOOKUP(B104,[1]IRIS!$B$2:$T$370,6,FALSE)</f>
        <v>MURATA ELECTRONICS ROCK</v>
      </c>
      <c r="H104" t="str">
        <f>VLOOKUP(B104,[1]IRIS!$B$2:$T$370,7,FALSE)</f>
        <v>US</v>
      </c>
      <c r="I104">
        <f>VLOOKUP(B104,[1]IRIS!$B$2:$T$370,14,FALSE)</f>
        <v>3.5400000000000002E-3</v>
      </c>
      <c r="J104" t="str">
        <f>VLOOKUP(B104,[1]IRIS!$B$2:$T$370,15,FALSE)</f>
        <v>USD</v>
      </c>
      <c r="K104">
        <f t="shared" si="21"/>
        <v>3.5400000000000002E-3</v>
      </c>
      <c r="L104" s="15"/>
      <c r="M104" t="str">
        <f>VLOOKUP(B104,[1]IRIS!$B$2:$T$370,16,FALSE)</f>
        <v>EA</v>
      </c>
      <c r="N104" t="str">
        <f>VLOOKUP(B104,[1]IRIS!$B$2:$T$370,17,FALSE)</f>
        <v>P4000026</v>
      </c>
      <c r="O104" t="str">
        <f>VLOOKUP(B104,[1]IRIS!$B$2:$T$370,19,FALSE)</f>
        <v>PNET55D</v>
      </c>
      <c r="P104">
        <v>9</v>
      </c>
      <c r="Q104">
        <v>9</v>
      </c>
      <c r="R104">
        <v>8</v>
      </c>
      <c r="S104">
        <v>8</v>
      </c>
      <c r="T104">
        <v>8</v>
      </c>
      <c r="U104">
        <v>8</v>
      </c>
      <c r="V104">
        <v>8</v>
      </c>
      <c r="W104">
        <v>8</v>
      </c>
      <c r="X104">
        <f t="shared" si="13"/>
        <v>3.1859999999999999E-2</v>
      </c>
      <c r="Y104">
        <f t="shared" si="14"/>
        <v>3.1859999999999999E-2</v>
      </c>
      <c r="Z104">
        <f t="shared" si="15"/>
        <v>2.8320000000000001E-2</v>
      </c>
      <c r="AA104">
        <f t="shared" si="16"/>
        <v>2.8320000000000001E-2</v>
      </c>
      <c r="AB104">
        <f t="shared" si="17"/>
        <v>2.8320000000000001E-2</v>
      </c>
      <c r="AC104">
        <f t="shared" si="18"/>
        <v>2.8320000000000001E-2</v>
      </c>
      <c r="AD104">
        <f t="shared" si="19"/>
        <v>2.8320000000000001E-2</v>
      </c>
      <c r="AE104">
        <f t="shared" si="20"/>
        <v>2.8320000000000001E-2</v>
      </c>
    </row>
    <row r="105" spans="1:31" x14ac:dyDescent="0.25">
      <c r="A105" t="s">
        <v>949</v>
      </c>
      <c r="B105" t="str">
        <f t="shared" si="12"/>
        <v>K247046D-FJA001</v>
      </c>
      <c r="C105" t="str">
        <f>VLOOKUP(B105,[1]IRIS!$B$2:$T$370,2,FALSE)</f>
        <v>CAP MLCC C0G (EIA) 47pF5% 0402</v>
      </c>
      <c r="D105" t="str">
        <f>VLOOKUP(B105,'[1]cBOM GD'!$B$3:$D$393,3,FALSE)</f>
        <v>EBOM</v>
      </c>
      <c r="E105" t="str">
        <f>VLOOKUP(B105,[1]IRIS!$B$2:$T$370,4,FALSE)</f>
        <v>PP</v>
      </c>
      <c r="F105">
        <f>VLOOKUP(B105,[1]IRIS!$B$2:$T$370,5,FALSE)</f>
        <v>80004846</v>
      </c>
      <c r="G105" t="str">
        <f>VLOOKUP(B105,[1]IRIS!$B$2:$T$370,6,FALSE)</f>
        <v>MURATA ELECTRONICS ROCK</v>
      </c>
      <c r="H105" t="str">
        <f>VLOOKUP(B105,[1]IRIS!$B$2:$T$370,7,FALSE)</f>
        <v>US</v>
      </c>
      <c r="I105">
        <f>VLOOKUP(B105,[1]IRIS!$B$2:$T$370,14,FALSE)</f>
        <v>2.3400000000000001E-3</v>
      </c>
      <c r="J105" t="str">
        <f>VLOOKUP(B105,[1]IRIS!$B$2:$T$370,15,FALSE)</f>
        <v>USD</v>
      </c>
      <c r="K105">
        <f t="shared" si="21"/>
        <v>2.3400000000000001E-3</v>
      </c>
      <c r="L105" s="15"/>
      <c r="M105" t="str">
        <f>VLOOKUP(B105,[1]IRIS!$B$2:$T$370,16,FALSE)</f>
        <v>EA</v>
      </c>
      <c r="N105" t="str">
        <f>VLOOKUP(B105,[1]IRIS!$B$2:$T$370,17,FALSE)</f>
        <v>P4000026</v>
      </c>
      <c r="O105" t="str">
        <f>VLOOKUP(B105,[1]IRIS!$B$2:$T$370,19,FALSE)</f>
        <v>PNET55D</v>
      </c>
      <c r="P105">
        <v>2</v>
      </c>
      <c r="Q105">
        <v>2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f t="shared" si="13"/>
        <v>4.6800000000000001E-3</v>
      </c>
      <c r="Y105">
        <f t="shared" si="14"/>
        <v>4.6800000000000001E-3</v>
      </c>
      <c r="Z105">
        <f t="shared" si="15"/>
        <v>2.3400000000000001E-3</v>
      </c>
      <c r="AA105">
        <f t="shared" si="16"/>
        <v>2.3400000000000001E-3</v>
      </c>
      <c r="AB105">
        <f t="shared" si="17"/>
        <v>2.3400000000000001E-3</v>
      </c>
      <c r="AC105">
        <f t="shared" si="18"/>
        <v>2.3400000000000001E-3</v>
      </c>
      <c r="AD105">
        <f t="shared" si="19"/>
        <v>2.3400000000000001E-3</v>
      </c>
      <c r="AE105">
        <f t="shared" si="20"/>
        <v>2.3400000000000001E-3</v>
      </c>
    </row>
    <row r="106" spans="1:31" x14ac:dyDescent="0.25">
      <c r="A106" t="s">
        <v>950</v>
      </c>
      <c r="B106" t="str">
        <f t="shared" si="12"/>
        <v>K247136D-FJA001</v>
      </c>
      <c r="C106" t="str">
        <f>VLOOKUP(B106,[1]IRIS!$B$2:$T$370,2,FALSE)</f>
        <v xml:space="preserve"> CAP MLCC C0G (EIA) 470pF 5% 0402</v>
      </c>
      <c r="D106" t="str">
        <f>VLOOKUP(B106,'[1]cBOM GD'!$B$3:$D$393,3,FALSE)</f>
        <v>EBOM</v>
      </c>
      <c r="E106" t="str">
        <f>VLOOKUP(B106,[1]IRIS!$B$2:$T$370,4,FALSE)</f>
        <v>PP</v>
      </c>
      <c r="F106">
        <f>VLOOKUP(B106,[1]IRIS!$B$2:$T$370,5,FALSE)</f>
        <v>80004846</v>
      </c>
      <c r="G106" t="str">
        <f>VLOOKUP(B106,[1]IRIS!$B$2:$T$370,6,FALSE)</f>
        <v>MURATA ELECTRONICS ROCK</v>
      </c>
      <c r="H106" t="str">
        <f>VLOOKUP(B106,[1]IRIS!$B$2:$T$370,7,FALSE)</f>
        <v>US</v>
      </c>
      <c r="I106">
        <f>VLOOKUP(B106,[1]IRIS!$B$2:$T$370,14,FALSE)</f>
        <v>4.5599999999999998E-3</v>
      </c>
      <c r="J106" t="str">
        <f>VLOOKUP(B106,[1]IRIS!$B$2:$T$370,15,FALSE)</f>
        <v>USD</v>
      </c>
      <c r="K106">
        <f t="shared" si="21"/>
        <v>4.5599999999999998E-3</v>
      </c>
      <c r="L106" s="15"/>
      <c r="M106" t="str">
        <f>VLOOKUP(B106,[1]IRIS!$B$2:$T$370,16,FALSE)</f>
        <v>EA</v>
      </c>
      <c r="N106" t="str">
        <f>VLOOKUP(B106,[1]IRIS!$B$2:$T$370,17,FALSE)</f>
        <v>P4000026</v>
      </c>
      <c r="O106" t="str">
        <f>VLOOKUP(B106,[1]IRIS!$B$2:$T$370,19,FALSE)</f>
        <v>PNET55D</v>
      </c>
      <c r="P106">
        <v>10</v>
      </c>
      <c r="Q106">
        <v>10</v>
      </c>
      <c r="R106">
        <v>10</v>
      </c>
      <c r="S106">
        <v>10</v>
      </c>
      <c r="T106">
        <v>10</v>
      </c>
      <c r="U106">
        <v>10</v>
      </c>
      <c r="V106">
        <v>10</v>
      </c>
      <c r="W106">
        <v>10</v>
      </c>
      <c r="X106">
        <f t="shared" si="13"/>
        <v>4.5600000000000002E-2</v>
      </c>
      <c r="Y106">
        <f t="shared" si="14"/>
        <v>4.5600000000000002E-2</v>
      </c>
      <c r="Z106">
        <f t="shared" si="15"/>
        <v>4.5600000000000002E-2</v>
      </c>
      <c r="AA106">
        <f t="shared" si="16"/>
        <v>4.5600000000000002E-2</v>
      </c>
      <c r="AB106">
        <f t="shared" si="17"/>
        <v>4.5600000000000002E-2</v>
      </c>
      <c r="AC106">
        <f t="shared" si="18"/>
        <v>4.5600000000000002E-2</v>
      </c>
      <c r="AD106">
        <f t="shared" si="19"/>
        <v>4.5600000000000002E-2</v>
      </c>
      <c r="AE106">
        <f t="shared" si="20"/>
        <v>4.5600000000000002E-2</v>
      </c>
    </row>
    <row r="107" spans="1:31" x14ac:dyDescent="0.25">
      <c r="A107" t="s">
        <v>951</v>
      </c>
      <c r="B107" t="str">
        <f t="shared" si="12"/>
        <v>K247247B-FKA001</v>
      </c>
      <c r="C107" t="str">
        <f>VLOOKUP(B107,[1]IRIS!$B$2:$T$370,2,FALSE)</f>
        <v>CAP-CERM 4.7nF,10%,50V,X7R,,0402</v>
      </c>
      <c r="D107" t="str">
        <f>VLOOKUP(B107,'[1]cBOM GD'!$B$3:$D$393,3,FALSE)</f>
        <v>EBOM</v>
      </c>
      <c r="E107" t="str">
        <f>VLOOKUP(B107,[1]IRIS!$B$2:$T$370,4,FALSE)</f>
        <v>PP</v>
      </c>
      <c r="F107">
        <f>VLOOKUP(B107,[1]IRIS!$B$2:$T$370,5,FALSE)</f>
        <v>80004846</v>
      </c>
      <c r="G107" t="str">
        <f>VLOOKUP(B107,[1]IRIS!$B$2:$T$370,6,FALSE)</f>
        <v>MURATA ELECTRONICS ROCK</v>
      </c>
      <c r="H107" t="str">
        <f>VLOOKUP(B107,[1]IRIS!$B$2:$T$370,7,FALSE)</f>
        <v>US</v>
      </c>
      <c r="I107">
        <f>VLOOKUP(B107,[1]IRIS!$B$2:$T$370,14,FALSE)</f>
        <v>1.92E-3</v>
      </c>
      <c r="J107" t="str">
        <f>VLOOKUP(B107,[1]IRIS!$B$2:$T$370,15,FALSE)</f>
        <v>USD</v>
      </c>
      <c r="K107">
        <f t="shared" si="21"/>
        <v>1.92E-3</v>
      </c>
      <c r="L107" s="15"/>
      <c r="M107" t="str">
        <f>VLOOKUP(B107,[1]IRIS!$B$2:$T$370,16,FALSE)</f>
        <v>EA</v>
      </c>
      <c r="N107" t="str">
        <f>VLOOKUP(B107,[1]IRIS!$B$2:$T$370,17,FALSE)</f>
        <v>P4000026</v>
      </c>
      <c r="O107" t="str">
        <f>VLOOKUP(B107,[1]IRIS!$B$2:$T$370,19,FALSE)</f>
        <v>PNET55D</v>
      </c>
      <c r="P107">
        <v>2</v>
      </c>
      <c r="Q107">
        <v>2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f t="shared" si="13"/>
        <v>3.8400000000000001E-3</v>
      </c>
      <c r="Y107">
        <f t="shared" si="14"/>
        <v>3.8400000000000001E-3</v>
      </c>
      <c r="Z107">
        <f t="shared" si="15"/>
        <v>0</v>
      </c>
      <c r="AA107">
        <f t="shared" si="16"/>
        <v>0</v>
      </c>
      <c r="AB107">
        <f t="shared" si="17"/>
        <v>0</v>
      </c>
      <c r="AC107">
        <f t="shared" si="18"/>
        <v>0</v>
      </c>
      <c r="AD107">
        <f t="shared" si="19"/>
        <v>0</v>
      </c>
      <c r="AE107">
        <f t="shared" si="20"/>
        <v>0</v>
      </c>
    </row>
    <row r="108" spans="1:31" x14ac:dyDescent="0.25">
      <c r="A108" t="s">
        <v>952</v>
      </c>
      <c r="B108" t="str">
        <f t="shared" si="12"/>
        <v>K247407D-FKD001</v>
      </c>
      <c r="C108" t="str">
        <f>VLOOKUP(B108,[1]IRIS!$B$2:$T$370,2,FALSE)</f>
        <v>CAP MLCC X6S (EIA) 0.47uF 10% 0402</v>
      </c>
      <c r="D108" t="str">
        <f>VLOOKUP(B108,'[1]cBOM GD'!$B$3:$D$393,3,FALSE)</f>
        <v>EBOM</v>
      </c>
      <c r="E108" t="str">
        <f>VLOOKUP(B108,[1]IRIS!$B$2:$T$370,4,FALSE)</f>
        <v>PP</v>
      </c>
      <c r="F108">
        <f>VLOOKUP(B108,[1]IRIS!$B$2:$T$370,5,FALSE)</f>
        <v>80004846</v>
      </c>
      <c r="G108" t="str">
        <f>VLOOKUP(B108,[1]IRIS!$B$2:$T$370,6,FALSE)</f>
        <v>MURATA ELECTRONICS ROCK</v>
      </c>
      <c r="H108" t="str">
        <f>VLOOKUP(B108,[1]IRIS!$B$2:$T$370,7,FALSE)</f>
        <v>US</v>
      </c>
      <c r="I108">
        <f>VLOOKUP(B108,[1]IRIS!$B$2:$T$370,14,FALSE)</f>
        <v>4.7800000000000004E-3</v>
      </c>
      <c r="J108" t="str">
        <f>VLOOKUP(B108,[1]IRIS!$B$2:$T$370,15,FALSE)</f>
        <v>USD</v>
      </c>
      <c r="K108">
        <f t="shared" si="21"/>
        <v>4.7800000000000004E-3</v>
      </c>
      <c r="L108" s="15"/>
      <c r="M108" t="str">
        <f>VLOOKUP(B108,[1]IRIS!$B$2:$T$370,16,FALSE)</f>
        <v>EA</v>
      </c>
      <c r="N108" t="str">
        <f>VLOOKUP(B108,[1]IRIS!$B$2:$T$370,17,FALSE)</f>
        <v>P4000026</v>
      </c>
      <c r="O108" t="str">
        <f>VLOOKUP(B108,[1]IRIS!$B$2:$T$370,19,FALSE)</f>
        <v>PNET55D</v>
      </c>
      <c r="P108">
        <v>5</v>
      </c>
      <c r="Q108">
        <v>5</v>
      </c>
      <c r="R108">
        <v>5</v>
      </c>
      <c r="S108">
        <v>5</v>
      </c>
      <c r="T108">
        <v>5</v>
      </c>
      <c r="U108">
        <v>5</v>
      </c>
      <c r="V108">
        <v>5</v>
      </c>
      <c r="W108">
        <v>5</v>
      </c>
      <c r="X108">
        <f t="shared" si="13"/>
        <v>2.3900000000000001E-2</v>
      </c>
      <c r="Y108">
        <f t="shared" si="14"/>
        <v>2.3900000000000001E-2</v>
      </c>
      <c r="Z108">
        <f t="shared" si="15"/>
        <v>2.3900000000000001E-2</v>
      </c>
      <c r="AA108">
        <f t="shared" si="16"/>
        <v>2.3900000000000001E-2</v>
      </c>
      <c r="AB108">
        <f t="shared" si="17"/>
        <v>2.3900000000000001E-2</v>
      </c>
      <c r="AC108">
        <f t="shared" si="18"/>
        <v>2.3900000000000001E-2</v>
      </c>
      <c r="AD108">
        <f t="shared" si="19"/>
        <v>2.3900000000000001E-2</v>
      </c>
      <c r="AE108">
        <f t="shared" si="20"/>
        <v>2.3900000000000001E-2</v>
      </c>
    </row>
    <row r="109" spans="1:31" x14ac:dyDescent="0.25">
      <c r="A109" t="s">
        <v>953</v>
      </c>
      <c r="B109" t="str">
        <f t="shared" si="12"/>
        <v>K247508D-FKD001</v>
      </c>
      <c r="C109" t="str">
        <f>VLOOKUP(B109,[1]IRIS!$B$2:$T$370,2,FALSE)</f>
        <v>CAP MLCC X6S (EIA) 4.7uF20% 0402</v>
      </c>
      <c r="D109" t="str">
        <f>VLOOKUP(B109,'[1]cBOM GD'!$B$3:$D$393,3,FALSE)</f>
        <v>EBOM</v>
      </c>
      <c r="E109" t="str">
        <f>VLOOKUP(B109,[1]IRIS!$B$2:$T$370,4,FALSE)</f>
        <v>PP</v>
      </c>
      <c r="F109">
        <f>VLOOKUP(B109,[1]IRIS!$B$2:$T$370,5,FALSE)</f>
        <v>80004846</v>
      </c>
      <c r="G109" t="str">
        <f>VLOOKUP(B109,[1]IRIS!$B$2:$T$370,6,FALSE)</f>
        <v>MURATA ELECTRONICS ROCK</v>
      </c>
      <c r="H109" t="str">
        <f>VLOOKUP(B109,[1]IRIS!$B$2:$T$370,7,FALSE)</f>
        <v>US</v>
      </c>
      <c r="I109">
        <f>VLOOKUP(B109,[1]IRIS!$B$2:$T$370,14,FALSE)</f>
        <v>1.3899999999999999E-2</v>
      </c>
      <c r="J109" t="str">
        <f>VLOOKUP(B109,[1]IRIS!$B$2:$T$370,15,FALSE)</f>
        <v>USD</v>
      </c>
      <c r="K109">
        <f t="shared" si="21"/>
        <v>1.3899999999999999E-2</v>
      </c>
      <c r="L109" s="15"/>
      <c r="M109" t="str">
        <f>VLOOKUP(B109,[1]IRIS!$B$2:$T$370,16,FALSE)</f>
        <v>EA</v>
      </c>
      <c r="N109" t="str">
        <f>VLOOKUP(B109,[1]IRIS!$B$2:$T$370,17,FALSE)</f>
        <v>P4000026</v>
      </c>
      <c r="O109" t="str">
        <f>VLOOKUP(B109,[1]IRIS!$B$2:$T$370,19,FALSE)</f>
        <v>PNET55D</v>
      </c>
      <c r="P109">
        <v>11</v>
      </c>
      <c r="Q109">
        <v>11</v>
      </c>
      <c r="R109">
        <v>11</v>
      </c>
      <c r="S109">
        <v>11</v>
      </c>
      <c r="T109">
        <v>11</v>
      </c>
      <c r="U109">
        <v>11</v>
      </c>
      <c r="V109">
        <v>11</v>
      </c>
      <c r="W109">
        <v>11</v>
      </c>
      <c r="X109">
        <f t="shared" si="13"/>
        <v>0.15289999999999998</v>
      </c>
      <c r="Y109">
        <f t="shared" si="14"/>
        <v>0.15289999999999998</v>
      </c>
      <c r="Z109">
        <f t="shared" si="15"/>
        <v>0.15289999999999998</v>
      </c>
      <c r="AA109">
        <f t="shared" si="16"/>
        <v>0.15289999999999998</v>
      </c>
      <c r="AB109">
        <f t="shared" si="17"/>
        <v>0.15289999999999998</v>
      </c>
      <c r="AC109">
        <f t="shared" si="18"/>
        <v>0.15289999999999998</v>
      </c>
      <c r="AD109">
        <f t="shared" si="19"/>
        <v>0.15289999999999998</v>
      </c>
      <c r="AE109">
        <f t="shared" si="20"/>
        <v>0.15289999999999998</v>
      </c>
    </row>
    <row r="110" spans="1:31" x14ac:dyDescent="0.25">
      <c r="A110" t="s">
        <v>954</v>
      </c>
      <c r="B110" t="str">
        <f t="shared" si="12"/>
        <v>K247527D-FKD001</v>
      </c>
      <c r="C110" t="str">
        <f>VLOOKUP(B110,[1]IRIS!$B$2:$T$370,2,FALSE)</f>
        <v>CAP MLCC X6S (EIA) 4.7uF10% 0603</v>
      </c>
      <c r="D110" t="str">
        <f>VLOOKUP(B110,'[1]cBOM GD'!$B$3:$D$393,3,FALSE)</f>
        <v>EBOM</v>
      </c>
      <c r="E110" t="str">
        <f>VLOOKUP(B110,[1]IRIS!$B$2:$T$370,4,FALSE)</f>
        <v>PP</v>
      </c>
      <c r="F110">
        <f>VLOOKUP(B110,[1]IRIS!$B$2:$T$370,5,FALSE)</f>
        <v>80004846</v>
      </c>
      <c r="G110" t="str">
        <f>VLOOKUP(B110,[1]IRIS!$B$2:$T$370,6,FALSE)</f>
        <v>MURATA ELECTRONICS ROCK</v>
      </c>
      <c r="H110" t="str">
        <f>VLOOKUP(B110,[1]IRIS!$B$2:$T$370,7,FALSE)</f>
        <v>US</v>
      </c>
      <c r="I110">
        <f>VLOOKUP(B110,[1]IRIS!$B$2:$T$370,14,FALSE)</f>
        <v>2.1999999999999999E-2</v>
      </c>
      <c r="J110" t="str">
        <f>VLOOKUP(B110,[1]IRIS!$B$2:$T$370,15,FALSE)</f>
        <v>USD</v>
      </c>
      <c r="K110">
        <f t="shared" si="21"/>
        <v>2.1999999999999999E-2</v>
      </c>
      <c r="L110" s="15"/>
      <c r="M110" t="str">
        <f>VLOOKUP(B110,[1]IRIS!$B$2:$T$370,16,FALSE)</f>
        <v>EA</v>
      </c>
      <c r="N110" t="str">
        <f>VLOOKUP(B110,[1]IRIS!$B$2:$T$370,17,FALSE)</f>
        <v>P4000026</v>
      </c>
      <c r="O110" t="str">
        <f>VLOOKUP(B110,[1]IRIS!$B$2:$T$370,19,FALSE)</f>
        <v>PNET55D</v>
      </c>
      <c r="P110">
        <v>10</v>
      </c>
      <c r="Q110">
        <v>10</v>
      </c>
      <c r="R110">
        <v>10</v>
      </c>
      <c r="S110">
        <v>10</v>
      </c>
      <c r="T110">
        <v>10</v>
      </c>
      <c r="U110">
        <v>10</v>
      </c>
      <c r="V110">
        <v>10</v>
      </c>
      <c r="W110">
        <v>10</v>
      </c>
      <c r="X110">
        <f t="shared" si="13"/>
        <v>0.21999999999999997</v>
      </c>
      <c r="Y110">
        <f t="shared" si="14"/>
        <v>0.21999999999999997</v>
      </c>
      <c r="Z110">
        <f t="shared" si="15"/>
        <v>0.21999999999999997</v>
      </c>
      <c r="AA110">
        <f t="shared" si="16"/>
        <v>0.21999999999999997</v>
      </c>
      <c r="AB110">
        <f t="shared" si="17"/>
        <v>0.21999999999999997</v>
      </c>
      <c r="AC110">
        <f t="shared" si="18"/>
        <v>0.21999999999999997</v>
      </c>
      <c r="AD110">
        <f t="shared" si="19"/>
        <v>0.21999999999999997</v>
      </c>
      <c r="AE110">
        <f t="shared" si="20"/>
        <v>0.21999999999999997</v>
      </c>
    </row>
    <row r="111" spans="1:31" x14ac:dyDescent="0.25">
      <c r="A111" t="s">
        <v>955</v>
      </c>
      <c r="B111" t="str">
        <f t="shared" si="12"/>
        <v>K247537D-FKD001</v>
      </c>
      <c r="C111" t="str">
        <f>VLOOKUP(B111,[1]IRIS!$B$2:$T$370,2,FALSE)</f>
        <v>CAP MLCC X6S (EIA) 4.7uF10% 0603</v>
      </c>
      <c r="D111" t="str">
        <f>VLOOKUP(B111,'[1]cBOM GD'!$B$3:$D$393,3,FALSE)</f>
        <v>EBOM</v>
      </c>
      <c r="E111" t="str">
        <f>VLOOKUP(B111,[1]IRIS!$B$2:$T$370,4,FALSE)</f>
        <v>PP</v>
      </c>
      <c r="F111">
        <f>VLOOKUP(B111,[1]IRIS!$B$2:$T$370,5,FALSE)</f>
        <v>80004846</v>
      </c>
      <c r="G111" t="str">
        <f>VLOOKUP(B111,[1]IRIS!$B$2:$T$370,6,FALSE)</f>
        <v>MURATA ELECTRONICS ROCK</v>
      </c>
      <c r="H111" t="str">
        <f>VLOOKUP(B111,[1]IRIS!$B$2:$T$370,7,FALSE)</f>
        <v>US</v>
      </c>
      <c r="I111">
        <f>VLOOKUP(B111,[1]IRIS!$B$2:$T$370,14,FALSE)</f>
        <v>2.6960000000000001E-2</v>
      </c>
      <c r="J111" t="str">
        <f>VLOOKUP(B111,[1]IRIS!$B$2:$T$370,15,FALSE)</f>
        <v>USD</v>
      </c>
      <c r="K111">
        <f t="shared" si="21"/>
        <v>2.6960000000000001E-2</v>
      </c>
      <c r="L111" s="15"/>
      <c r="M111" t="str">
        <f>VLOOKUP(B111,[1]IRIS!$B$2:$T$370,16,FALSE)</f>
        <v>EA</v>
      </c>
      <c r="N111" t="str">
        <f>VLOOKUP(B111,[1]IRIS!$B$2:$T$370,17,FALSE)</f>
        <v>P4000026</v>
      </c>
      <c r="O111" t="str">
        <f>VLOOKUP(B111,[1]IRIS!$B$2:$T$370,19,FALSE)</f>
        <v>PNET55D</v>
      </c>
      <c r="P111">
        <v>3</v>
      </c>
      <c r="Q111">
        <v>3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f t="shared" si="13"/>
        <v>8.0880000000000007E-2</v>
      </c>
      <c r="Y111">
        <f t="shared" si="14"/>
        <v>8.0880000000000007E-2</v>
      </c>
      <c r="Z111">
        <f t="shared" si="15"/>
        <v>0</v>
      </c>
      <c r="AA111">
        <f t="shared" si="16"/>
        <v>0</v>
      </c>
      <c r="AB111">
        <f t="shared" si="17"/>
        <v>0</v>
      </c>
      <c r="AC111">
        <f t="shared" si="18"/>
        <v>0</v>
      </c>
      <c r="AD111">
        <f t="shared" si="19"/>
        <v>0</v>
      </c>
      <c r="AE111">
        <f t="shared" si="20"/>
        <v>0</v>
      </c>
    </row>
    <row r="112" spans="1:31" x14ac:dyDescent="0.25">
      <c r="A112" t="s">
        <v>956</v>
      </c>
      <c r="B112" t="str">
        <f t="shared" si="12"/>
        <v>K247538D-FKD001</v>
      </c>
      <c r="C112" t="str">
        <f>VLOOKUP(B112,[1]IRIS!$B$2:$T$370,2,FALSE)</f>
        <v>CAP MLCC X6S (EIA) 4.7uF20% 0603</v>
      </c>
      <c r="D112" t="str">
        <f>VLOOKUP(B112,'[1]cBOM GD'!$B$3:$D$393,3,FALSE)</f>
        <v>EBOM</v>
      </c>
      <c r="E112" t="str">
        <f>VLOOKUP(B112,[1]IRIS!$B$2:$T$370,4,FALSE)</f>
        <v>PP</v>
      </c>
      <c r="F112">
        <f>VLOOKUP(B112,[1]IRIS!$B$2:$T$370,5,FALSE)</f>
        <v>80004846</v>
      </c>
      <c r="G112" t="str">
        <f>VLOOKUP(B112,[1]IRIS!$B$2:$T$370,6,FALSE)</f>
        <v>MURATA ELECTRONICS ROCK</v>
      </c>
      <c r="H112" t="str">
        <f>VLOOKUP(B112,[1]IRIS!$B$2:$T$370,7,FALSE)</f>
        <v>US</v>
      </c>
      <c r="I112">
        <f>VLOOKUP(B112,[1]IRIS!$B$2:$T$370,14,FALSE)</f>
        <v>2.7359999999999999E-2</v>
      </c>
      <c r="J112" t="str">
        <f>VLOOKUP(B112,[1]IRIS!$B$2:$T$370,15,FALSE)</f>
        <v>USD</v>
      </c>
      <c r="K112">
        <f t="shared" si="21"/>
        <v>2.7359999999999999E-2</v>
      </c>
      <c r="L112" s="15"/>
      <c r="M112" t="str">
        <f>VLOOKUP(B112,[1]IRIS!$B$2:$T$370,16,FALSE)</f>
        <v>EA</v>
      </c>
      <c r="N112" t="str">
        <f>VLOOKUP(B112,[1]IRIS!$B$2:$T$370,17,FALSE)</f>
        <v>P4000026</v>
      </c>
      <c r="O112" t="str">
        <f>VLOOKUP(B112,[1]IRIS!$B$2:$T$370,19,FALSE)</f>
        <v>PNET55D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f t="shared" si="13"/>
        <v>2.7359999999999999E-2</v>
      </c>
      <c r="Y112">
        <f t="shared" si="14"/>
        <v>2.7359999999999999E-2</v>
      </c>
      <c r="Z112">
        <f t="shared" si="15"/>
        <v>2.7359999999999999E-2</v>
      </c>
      <c r="AA112">
        <f t="shared" si="16"/>
        <v>2.7359999999999999E-2</v>
      </c>
      <c r="AB112">
        <f t="shared" si="17"/>
        <v>2.7359999999999999E-2</v>
      </c>
      <c r="AC112">
        <f t="shared" si="18"/>
        <v>2.7359999999999999E-2</v>
      </c>
      <c r="AD112">
        <f t="shared" si="19"/>
        <v>2.7359999999999999E-2</v>
      </c>
      <c r="AE112">
        <f t="shared" si="20"/>
        <v>2.7359999999999999E-2</v>
      </c>
    </row>
    <row r="113" spans="1:31" x14ac:dyDescent="0.25">
      <c r="A113" t="s">
        <v>957</v>
      </c>
      <c r="B113" t="str">
        <f t="shared" si="12"/>
        <v>K25084AD-FJA001</v>
      </c>
      <c r="C113" t="str">
        <f>VLOOKUP(B113,[1]IRIS!$B$2:$T$370,2,FALSE)</f>
        <v>CAP-CERM 0.5PF,0.1%,50VCOG,,0201</v>
      </c>
      <c r="D113" t="str">
        <f>VLOOKUP(B113,'[1]cBOM GD'!$B$3:$D$393,3,FALSE)</f>
        <v>EBOM</v>
      </c>
      <c r="E113" t="str">
        <f>VLOOKUP(B113,[1]IRIS!$B$2:$T$370,4,FALSE)</f>
        <v>PP</v>
      </c>
      <c r="F113">
        <f>VLOOKUP(B113,[1]IRIS!$B$2:$T$370,5,FALSE)</f>
        <v>80004846</v>
      </c>
      <c r="G113" t="str">
        <f>VLOOKUP(B113,[1]IRIS!$B$2:$T$370,6,FALSE)</f>
        <v>MURATA ELECTRONICS ROCK</v>
      </c>
      <c r="H113" t="str">
        <f>VLOOKUP(B113,[1]IRIS!$B$2:$T$370,7,FALSE)</f>
        <v>US</v>
      </c>
      <c r="I113">
        <f>VLOOKUP(B113,[1]IRIS!$B$2:$T$370,14,FALSE)</f>
        <v>3.5400000000000002E-3</v>
      </c>
      <c r="J113" t="str">
        <f>VLOOKUP(B113,[1]IRIS!$B$2:$T$370,15,FALSE)</f>
        <v>USD</v>
      </c>
      <c r="K113">
        <f t="shared" si="21"/>
        <v>3.5400000000000002E-3</v>
      </c>
      <c r="L113" s="15"/>
      <c r="M113" t="str">
        <f>VLOOKUP(B113,[1]IRIS!$B$2:$T$370,16,FALSE)</f>
        <v>EA</v>
      </c>
      <c r="N113" t="str">
        <f>VLOOKUP(B113,[1]IRIS!$B$2:$T$370,17,FALSE)</f>
        <v>P4000026</v>
      </c>
      <c r="O113" t="str">
        <f>VLOOKUP(B113,[1]IRIS!$B$2:$T$370,19,FALSE)</f>
        <v>PNET55D</v>
      </c>
      <c r="P113">
        <v>3</v>
      </c>
      <c r="Q113">
        <v>3</v>
      </c>
      <c r="R113">
        <v>3</v>
      </c>
      <c r="S113">
        <v>3</v>
      </c>
      <c r="T113">
        <v>3</v>
      </c>
      <c r="U113">
        <v>3</v>
      </c>
      <c r="V113">
        <v>3</v>
      </c>
      <c r="W113">
        <v>3</v>
      </c>
      <c r="X113">
        <f t="shared" si="13"/>
        <v>1.0620000000000001E-2</v>
      </c>
      <c r="Y113">
        <f t="shared" si="14"/>
        <v>1.0620000000000001E-2</v>
      </c>
      <c r="Z113">
        <f t="shared" si="15"/>
        <v>1.0620000000000001E-2</v>
      </c>
      <c r="AA113">
        <f t="shared" si="16"/>
        <v>1.0620000000000001E-2</v>
      </c>
      <c r="AB113">
        <f t="shared" si="17"/>
        <v>1.0620000000000001E-2</v>
      </c>
      <c r="AC113">
        <f t="shared" si="18"/>
        <v>1.0620000000000001E-2</v>
      </c>
      <c r="AD113">
        <f t="shared" si="19"/>
        <v>1.0620000000000001E-2</v>
      </c>
      <c r="AE113">
        <f t="shared" si="20"/>
        <v>1.0620000000000001E-2</v>
      </c>
    </row>
    <row r="114" spans="1:31" x14ac:dyDescent="0.25">
      <c r="A114" t="s">
        <v>958</v>
      </c>
      <c r="B114" t="str">
        <f t="shared" si="12"/>
        <v>K25084BD-FJA001</v>
      </c>
      <c r="C114" t="str">
        <f>VLOOKUP(B114,[1]IRIS!$B$2:$T$370,2,FALSE)</f>
        <v>CAP 0.50pF +/-0.05pF50Vdc 0201(0603m) 0p33ht</v>
      </c>
      <c r="D114" t="str">
        <f>VLOOKUP(B114,'[1]cBOM GD'!$B$3:$D$393,3,FALSE)</f>
        <v>EBOM</v>
      </c>
      <c r="E114" t="str">
        <f>VLOOKUP(B114,[1]IRIS!$B$2:$T$370,4,FALSE)</f>
        <v>PP</v>
      </c>
      <c r="F114">
        <f>VLOOKUP(B114,[1]IRIS!$B$2:$T$370,5,FALSE)</f>
        <v>80004846</v>
      </c>
      <c r="G114" t="str">
        <f>VLOOKUP(B114,[1]IRIS!$B$2:$T$370,6,FALSE)</f>
        <v>MURATA ELECTRONICS ROCK</v>
      </c>
      <c r="H114" t="str">
        <f>VLOOKUP(B114,[1]IRIS!$B$2:$T$370,7,FALSE)</f>
        <v>US</v>
      </c>
      <c r="I114">
        <f>VLOOKUP(B114,[1]IRIS!$B$2:$T$370,14,FALSE)</f>
        <v>3.8400000000000001E-3</v>
      </c>
      <c r="J114" t="str">
        <f>VLOOKUP(B114,[1]IRIS!$B$2:$T$370,15,FALSE)</f>
        <v>USD</v>
      </c>
      <c r="K114">
        <f t="shared" si="21"/>
        <v>3.8400000000000001E-3</v>
      </c>
      <c r="L114" s="15"/>
      <c r="M114" t="str">
        <f>VLOOKUP(B114,[1]IRIS!$B$2:$T$370,16,FALSE)</f>
        <v>EA</v>
      </c>
      <c r="N114" t="str">
        <f>VLOOKUP(B114,[1]IRIS!$B$2:$T$370,17,FALSE)</f>
        <v>P4000026</v>
      </c>
      <c r="O114" t="str">
        <f>VLOOKUP(B114,[1]IRIS!$B$2:$T$370,19,FALSE)</f>
        <v>PNET55D</v>
      </c>
      <c r="P114">
        <v>5</v>
      </c>
      <c r="Q114">
        <v>5</v>
      </c>
      <c r="R114">
        <v>3</v>
      </c>
      <c r="S114">
        <v>3</v>
      </c>
      <c r="T114">
        <v>3</v>
      </c>
      <c r="U114">
        <v>3</v>
      </c>
      <c r="V114">
        <v>3</v>
      </c>
      <c r="W114">
        <v>3</v>
      </c>
      <c r="X114">
        <f t="shared" si="13"/>
        <v>1.9200000000000002E-2</v>
      </c>
      <c r="Y114">
        <f t="shared" si="14"/>
        <v>1.9200000000000002E-2</v>
      </c>
      <c r="Z114">
        <f t="shared" si="15"/>
        <v>1.1520000000000001E-2</v>
      </c>
      <c r="AA114">
        <f t="shared" si="16"/>
        <v>1.1520000000000001E-2</v>
      </c>
      <c r="AB114">
        <f t="shared" si="17"/>
        <v>1.1520000000000001E-2</v>
      </c>
      <c r="AC114">
        <f t="shared" si="18"/>
        <v>1.1520000000000001E-2</v>
      </c>
      <c r="AD114">
        <f t="shared" si="19"/>
        <v>1.1520000000000001E-2</v>
      </c>
      <c r="AE114">
        <f t="shared" si="20"/>
        <v>1.1520000000000001E-2</v>
      </c>
    </row>
    <row r="115" spans="1:31" x14ac:dyDescent="0.25">
      <c r="A115" t="s">
        <v>959</v>
      </c>
      <c r="B115" t="str">
        <f t="shared" si="12"/>
        <v>K256036D-FJA001</v>
      </c>
      <c r="C115" t="str">
        <f>VLOOKUP(B115,[1]IRIS!$B$2:$T$370,2,FALSE)</f>
        <v>CAP MLCC C0G (EIA) 470pF5% 0402</v>
      </c>
      <c r="D115" t="str">
        <f>VLOOKUP(B115,'[1]cBOM GD'!$B$3:$D$393,3,FALSE)</f>
        <v>EBOM</v>
      </c>
      <c r="E115" t="str">
        <f>VLOOKUP(B115,[1]IRIS!$B$2:$T$370,4,FALSE)</f>
        <v>PP</v>
      </c>
      <c r="F115">
        <f>VLOOKUP(B115,[1]IRIS!$B$2:$T$370,5,FALSE)</f>
        <v>80004846</v>
      </c>
      <c r="G115" t="str">
        <f>VLOOKUP(B115,[1]IRIS!$B$2:$T$370,6,FALSE)</f>
        <v>MURATA ELECTRONICS ROCK</v>
      </c>
      <c r="H115" t="str">
        <f>VLOOKUP(B115,[1]IRIS!$B$2:$T$370,7,FALSE)</f>
        <v>US</v>
      </c>
      <c r="I115">
        <f>VLOOKUP(B115,[1]IRIS!$B$2:$T$370,14,FALSE)</f>
        <v>2.3400000000000001E-3</v>
      </c>
      <c r="J115" t="str">
        <f>VLOOKUP(B115,[1]IRIS!$B$2:$T$370,15,FALSE)</f>
        <v>USD</v>
      </c>
      <c r="K115">
        <f t="shared" si="21"/>
        <v>2.3400000000000001E-3</v>
      </c>
      <c r="L115" s="15"/>
      <c r="M115" t="str">
        <f>VLOOKUP(B115,[1]IRIS!$B$2:$T$370,16,FALSE)</f>
        <v>EA</v>
      </c>
      <c r="N115" t="str">
        <f>VLOOKUP(B115,[1]IRIS!$B$2:$T$370,17,FALSE)</f>
        <v>P4000026</v>
      </c>
      <c r="O115" t="str">
        <f>VLOOKUP(B115,[1]IRIS!$B$2:$T$370,19,FALSE)</f>
        <v>PNET55D</v>
      </c>
      <c r="P115">
        <v>1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f t="shared" si="13"/>
        <v>2.3400000000000001E-3</v>
      </c>
      <c r="Y115">
        <f t="shared" si="14"/>
        <v>2.3400000000000001E-3</v>
      </c>
      <c r="Z115">
        <f t="shared" si="15"/>
        <v>0</v>
      </c>
      <c r="AA115">
        <f t="shared" si="16"/>
        <v>0</v>
      </c>
      <c r="AB115">
        <f t="shared" si="17"/>
        <v>0</v>
      </c>
      <c r="AC115">
        <f t="shared" si="18"/>
        <v>0</v>
      </c>
      <c r="AD115">
        <f t="shared" si="19"/>
        <v>0</v>
      </c>
      <c r="AE115">
        <f t="shared" si="20"/>
        <v>0</v>
      </c>
    </row>
    <row r="116" spans="1:31" x14ac:dyDescent="0.25">
      <c r="A116" t="s">
        <v>960</v>
      </c>
      <c r="B116" t="str">
        <f t="shared" si="12"/>
        <v>K26293AD-FJA001</v>
      </c>
      <c r="C116" t="str">
        <f>VLOOKUP(B116,[1]IRIS!$B$2:$T$370,2,FALSE)</f>
        <v>CAP-CERM 6.2pF,0.1%,25VCOG,,0201</v>
      </c>
      <c r="D116" t="str">
        <f>VLOOKUP(B116,'[1]cBOM GD'!$B$3:$D$393,3,FALSE)</f>
        <v>EBOM</v>
      </c>
      <c r="E116" t="str">
        <f>VLOOKUP(B116,[1]IRIS!$B$2:$T$370,4,FALSE)</f>
        <v>PP</v>
      </c>
      <c r="F116">
        <f>VLOOKUP(B116,[1]IRIS!$B$2:$T$370,5,FALSE)</f>
        <v>80004846</v>
      </c>
      <c r="G116" t="str">
        <f>VLOOKUP(B116,[1]IRIS!$B$2:$T$370,6,FALSE)</f>
        <v>MURATA ELECTRONICS ROCK</v>
      </c>
      <c r="H116" t="str">
        <f>VLOOKUP(B116,[1]IRIS!$B$2:$T$370,7,FALSE)</f>
        <v>US</v>
      </c>
      <c r="I116">
        <f>VLOOKUP(B116,[1]IRIS!$B$2:$T$370,14,FALSE)</f>
        <v>3.48E-3</v>
      </c>
      <c r="J116" t="str">
        <f>VLOOKUP(B116,[1]IRIS!$B$2:$T$370,15,FALSE)</f>
        <v>USD</v>
      </c>
      <c r="K116">
        <f t="shared" si="21"/>
        <v>3.48E-3</v>
      </c>
      <c r="L116" s="15"/>
      <c r="M116" t="str">
        <f>VLOOKUP(B116,[1]IRIS!$B$2:$T$370,16,FALSE)</f>
        <v>EA</v>
      </c>
      <c r="N116" t="str">
        <f>VLOOKUP(B116,[1]IRIS!$B$2:$T$370,17,FALSE)</f>
        <v>P4000026</v>
      </c>
      <c r="O116" t="str">
        <f>VLOOKUP(B116,[1]IRIS!$B$2:$T$370,19,FALSE)</f>
        <v>PNET55D</v>
      </c>
      <c r="P116">
        <v>1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f t="shared" si="13"/>
        <v>3.48E-3</v>
      </c>
      <c r="Y116">
        <f t="shared" si="14"/>
        <v>3.48E-3</v>
      </c>
      <c r="Z116">
        <f t="shared" si="15"/>
        <v>0</v>
      </c>
      <c r="AA116">
        <f t="shared" si="16"/>
        <v>0</v>
      </c>
      <c r="AB116">
        <f t="shared" si="17"/>
        <v>0</v>
      </c>
      <c r="AC116">
        <f t="shared" si="18"/>
        <v>0</v>
      </c>
      <c r="AD116">
        <f t="shared" si="19"/>
        <v>0</v>
      </c>
      <c r="AE116">
        <f t="shared" si="20"/>
        <v>0</v>
      </c>
    </row>
    <row r="117" spans="1:31" x14ac:dyDescent="0.25">
      <c r="A117" t="s">
        <v>961</v>
      </c>
      <c r="B117" t="str">
        <f t="shared" si="12"/>
        <v>K26893AD-FJA001</v>
      </c>
      <c r="C117" t="str">
        <f>VLOOKUP(B117,[1]IRIS!$B$2:$T$370,2,FALSE)</f>
        <v>CAP-CERM 6.8pF,1.47%,25,COG,,0201</v>
      </c>
      <c r="D117" t="str">
        <f>VLOOKUP(B117,'[1]cBOM GD'!$B$3:$D$393,3,FALSE)</f>
        <v>EBOM</v>
      </c>
      <c r="E117" t="str">
        <f>VLOOKUP(B117,[1]IRIS!$B$2:$T$370,4,FALSE)</f>
        <v>PP</v>
      </c>
      <c r="F117">
        <f>VLOOKUP(B117,[1]IRIS!$B$2:$T$370,5,FALSE)</f>
        <v>80004846</v>
      </c>
      <c r="G117" t="str">
        <f>VLOOKUP(B117,[1]IRIS!$B$2:$T$370,6,FALSE)</f>
        <v>MURATA ELECTRONICS ROCK</v>
      </c>
      <c r="H117" t="str">
        <f>VLOOKUP(B117,[1]IRIS!$B$2:$T$370,7,FALSE)</f>
        <v>US</v>
      </c>
      <c r="I117">
        <f>VLOOKUP(B117,[1]IRIS!$B$2:$T$370,14,FALSE)</f>
        <v>3.8999999999999998E-3</v>
      </c>
      <c r="J117" t="str">
        <f>VLOOKUP(B117,[1]IRIS!$B$2:$T$370,15,FALSE)</f>
        <v>USD</v>
      </c>
      <c r="K117">
        <f t="shared" si="21"/>
        <v>3.8999999999999998E-3</v>
      </c>
      <c r="L117" s="15"/>
      <c r="M117" t="str">
        <f>VLOOKUP(B117,[1]IRIS!$B$2:$T$370,16,FALSE)</f>
        <v>EA</v>
      </c>
      <c r="N117" t="str">
        <f>VLOOKUP(B117,[1]IRIS!$B$2:$T$370,17,FALSE)</f>
        <v>P4000026</v>
      </c>
      <c r="O117" t="str">
        <f>VLOOKUP(B117,[1]IRIS!$B$2:$T$370,19,FALSE)</f>
        <v>PNET55D</v>
      </c>
      <c r="P117">
        <v>2</v>
      </c>
      <c r="Q117">
        <v>2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f t="shared" si="13"/>
        <v>7.7999999999999996E-3</v>
      </c>
      <c r="Y117">
        <f t="shared" si="14"/>
        <v>7.7999999999999996E-3</v>
      </c>
      <c r="Z117">
        <f t="shared" si="15"/>
        <v>3.8999999999999998E-3</v>
      </c>
      <c r="AA117">
        <f t="shared" si="16"/>
        <v>3.8999999999999998E-3</v>
      </c>
      <c r="AB117">
        <f t="shared" si="17"/>
        <v>3.8999999999999998E-3</v>
      </c>
      <c r="AC117">
        <f t="shared" si="18"/>
        <v>3.8999999999999998E-3</v>
      </c>
      <c r="AD117">
        <f t="shared" si="19"/>
        <v>3.8999999999999998E-3</v>
      </c>
      <c r="AE117">
        <f t="shared" si="20"/>
        <v>3.8999999999999998E-3</v>
      </c>
    </row>
    <row r="118" spans="1:31" x14ac:dyDescent="0.25">
      <c r="A118" t="s">
        <v>962</v>
      </c>
      <c r="B118" t="str">
        <f t="shared" si="12"/>
        <v>K27593AD-FJA001</v>
      </c>
      <c r="C118" t="str">
        <f>VLOOKUP(B118,[1]IRIS!$B$2:$T$370,2,FALSE)</f>
        <v>CAP-CERM 7.5pF,0.1%,25VCOG,,0201</v>
      </c>
      <c r="D118" t="str">
        <f>VLOOKUP(B118,'[1]cBOM GD'!$B$3:$D$393,3,FALSE)</f>
        <v>EBOM</v>
      </c>
      <c r="E118" t="str">
        <f>VLOOKUP(B118,[1]IRIS!$B$2:$T$370,4,FALSE)</f>
        <v>PP</v>
      </c>
      <c r="F118">
        <f>VLOOKUP(B118,[1]IRIS!$B$2:$T$370,5,FALSE)</f>
        <v>80004846</v>
      </c>
      <c r="G118" t="str">
        <f>VLOOKUP(B118,[1]IRIS!$B$2:$T$370,6,FALSE)</f>
        <v>MURATA ELECTRONICS ROCK</v>
      </c>
      <c r="H118" t="str">
        <f>VLOOKUP(B118,[1]IRIS!$B$2:$T$370,7,FALSE)</f>
        <v>US</v>
      </c>
      <c r="I118">
        <f>VLOOKUP(B118,[1]IRIS!$B$2:$T$370,14,FALSE)</f>
        <v>3.48E-3</v>
      </c>
      <c r="J118" t="str">
        <f>VLOOKUP(B118,[1]IRIS!$B$2:$T$370,15,FALSE)</f>
        <v>USD</v>
      </c>
      <c r="K118">
        <f t="shared" si="21"/>
        <v>3.48E-3</v>
      </c>
      <c r="L118" s="15"/>
      <c r="M118" t="str">
        <f>VLOOKUP(B118,[1]IRIS!$B$2:$T$370,16,FALSE)</f>
        <v>EA</v>
      </c>
      <c r="N118" t="str">
        <f>VLOOKUP(B118,[1]IRIS!$B$2:$T$370,17,FALSE)</f>
        <v>P4000026</v>
      </c>
      <c r="O118" t="str">
        <f>VLOOKUP(B118,[1]IRIS!$B$2:$T$370,19,FALSE)</f>
        <v>PNET55D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f t="shared" si="13"/>
        <v>3.48E-3</v>
      </c>
      <c r="Y118">
        <f t="shared" si="14"/>
        <v>3.48E-3</v>
      </c>
      <c r="Z118">
        <f t="shared" si="15"/>
        <v>3.48E-3</v>
      </c>
      <c r="AA118">
        <f t="shared" si="16"/>
        <v>3.48E-3</v>
      </c>
      <c r="AB118">
        <f t="shared" si="17"/>
        <v>3.48E-3</v>
      </c>
      <c r="AC118">
        <f t="shared" si="18"/>
        <v>3.48E-3</v>
      </c>
      <c r="AD118">
        <f t="shared" si="19"/>
        <v>3.48E-3</v>
      </c>
      <c r="AE118">
        <f t="shared" si="20"/>
        <v>3.48E-3</v>
      </c>
    </row>
    <row r="119" spans="1:31" x14ac:dyDescent="0.25">
      <c r="A119" t="s">
        <v>963</v>
      </c>
      <c r="B119" t="str">
        <f t="shared" si="12"/>
        <v>K28084BD-FJA001</v>
      </c>
      <c r="C119" t="str">
        <f>VLOOKUP(B119,[1]IRIS!$B$2:$T$370,2,FALSE)</f>
        <v>CAP 0.80pF +/-0.05pF50Vdc 0201(0603m) 0p33ht</v>
      </c>
      <c r="D119" t="str">
        <f>VLOOKUP(B119,'[1]cBOM GD'!$B$3:$D$393,3,FALSE)</f>
        <v>EBOM</v>
      </c>
      <c r="E119" t="str">
        <f>VLOOKUP(B119,[1]IRIS!$B$2:$T$370,4,FALSE)</f>
        <v>PP</v>
      </c>
      <c r="F119">
        <f>VLOOKUP(B119,[1]IRIS!$B$2:$T$370,5,FALSE)</f>
        <v>80004846</v>
      </c>
      <c r="G119" t="str">
        <f>VLOOKUP(B119,[1]IRIS!$B$2:$T$370,6,FALSE)</f>
        <v>MURATA ELECTRONICS ROCK</v>
      </c>
      <c r="H119" t="str">
        <f>VLOOKUP(B119,[1]IRIS!$B$2:$T$370,7,FALSE)</f>
        <v>US</v>
      </c>
      <c r="I119">
        <f>VLOOKUP(B119,[1]IRIS!$B$2:$T$370,14,FALSE)</f>
        <v>3.8400000000000001E-3</v>
      </c>
      <c r="J119" t="str">
        <f>VLOOKUP(B119,[1]IRIS!$B$2:$T$370,15,FALSE)</f>
        <v>USD</v>
      </c>
      <c r="K119">
        <f t="shared" si="21"/>
        <v>3.8400000000000001E-3</v>
      </c>
      <c r="L119" s="15"/>
      <c r="M119" t="str">
        <f>VLOOKUP(B119,[1]IRIS!$B$2:$T$370,16,FALSE)</f>
        <v>EA</v>
      </c>
      <c r="N119" t="str">
        <f>VLOOKUP(B119,[1]IRIS!$B$2:$T$370,17,FALSE)</f>
        <v>P4000026</v>
      </c>
      <c r="O119" t="str">
        <f>VLOOKUP(B119,[1]IRIS!$B$2:$T$370,19,FALSE)</f>
        <v>PNET55D</v>
      </c>
      <c r="P119">
        <v>2</v>
      </c>
      <c r="Q119">
        <v>2</v>
      </c>
      <c r="R119">
        <v>2</v>
      </c>
      <c r="S119">
        <v>2</v>
      </c>
      <c r="T119">
        <v>2</v>
      </c>
      <c r="U119">
        <v>2</v>
      </c>
      <c r="V119">
        <v>2</v>
      </c>
      <c r="W119">
        <v>2</v>
      </c>
      <c r="X119">
        <f t="shared" si="13"/>
        <v>7.6800000000000002E-3</v>
      </c>
      <c r="Y119">
        <f t="shared" si="14"/>
        <v>7.6800000000000002E-3</v>
      </c>
      <c r="Z119">
        <f t="shared" si="15"/>
        <v>7.6800000000000002E-3</v>
      </c>
      <c r="AA119">
        <f t="shared" si="16"/>
        <v>7.6800000000000002E-3</v>
      </c>
      <c r="AB119">
        <f t="shared" si="17"/>
        <v>7.6800000000000002E-3</v>
      </c>
      <c r="AC119">
        <f t="shared" si="18"/>
        <v>7.6800000000000002E-3</v>
      </c>
      <c r="AD119">
        <f t="shared" si="19"/>
        <v>7.6800000000000002E-3</v>
      </c>
      <c r="AE119">
        <f t="shared" si="20"/>
        <v>7.6800000000000002E-3</v>
      </c>
    </row>
    <row r="120" spans="1:31" x14ac:dyDescent="0.25">
      <c r="A120" t="s">
        <v>964</v>
      </c>
      <c r="B120" t="str">
        <f t="shared" si="12"/>
        <v>K282137D-FKA001</v>
      </c>
      <c r="C120" t="str">
        <f>VLOOKUP(B120,[1]IRIS!$B$2:$T$370,2,FALSE)</f>
        <v>CAP-CERM 820pF,10%,25V,7R,,0201</v>
      </c>
      <c r="D120" t="str">
        <f>VLOOKUP(B120,'[1]cBOM GD'!$B$3:$D$393,3,FALSE)</f>
        <v>EBOM</v>
      </c>
      <c r="E120" t="str">
        <f>VLOOKUP(B120,[1]IRIS!$B$2:$T$370,4,FALSE)</f>
        <v>PP</v>
      </c>
      <c r="F120">
        <f>VLOOKUP(B120,[1]IRIS!$B$2:$T$370,5,FALSE)</f>
        <v>80004846</v>
      </c>
      <c r="G120" t="str">
        <f>VLOOKUP(B120,[1]IRIS!$B$2:$T$370,6,FALSE)</f>
        <v>MURATA ELECTRONICS ROCK</v>
      </c>
      <c r="H120" t="str">
        <f>VLOOKUP(B120,[1]IRIS!$B$2:$T$370,7,FALSE)</f>
        <v>US</v>
      </c>
      <c r="I120">
        <f>VLOOKUP(B120,[1]IRIS!$B$2:$T$370,14,FALSE)</f>
        <v>1.67E-3</v>
      </c>
      <c r="J120" t="str">
        <f>VLOOKUP(B120,[1]IRIS!$B$2:$T$370,15,FALSE)</f>
        <v>USD</v>
      </c>
      <c r="K120">
        <f t="shared" si="21"/>
        <v>1.67E-3</v>
      </c>
      <c r="L120" s="15"/>
      <c r="M120" t="str">
        <f>VLOOKUP(B120,[1]IRIS!$B$2:$T$370,16,FALSE)</f>
        <v>EA</v>
      </c>
      <c r="N120" t="str">
        <f>VLOOKUP(B120,[1]IRIS!$B$2:$T$370,17,FALSE)</f>
        <v>P4000026</v>
      </c>
      <c r="O120" t="str">
        <f>VLOOKUP(B120,[1]IRIS!$B$2:$T$370,19,FALSE)</f>
        <v>PNET55D</v>
      </c>
      <c r="P120">
        <v>2</v>
      </c>
      <c r="Q120">
        <v>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f t="shared" si="13"/>
        <v>3.3400000000000001E-3</v>
      </c>
      <c r="Y120">
        <f t="shared" si="14"/>
        <v>3.3400000000000001E-3</v>
      </c>
      <c r="Z120">
        <f t="shared" si="15"/>
        <v>0</v>
      </c>
      <c r="AA120">
        <f t="shared" si="16"/>
        <v>0</v>
      </c>
      <c r="AB120">
        <f t="shared" si="17"/>
        <v>0</v>
      </c>
      <c r="AC120">
        <f t="shared" si="18"/>
        <v>0</v>
      </c>
      <c r="AD120">
        <f t="shared" si="19"/>
        <v>0</v>
      </c>
      <c r="AE120">
        <f t="shared" si="20"/>
        <v>0</v>
      </c>
    </row>
    <row r="121" spans="1:31" x14ac:dyDescent="0.25">
      <c r="A121" t="s">
        <v>965</v>
      </c>
      <c r="B121" t="str">
        <f t="shared" si="12"/>
        <v>K28293AD-FJA001</v>
      </c>
      <c r="C121" t="str">
        <f>VLOOKUP(B121,[1]IRIS!$B$2:$T$370,2,FALSE)</f>
        <v>CAP-CERM 8.2pF,0.1%,25VCOG,,0201</v>
      </c>
      <c r="D121" t="str">
        <f>VLOOKUP(B121,'[1]cBOM GD'!$B$3:$D$393,3,FALSE)</f>
        <v>EBOM</v>
      </c>
      <c r="E121" t="str">
        <f>VLOOKUP(B121,[1]IRIS!$B$2:$T$370,4,FALSE)</f>
        <v>PP</v>
      </c>
      <c r="F121">
        <f>VLOOKUP(B121,[1]IRIS!$B$2:$T$370,5,FALSE)</f>
        <v>80004846</v>
      </c>
      <c r="G121" t="str">
        <f>VLOOKUP(B121,[1]IRIS!$B$2:$T$370,6,FALSE)</f>
        <v>MURATA ELECTRONICS ROCK</v>
      </c>
      <c r="H121" t="str">
        <f>VLOOKUP(B121,[1]IRIS!$B$2:$T$370,7,FALSE)</f>
        <v>US</v>
      </c>
      <c r="I121">
        <f>VLOOKUP(B121,[1]IRIS!$B$2:$T$370,14,FALSE)</f>
        <v>3.49E-3</v>
      </c>
      <c r="J121" t="str">
        <f>VLOOKUP(B121,[1]IRIS!$B$2:$T$370,15,FALSE)</f>
        <v>USD</v>
      </c>
      <c r="K121">
        <f t="shared" si="21"/>
        <v>3.49E-3</v>
      </c>
      <c r="L121" s="15"/>
      <c r="M121" t="str">
        <f>VLOOKUP(B121,[1]IRIS!$B$2:$T$370,16,FALSE)</f>
        <v>EA</v>
      </c>
      <c r="N121" t="str">
        <f>VLOOKUP(B121,[1]IRIS!$B$2:$T$370,17,FALSE)</f>
        <v>P4000026</v>
      </c>
      <c r="O121" t="str">
        <f>VLOOKUP(B121,[1]IRIS!$B$2:$T$370,19,FALSE)</f>
        <v>PNET55D</v>
      </c>
      <c r="P121">
        <v>1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f t="shared" si="13"/>
        <v>3.49E-3</v>
      </c>
      <c r="Y121">
        <f t="shared" si="14"/>
        <v>3.49E-3</v>
      </c>
      <c r="Z121">
        <f t="shared" si="15"/>
        <v>0</v>
      </c>
      <c r="AA121">
        <f t="shared" si="16"/>
        <v>0</v>
      </c>
      <c r="AB121">
        <f t="shared" si="17"/>
        <v>0</v>
      </c>
      <c r="AC121">
        <f t="shared" si="18"/>
        <v>0</v>
      </c>
      <c r="AD121">
        <f t="shared" si="19"/>
        <v>0</v>
      </c>
      <c r="AE121">
        <f t="shared" si="20"/>
        <v>0</v>
      </c>
    </row>
    <row r="122" spans="1:31" x14ac:dyDescent="0.25">
      <c r="A122" t="s">
        <v>966</v>
      </c>
      <c r="B122" t="str">
        <f t="shared" si="12"/>
        <v>K700050D-FM0000</v>
      </c>
      <c r="C122" t="str">
        <f>VLOOKUP(B122,[1]IRIS!$B$2:$T$370,2,FALSE)</f>
        <v>IC-LINMISC ANT_Switch,QN</v>
      </c>
      <c r="D122" t="str">
        <f>VLOOKUP(B122,'[1]cBOM GD'!$B$3:$D$393,3,FALSE)</f>
        <v>EBOM</v>
      </c>
      <c r="E122" t="str">
        <f>VLOOKUP(B122,[1]IRIS!$B$2:$T$370,4,FALSE)</f>
        <v>PP</v>
      </c>
      <c r="F122">
        <f>VLOOKUP(B122,[1]IRIS!$B$2:$T$370,5,FALSE)</f>
        <v>80033696</v>
      </c>
      <c r="G122" t="str">
        <f>VLOOKUP(B122,[1]IRIS!$B$2:$T$370,6,FALSE)</f>
        <v>Richardson RFPD, Inc.</v>
      </c>
      <c r="H122" t="str">
        <f>VLOOKUP(B122,[1]IRIS!$B$2:$T$370,7,FALSE)</f>
        <v>US</v>
      </c>
      <c r="I122">
        <f>VLOOKUP(B122,[1]IRIS!$B$2:$T$370,14,FALSE)</f>
        <v>0.37890000000000001</v>
      </c>
      <c r="J122" t="str">
        <f>VLOOKUP(B122,[1]IRIS!$B$2:$T$370,15,FALSE)</f>
        <v>USD</v>
      </c>
      <c r="K122">
        <f t="shared" si="21"/>
        <v>0.37890000000000001</v>
      </c>
      <c r="L122" s="15"/>
      <c r="M122" t="str">
        <f>VLOOKUP(B122,[1]IRIS!$B$2:$T$370,16,FALSE)</f>
        <v>EA</v>
      </c>
      <c r="N122" t="str">
        <f>VLOOKUP(B122,[1]IRIS!$B$2:$T$370,17,FALSE)</f>
        <v>P4000607</v>
      </c>
      <c r="O122" t="str">
        <f>VLOOKUP(B122,[1]IRIS!$B$2:$T$370,19,FALSE)</f>
        <v>PNET60D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f t="shared" si="13"/>
        <v>0.37890000000000001</v>
      </c>
      <c r="Y122">
        <f t="shared" si="14"/>
        <v>0.37890000000000001</v>
      </c>
      <c r="Z122">
        <f t="shared" si="15"/>
        <v>0.37890000000000001</v>
      </c>
      <c r="AA122">
        <f t="shared" si="16"/>
        <v>0.37890000000000001</v>
      </c>
      <c r="AB122">
        <f t="shared" si="17"/>
        <v>0.37890000000000001</v>
      </c>
      <c r="AC122">
        <f t="shared" si="18"/>
        <v>0.37890000000000001</v>
      </c>
      <c r="AD122">
        <f t="shared" si="19"/>
        <v>0.37890000000000001</v>
      </c>
      <c r="AE122">
        <f t="shared" si="20"/>
        <v>0.37890000000000001</v>
      </c>
    </row>
    <row r="123" spans="1:31" x14ac:dyDescent="0.25">
      <c r="A123" t="s">
        <v>967</v>
      </c>
      <c r="B123" t="str">
        <f t="shared" si="12"/>
        <v>K780001D-FG0000</v>
      </c>
      <c r="C123" t="str">
        <f>VLOOKUP(B123,[1]IRIS!$B$2:$T$370,2,FALSE)</f>
        <v>IC-LINMISC Antenna Swith,MCM</v>
      </c>
      <c r="D123" t="str">
        <f>VLOOKUP(B123,'[1]cBOM GD'!$B$3:$D$393,3,FALSE)</f>
        <v>EBOM</v>
      </c>
      <c r="E123" t="str">
        <f>VLOOKUP(B123,[1]IRIS!$B$2:$T$370,4,FALSE)</f>
        <v>PP</v>
      </c>
      <c r="F123">
        <f>VLOOKUP(B123,[1]IRIS!$B$2:$T$370,5,FALSE)</f>
        <v>80033696</v>
      </c>
      <c r="G123" t="str">
        <f>VLOOKUP(B123,[1]IRIS!$B$2:$T$370,6,FALSE)</f>
        <v>Richardson RFPD, Inc.</v>
      </c>
      <c r="H123" t="str">
        <f>VLOOKUP(B123,[1]IRIS!$B$2:$T$370,7,FALSE)</f>
        <v>US</v>
      </c>
      <c r="I123">
        <f>VLOOKUP(B123,[1]IRIS!$B$2:$T$370,14,FALSE)</f>
        <v>2.4740000000000002</v>
      </c>
      <c r="J123" t="str">
        <f>VLOOKUP(B123,[1]IRIS!$B$2:$T$370,15,FALSE)</f>
        <v>USD</v>
      </c>
      <c r="K123">
        <f t="shared" si="21"/>
        <v>2.4740000000000002</v>
      </c>
      <c r="L123" s="15"/>
      <c r="M123" t="str">
        <f>VLOOKUP(B123,[1]IRIS!$B$2:$T$370,16,FALSE)</f>
        <v>EA</v>
      </c>
      <c r="N123" t="str">
        <f>VLOOKUP(B123,[1]IRIS!$B$2:$T$370,17,FALSE)</f>
        <v>P4000606</v>
      </c>
      <c r="O123" t="str">
        <f>VLOOKUP(B123,[1]IRIS!$B$2:$T$370,19,FALSE)</f>
        <v>PNET60D</v>
      </c>
      <c r="P123">
        <v>1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f t="shared" si="13"/>
        <v>2.4740000000000002</v>
      </c>
      <c r="Y123">
        <f t="shared" si="14"/>
        <v>2.4740000000000002</v>
      </c>
      <c r="Z123">
        <f t="shared" si="15"/>
        <v>0</v>
      </c>
      <c r="AA123">
        <f t="shared" si="16"/>
        <v>0</v>
      </c>
      <c r="AB123">
        <f t="shared" si="17"/>
        <v>0</v>
      </c>
      <c r="AC123">
        <f t="shared" si="18"/>
        <v>0</v>
      </c>
      <c r="AD123">
        <f t="shared" si="19"/>
        <v>0</v>
      </c>
      <c r="AE123">
        <f t="shared" si="20"/>
        <v>0</v>
      </c>
    </row>
    <row r="124" spans="1:31" x14ac:dyDescent="0.25">
      <c r="A124" t="s">
        <v>968</v>
      </c>
      <c r="B124" t="str">
        <f t="shared" si="12"/>
        <v>K780002D-FG0000</v>
      </c>
      <c r="C124" t="str">
        <f>VLOOKUP(B124,[1]IRIS!$B$2:$T$370,2,FALSE)</f>
        <v>IC-LINMISC ,CSP</v>
      </c>
      <c r="D124" t="str">
        <f>VLOOKUP(B124,'[1]cBOM GD'!$B$3:$D$393,3,FALSE)</f>
        <v>EBOM</v>
      </c>
      <c r="E124" t="str">
        <f>VLOOKUP(B124,[1]IRIS!$B$2:$T$370,4,FALSE)</f>
        <v>PP</v>
      </c>
      <c r="F124">
        <f>VLOOKUP(B124,[1]IRIS!$B$2:$T$370,5,FALSE)</f>
        <v>80033696</v>
      </c>
      <c r="G124" t="str">
        <f>VLOOKUP(B124,[1]IRIS!$B$2:$T$370,6,FALSE)</f>
        <v>Richardson RFPD, Inc.</v>
      </c>
      <c r="H124" t="str">
        <f>VLOOKUP(B124,[1]IRIS!$B$2:$T$370,7,FALSE)</f>
        <v>US</v>
      </c>
      <c r="I124">
        <f>VLOOKUP(B124,[1]IRIS!$B$2:$T$370,14,FALSE)</f>
        <v>0.43330000000000002</v>
      </c>
      <c r="J124" t="str">
        <f>VLOOKUP(B124,[1]IRIS!$B$2:$T$370,15,FALSE)</f>
        <v>USD</v>
      </c>
      <c r="K124">
        <f t="shared" si="21"/>
        <v>0.43330000000000002</v>
      </c>
      <c r="L124" s="15"/>
      <c r="M124" t="str">
        <f>VLOOKUP(B124,[1]IRIS!$B$2:$T$370,16,FALSE)</f>
        <v>EA</v>
      </c>
      <c r="N124" t="str">
        <f>VLOOKUP(B124,[1]IRIS!$B$2:$T$370,17,FALSE)</f>
        <v>P4000607</v>
      </c>
      <c r="O124" t="str">
        <f>VLOOKUP(B124,[1]IRIS!$B$2:$T$370,19,FALSE)</f>
        <v>PNET60D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f t="shared" si="13"/>
        <v>0.43330000000000002</v>
      </c>
      <c r="Y124">
        <f t="shared" si="14"/>
        <v>0.43330000000000002</v>
      </c>
      <c r="Z124">
        <f t="shared" si="15"/>
        <v>0.43330000000000002</v>
      </c>
      <c r="AA124">
        <f t="shared" si="16"/>
        <v>0.43330000000000002</v>
      </c>
      <c r="AB124">
        <f t="shared" si="17"/>
        <v>0.43330000000000002</v>
      </c>
      <c r="AC124">
        <f t="shared" si="18"/>
        <v>0.43330000000000002</v>
      </c>
      <c r="AD124">
        <f t="shared" si="19"/>
        <v>0.43330000000000002</v>
      </c>
      <c r="AE124">
        <f t="shared" si="20"/>
        <v>0.43330000000000002</v>
      </c>
    </row>
    <row r="125" spans="1:31" x14ac:dyDescent="0.25">
      <c r="A125" t="s">
        <v>969</v>
      </c>
      <c r="B125" t="str">
        <f t="shared" si="12"/>
        <v>K780003D-FG0000</v>
      </c>
      <c r="C125" t="str">
        <f>VLOOKUP(B125,[1]IRIS!$B$2:$T$370,2,FALSE)</f>
        <v>IC-LINMISC Power Amplifer,MCM</v>
      </c>
      <c r="D125" t="str">
        <f>VLOOKUP(B125,'[1]cBOM GD'!$B$3:$D$393,3,FALSE)</f>
        <v>EBOM</v>
      </c>
      <c r="E125" t="str">
        <f>VLOOKUP(B125,[1]IRIS!$B$2:$T$370,4,FALSE)</f>
        <v>PP</v>
      </c>
      <c r="F125">
        <f>VLOOKUP(B125,[1]IRIS!$B$2:$T$370,5,FALSE)</f>
        <v>80033696</v>
      </c>
      <c r="G125" t="str">
        <f>VLOOKUP(B125,[1]IRIS!$B$2:$T$370,6,FALSE)</f>
        <v>Richardson RFPD, Inc.</v>
      </c>
      <c r="H125" t="str">
        <f>VLOOKUP(B125,[1]IRIS!$B$2:$T$370,7,FALSE)</f>
        <v>US</v>
      </c>
      <c r="I125">
        <f>VLOOKUP(B125,[1]IRIS!$B$2:$T$370,14,FALSE)</f>
        <v>0.52529999999999999</v>
      </c>
      <c r="J125" t="str">
        <f>VLOOKUP(B125,[1]IRIS!$B$2:$T$370,15,FALSE)</f>
        <v>USD</v>
      </c>
      <c r="K125">
        <f t="shared" si="21"/>
        <v>0.52529999999999999</v>
      </c>
      <c r="L125" s="15"/>
      <c r="M125" t="str">
        <f>VLOOKUP(B125,[1]IRIS!$B$2:$T$370,16,FALSE)</f>
        <v>EA</v>
      </c>
      <c r="N125" t="str">
        <f>VLOOKUP(B125,[1]IRIS!$B$2:$T$370,17,FALSE)</f>
        <v>P4000606</v>
      </c>
      <c r="O125" t="str">
        <f>VLOOKUP(B125,[1]IRIS!$B$2:$T$370,19,FALSE)</f>
        <v>PNET60D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f t="shared" si="13"/>
        <v>0.52529999999999999</v>
      </c>
      <c r="Y125">
        <f t="shared" si="14"/>
        <v>0.52529999999999999</v>
      </c>
      <c r="Z125">
        <f t="shared" si="15"/>
        <v>0.52529999999999999</v>
      </c>
      <c r="AA125">
        <f t="shared" si="16"/>
        <v>0.52529999999999999</v>
      </c>
      <c r="AB125">
        <f t="shared" si="17"/>
        <v>0.52529999999999999</v>
      </c>
      <c r="AC125">
        <f t="shared" si="18"/>
        <v>0.52529999999999999</v>
      </c>
      <c r="AD125">
        <f t="shared" si="19"/>
        <v>0.52529999999999999</v>
      </c>
      <c r="AE125">
        <f t="shared" si="20"/>
        <v>0.52529999999999999</v>
      </c>
    </row>
    <row r="126" spans="1:31" x14ac:dyDescent="0.25">
      <c r="A126" t="s">
        <v>970</v>
      </c>
      <c r="B126" t="str">
        <f t="shared" si="12"/>
        <v>K780004D-FG0000</v>
      </c>
      <c r="C126" t="str">
        <f>VLOOKUP(B126,[1]IRIS!$B$2:$T$370,2,FALSE)</f>
        <v>IC-LINMISC Power Amplifer,MCM</v>
      </c>
      <c r="D126" t="str">
        <f>VLOOKUP(B126,'[1]cBOM GD'!$B$3:$D$393,3,FALSE)</f>
        <v>EBOM</v>
      </c>
      <c r="E126" t="str">
        <f>VLOOKUP(B126,[1]IRIS!$B$2:$T$370,4,FALSE)</f>
        <v>PP</v>
      </c>
      <c r="F126">
        <f>VLOOKUP(B126,[1]IRIS!$B$2:$T$370,5,FALSE)</f>
        <v>80033696</v>
      </c>
      <c r="G126" t="str">
        <f>VLOOKUP(B126,[1]IRIS!$B$2:$T$370,6,FALSE)</f>
        <v>Richardson RFPD, Inc.</v>
      </c>
      <c r="H126" t="str">
        <f>VLOOKUP(B126,[1]IRIS!$B$2:$T$370,7,FALSE)</f>
        <v>US</v>
      </c>
      <c r="I126">
        <f>VLOOKUP(B126,[1]IRIS!$B$2:$T$370,14,FALSE)</f>
        <v>0.78839999999999999</v>
      </c>
      <c r="J126" t="str">
        <f>VLOOKUP(B126,[1]IRIS!$B$2:$T$370,15,FALSE)</f>
        <v>USD</v>
      </c>
      <c r="K126">
        <f t="shared" si="21"/>
        <v>0.78839999999999999</v>
      </c>
      <c r="L126" s="15"/>
      <c r="M126" t="str">
        <f>VLOOKUP(B126,[1]IRIS!$B$2:$T$370,16,FALSE)</f>
        <v>EA</v>
      </c>
      <c r="N126" t="str">
        <f>VLOOKUP(B126,[1]IRIS!$B$2:$T$370,17,FALSE)</f>
        <v>P4000606</v>
      </c>
      <c r="O126" t="str">
        <f>VLOOKUP(B126,[1]IRIS!$B$2:$T$370,19,FALSE)</f>
        <v>PNET60D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f t="shared" si="13"/>
        <v>0.78839999999999999</v>
      </c>
      <c r="Y126">
        <f t="shared" si="14"/>
        <v>0.78839999999999999</v>
      </c>
      <c r="Z126">
        <f t="shared" si="15"/>
        <v>0.78839999999999999</v>
      </c>
      <c r="AA126">
        <f t="shared" si="16"/>
        <v>0.78839999999999999</v>
      </c>
      <c r="AB126">
        <f t="shared" si="17"/>
        <v>0.78839999999999999</v>
      </c>
      <c r="AC126">
        <f t="shared" si="18"/>
        <v>0.78839999999999999</v>
      </c>
      <c r="AD126">
        <f t="shared" si="19"/>
        <v>0.78839999999999999</v>
      </c>
      <c r="AE126">
        <f t="shared" si="20"/>
        <v>0.78839999999999999</v>
      </c>
    </row>
    <row r="127" spans="1:31" x14ac:dyDescent="0.25">
      <c r="A127" t="s">
        <v>971</v>
      </c>
      <c r="B127" t="str">
        <f t="shared" si="12"/>
        <v>K780005D-FG0000</v>
      </c>
      <c r="C127" t="str">
        <f>VLOOKUP(B127,[1]IRIS!$B$2:$T$370,2,FALSE)</f>
        <v>IC-LINMISC Antenna Swith,QFN</v>
      </c>
      <c r="D127" t="str">
        <f>VLOOKUP(B127,'[1]cBOM GD'!$B$3:$D$393,3,FALSE)</f>
        <v>EBOM</v>
      </c>
      <c r="E127" t="str">
        <f>VLOOKUP(B127,[1]IRIS!$B$2:$T$370,4,FALSE)</f>
        <v>PP</v>
      </c>
      <c r="F127">
        <f>VLOOKUP(B127,[1]IRIS!$B$2:$T$370,5,FALSE)</f>
        <v>80033696</v>
      </c>
      <c r="G127" t="str">
        <f>VLOOKUP(B127,[1]IRIS!$B$2:$T$370,6,FALSE)</f>
        <v>Richardson RFPD, Inc.</v>
      </c>
      <c r="H127" t="str">
        <f>VLOOKUP(B127,[1]IRIS!$B$2:$T$370,7,FALSE)</f>
        <v>US</v>
      </c>
      <c r="I127">
        <f>VLOOKUP(B127,[1]IRIS!$B$2:$T$370,14,FALSE)</f>
        <v>0.2757</v>
      </c>
      <c r="J127" t="str">
        <f>VLOOKUP(B127,[1]IRIS!$B$2:$T$370,15,FALSE)</f>
        <v>USD</v>
      </c>
      <c r="K127">
        <f t="shared" si="21"/>
        <v>0.2757</v>
      </c>
      <c r="L127" s="15"/>
      <c r="M127" t="str">
        <f>VLOOKUP(B127,[1]IRIS!$B$2:$T$370,16,FALSE)</f>
        <v>EA</v>
      </c>
      <c r="N127" t="str">
        <f>VLOOKUP(B127,[1]IRIS!$B$2:$T$370,17,FALSE)</f>
        <v>P4000607</v>
      </c>
      <c r="O127" t="str">
        <f>VLOOKUP(B127,[1]IRIS!$B$2:$T$370,19,FALSE)</f>
        <v>PNET60D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f t="shared" si="13"/>
        <v>0.2757</v>
      </c>
      <c r="Y127">
        <f t="shared" si="14"/>
        <v>0.2757</v>
      </c>
      <c r="Z127">
        <f t="shared" si="15"/>
        <v>0.2757</v>
      </c>
      <c r="AA127">
        <f t="shared" si="16"/>
        <v>0.2757</v>
      </c>
      <c r="AB127">
        <f t="shared" si="17"/>
        <v>0.2757</v>
      </c>
      <c r="AC127">
        <f t="shared" si="18"/>
        <v>0.2757</v>
      </c>
      <c r="AD127">
        <f t="shared" si="19"/>
        <v>0.2757</v>
      </c>
      <c r="AE127">
        <f t="shared" si="20"/>
        <v>0.2757</v>
      </c>
    </row>
    <row r="128" spans="1:31" x14ac:dyDescent="0.25">
      <c r="A128" t="s">
        <v>972</v>
      </c>
      <c r="B128" t="str">
        <f t="shared" si="12"/>
        <v>K780006D-FG0000</v>
      </c>
      <c r="C128" t="str">
        <f>VLOOKUP(B128,[1]IRIS!$B$2:$T$370,2,FALSE)</f>
        <v>IC-LINMISC Power SwitchSQFN</v>
      </c>
      <c r="D128" t="str">
        <f>VLOOKUP(B128,'[1]cBOM GD'!$B$3:$D$393,3,FALSE)</f>
        <v>EBOM</v>
      </c>
      <c r="E128" t="str">
        <f>VLOOKUP(B128,[1]IRIS!$B$2:$T$370,4,FALSE)</f>
        <v>PP</v>
      </c>
      <c r="F128">
        <f>VLOOKUP(B128,[1]IRIS!$B$2:$T$370,5,FALSE)</f>
        <v>80033696</v>
      </c>
      <c r="G128" t="str">
        <f>VLOOKUP(B128,[1]IRIS!$B$2:$T$370,6,FALSE)</f>
        <v>Richardson RFPD, Inc.</v>
      </c>
      <c r="H128" t="str">
        <f>VLOOKUP(B128,[1]IRIS!$B$2:$T$370,7,FALSE)</f>
        <v>US</v>
      </c>
      <c r="I128">
        <f>VLOOKUP(B128,[1]IRIS!$B$2:$T$370,14,FALSE)</f>
        <v>0.19370000000000001</v>
      </c>
      <c r="J128" t="str">
        <f>VLOOKUP(B128,[1]IRIS!$B$2:$T$370,15,FALSE)</f>
        <v>USD</v>
      </c>
      <c r="K128">
        <f t="shared" si="21"/>
        <v>0.19370000000000001</v>
      </c>
      <c r="L128" s="15"/>
      <c r="M128" t="str">
        <f>VLOOKUP(B128,[1]IRIS!$B$2:$T$370,16,FALSE)</f>
        <v>EA</v>
      </c>
      <c r="N128" t="str">
        <f>VLOOKUP(B128,[1]IRIS!$B$2:$T$370,17,FALSE)</f>
        <v>P4000607</v>
      </c>
      <c r="O128" t="str">
        <f>VLOOKUP(B128,[1]IRIS!$B$2:$T$370,19,FALSE)</f>
        <v>PNET60D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f t="shared" si="13"/>
        <v>0.19370000000000001</v>
      </c>
      <c r="Y128">
        <f t="shared" si="14"/>
        <v>0.19370000000000001</v>
      </c>
      <c r="Z128">
        <f t="shared" si="15"/>
        <v>0.19370000000000001</v>
      </c>
      <c r="AA128">
        <f t="shared" si="16"/>
        <v>0.19370000000000001</v>
      </c>
      <c r="AB128">
        <f t="shared" si="17"/>
        <v>0.19370000000000001</v>
      </c>
      <c r="AC128">
        <f t="shared" si="18"/>
        <v>0.19370000000000001</v>
      </c>
      <c r="AD128">
        <f t="shared" si="19"/>
        <v>0.19370000000000001</v>
      </c>
      <c r="AE128">
        <f t="shared" si="20"/>
        <v>0.19370000000000001</v>
      </c>
    </row>
    <row r="129" spans="1:31" x14ac:dyDescent="0.25">
      <c r="A129" t="s">
        <v>973</v>
      </c>
      <c r="B129" t="str">
        <f t="shared" si="12"/>
        <v>K780007D-FG0000</v>
      </c>
      <c r="C129" t="str">
        <f>VLOOKUP(B129,[1]IRIS!$B$2:$T$370,2,FALSE)</f>
        <v>IC-LINMISC Amplifier,MCM</v>
      </c>
      <c r="D129" t="str">
        <f>VLOOKUP(B129,'[1]cBOM GD'!$B$3:$D$393,3,FALSE)</f>
        <v>EBOM</v>
      </c>
      <c r="E129" t="str">
        <f>VLOOKUP(B129,[1]IRIS!$B$2:$T$370,4,FALSE)</f>
        <v>PP</v>
      </c>
      <c r="F129">
        <f>VLOOKUP(B129,[1]IRIS!$B$2:$T$370,5,FALSE)</f>
        <v>80033696</v>
      </c>
      <c r="G129" t="str">
        <f>VLOOKUP(B129,[1]IRIS!$B$2:$T$370,6,FALSE)</f>
        <v>Richardson RFPD, Inc.</v>
      </c>
      <c r="H129" t="str">
        <f>VLOOKUP(B129,[1]IRIS!$B$2:$T$370,7,FALSE)</f>
        <v>US</v>
      </c>
      <c r="I129">
        <f>VLOOKUP(B129,[1]IRIS!$B$2:$T$370,14,FALSE)</f>
        <v>0.17899999999999999</v>
      </c>
      <c r="J129" t="str">
        <f>VLOOKUP(B129,[1]IRIS!$B$2:$T$370,15,FALSE)</f>
        <v>USD</v>
      </c>
      <c r="K129">
        <f t="shared" si="21"/>
        <v>0.17899999999999999</v>
      </c>
      <c r="L129" s="15"/>
      <c r="M129" t="str">
        <f>VLOOKUP(B129,[1]IRIS!$B$2:$T$370,16,FALSE)</f>
        <v>EA</v>
      </c>
      <c r="N129" t="str">
        <f>VLOOKUP(B129,[1]IRIS!$B$2:$T$370,17,FALSE)</f>
        <v>P4000606</v>
      </c>
      <c r="O129" t="str">
        <f>VLOOKUP(B129,[1]IRIS!$B$2:$T$370,19,FALSE)</f>
        <v>PNET60D</v>
      </c>
      <c r="P129">
        <v>1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f t="shared" si="13"/>
        <v>0.17899999999999999</v>
      </c>
      <c r="Y129">
        <f t="shared" si="14"/>
        <v>0.17899999999999999</v>
      </c>
      <c r="Z129">
        <f t="shared" si="15"/>
        <v>0</v>
      </c>
      <c r="AA129">
        <f t="shared" si="16"/>
        <v>0</v>
      </c>
      <c r="AB129">
        <f t="shared" si="17"/>
        <v>0</v>
      </c>
      <c r="AC129">
        <f t="shared" si="18"/>
        <v>0</v>
      </c>
      <c r="AD129">
        <f t="shared" si="19"/>
        <v>0</v>
      </c>
      <c r="AE129">
        <f t="shared" si="20"/>
        <v>0</v>
      </c>
    </row>
    <row r="130" spans="1:31" x14ac:dyDescent="0.25">
      <c r="A130" t="s">
        <v>974</v>
      </c>
      <c r="B130" t="str">
        <f t="shared" si="12"/>
        <v>K780009D-FG0000</v>
      </c>
      <c r="C130" t="str">
        <f>VLOOKUP(B130,[1]IRIS!$B$2:$T$370,2,FALSE)</f>
        <v>IC-LINMISC Power Amplifer,MCM</v>
      </c>
      <c r="D130" t="str">
        <f>VLOOKUP(B130,'[1]cBOM GD'!$B$3:$D$393,3,FALSE)</f>
        <v>EBOM</v>
      </c>
      <c r="E130" t="str">
        <f>VLOOKUP(B130,[1]IRIS!$B$2:$T$370,4,FALSE)</f>
        <v>PP</v>
      </c>
      <c r="F130">
        <f>VLOOKUP(B130,[1]IRIS!$B$2:$T$370,5,FALSE)</f>
        <v>80033696</v>
      </c>
      <c r="G130" t="str">
        <f>VLOOKUP(B130,[1]IRIS!$B$2:$T$370,6,FALSE)</f>
        <v>Richardson RFPD, Inc.</v>
      </c>
      <c r="H130" t="str">
        <f>VLOOKUP(B130,[1]IRIS!$B$2:$T$370,7,FALSE)</f>
        <v>US</v>
      </c>
      <c r="I130">
        <f>VLOOKUP(B130,[1]IRIS!$B$2:$T$370,14,FALSE)</f>
        <v>0.53910000000000002</v>
      </c>
      <c r="J130" t="str">
        <f>VLOOKUP(B130,[1]IRIS!$B$2:$T$370,15,FALSE)</f>
        <v>USD</v>
      </c>
      <c r="K130">
        <f t="shared" si="21"/>
        <v>0.53910000000000002</v>
      </c>
      <c r="L130" s="15"/>
      <c r="M130" t="str">
        <f>VLOOKUP(B130,[1]IRIS!$B$2:$T$370,16,FALSE)</f>
        <v>EA</v>
      </c>
      <c r="N130" t="str">
        <f>VLOOKUP(B130,[1]IRIS!$B$2:$T$370,17,FALSE)</f>
        <v>P4000606</v>
      </c>
      <c r="O130" t="str">
        <f>VLOOKUP(B130,[1]IRIS!$B$2:$T$370,19,FALSE)</f>
        <v>PNET60D</v>
      </c>
      <c r="P130">
        <v>1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f t="shared" si="13"/>
        <v>0.53910000000000002</v>
      </c>
      <c r="Y130">
        <f t="shared" si="14"/>
        <v>0.53910000000000002</v>
      </c>
      <c r="Z130">
        <f t="shared" si="15"/>
        <v>0</v>
      </c>
      <c r="AA130">
        <f t="shared" si="16"/>
        <v>0</v>
      </c>
      <c r="AB130">
        <f t="shared" si="17"/>
        <v>0</v>
      </c>
      <c r="AC130">
        <f t="shared" si="18"/>
        <v>0</v>
      </c>
      <c r="AD130">
        <f t="shared" si="19"/>
        <v>0</v>
      </c>
      <c r="AE130">
        <f t="shared" si="20"/>
        <v>0</v>
      </c>
    </row>
    <row r="131" spans="1:31" x14ac:dyDescent="0.25">
      <c r="A131" t="s">
        <v>975</v>
      </c>
      <c r="B131" t="str">
        <f t="shared" ref="B131:B194" si="22">CONCATENATE(LEFT(A131,8),"-",RIGHT(A131,6))</f>
        <v>K780010D-FG0000</v>
      </c>
      <c r="C131" t="str">
        <f>VLOOKUP(B131,[1]IRIS!$B$2:$T$370,2,FALSE)</f>
        <v>IC-LINMISC Antenna Swith,MCM</v>
      </c>
      <c r="D131" t="str">
        <f>VLOOKUP(B131,'[1]cBOM GD'!$B$3:$D$393,3,FALSE)</f>
        <v>EBOM</v>
      </c>
      <c r="E131" t="str">
        <f>VLOOKUP(B131,[1]IRIS!$B$2:$T$370,4,FALSE)</f>
        <v>PP</v>
      </c>
      <c r="F131">
        <f>VLOOKUP(B131,[1]IRIS!$B$2:$T$370,5,FALSE)</f>
        <v>80033696</v>
      </c>
      <c r="G131" t="str">
        <f>VLOOKUP(B131,[1]IRIS!$B$2:$T$370,6,FALSE)</f>
        <v>Richardson RFPD, Inc.</v>
      </c>
      <c r="H131" t="str">
        <f>VLOOKUP(B131,[1]IRIS!$B$2:$T$370,7,FALSE)</f>
        <v>US</v>
      </c>
      <c r="I131">
        <f>VLOOKUP(B131,[1]IRIS!$B$2:$T$370,14,FALSE)</f>
        <v>1.94</v>
      </c>
      <c r="J131" t="str">
        <f>VLOOKUP(B131,[1]IRIS!$B$2:$T$370,15,FALSE)</f>
        <v>USD</v>
      </c>
      <c r="K131">
        <f t="shared" si="21"/>
        <v>1.94</v>
      </c>
      <c r="L131" s="15"/>
      <c r="M131" t="str">
        <f>VLOOKUP(B131,[1]IRIS!$B$2:$T$370,16,FALSE)</f>
        <v>EA</v>
      </c>
      <c r="N131" t="str">
        <f>VLOOKUP(B131,[1]IRIS!$B$2:$T$370,17,FALSE)</f>
        <v>P4000606</v>
      </c>
      <c r="O131" t="str">
        <f>VLOOKUP(B131,[1]IRIS!$B$2:$T$370,19,FALSE)</f>
        <v>PNET60D</v>
      </c>
      <c r="P131">
        <v>0</v>
      </c>
      <c r="Q131">
        <v>0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f t="shared" ref="X131:X194" si="23">+P131*K131</f>
        <v>0</v>
      </c>
      <c r="Y131">
        <f t="shared" ref="Y131:Y194" si="24">+Q131*K131</f>
        <v>0</v>
      </c>
      <c r="Z131">
        <f t="shared" ref="Z131:Z194" si="25">+R131*K131</f>
        <v>1.94</v>
      </c>
      <c r="AA131">
        <f t="shared" ref="AA131:AA194" si="26">+S131*K131</f>
        <v>1.94</v>
      </c>
      <c r="AB131">
        <f t="shared" ref="AB131:AB194" si="27">+T131*K131</f>
        <v>1.94</v>
      </c>
      <c r="AC131">
        <f t="shared" ref="AC131:AC194" si="28">U131*K131</f>
        <v>1.94</v>
      </c>
      <c r="AD131">
        <f t="shared" ref="AD131:AD194" si="29">+V131*K131</f>
        <v>1.94</v>
      </c>
      <c r="AE131">
        <f t="shared" ref="AE131:AE194" si="30">+W131*K131</f>
        <v>1.94</v>
      </c>
    </row>
    <row r="132" spans="1:31" x14ac:dyDescent="0.25">
      <c r="A132" t="s">
        <v>976</v>
      </c>
      <c r="B132" t="s">
        <v>976</v>
      </c>
      <c r="C132" t="str">
        <f>VLOOKUP(B132,[1]IRIS!$B$2:$T$370,2,FALSE)</f>
        <v>CONN HS - RF,1.0,Bended,Thru hole</v>
      </c>
      <c r="D132" t="s">
        <v>1270</v>
      </c>
      <c r="E132" t="str">
        <f>VLOOKUP(B132,[1]IRIS!$B$2:$T$370,4,FALSE)</f>
        <v>PP</v>
      </c>
      <c r="F132">
        <f>VLOOKUP(B132,[1]IRIS!$B$2:$T$370,5,FALSE)</f>
        <v>80007449</v>
      </c>
      <c r="G132" t="str">
        <f>VLOOKUP(B132,[1]IRIS!$B$2:$T$370,6,FALSE)</f>
        <v>ROSENBERGER HOCHFREQUENZTECH</v>
      </c>
      <c r="H132" t="str">
        <f>VLOOKUP(B132,[1]IRIS!$B$2:$T$370,7,FALSE)</f>
        <v>DE</v>
      </c>
      <c r="I132">
        <f>VLOOKUP(B132,[1]IRIS!$B$2:$T$370,14,FALSE)</f>
        <v>0.21959999999999999</v>
      </c>
      <c r="J132" t="str">
        <f>VLOOKUP(B132,[1]IRIS!$B$2:$T$370,15,FALSE)</f>
        <v>EUR</v>
      </c>
      <c r="K132">
        <f>+I132/0.82041</f>
        <v>0.26767104252751672</v>
      </c>
      <c r="L132" s="15"/>
      <c r="M132" t="str">
        <f>VLOOKUP(B132,[1]IRIS!$B$2:$T$370,16,FALSE)</f>
        <v>EA</v>
      </c>
      <c r="N132" t="str">
        <f>VLOOKUP(B132,[1]IRIS!$B$2:$T$370,17,FALSE)</f>
        <v>P4000131</v>
      </c>
      <c r="O132" t="str">
        <f>VLOOKUP(B132,[1]IRIS!$B$2:$T$370,19,FALSE)</f>
        <v>PAVG75D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f t="shared" si="23"/>
        <v>0.26767104252751672</v>
      </c>
      <c r="Y132">
        <f t="shared" si="24"/>
        <v>0.26767104252751672</v>
      </c>
      <c r="Z132">
        <f t="shared" si="25"/>
        <v>0.26767104252751672</v>
      </c>
      <c r="AA132">
        <f t="shared" si="26"/>
        <v>0.26767104252751672</v>
      </c>
      <c r="AB132">
        <f t="shared" si="27"/>
        <v>0.26767104252751672</v>
      </c>
      <c r="AC132">
        <f t="shared" si="28"/>
        <v>0.26767104252751672</v>
      </c>
      <c r="AD132">
        <f t="shared" si="29"/>
        <v>0.26767104252751672</v>
      </c>
      <c r="AE132">
        <f t="shared" si="30"/>
        <v>0.26767104252751672</v>
      </c>
    </row>
    <row r="133" spans="1:31" x14ac:dyDescent="0.25">
      <c r="A133" t="s">
        <v>977</v>
      </c>
      <c r="B133" t="s">
        <v>977</v>
      </c>
      <c r="C133" t="str">
        <f>VLOOKUP(B133,[1]IRIS!$B$2:$T$370,2,FALSE)</f>
        <v>OTSF ,,,,</v>
      </c>
      <c r="D133" t="str">
        <f>VLOOKUP(B133,'[1]cBOM GD'!$B$3:$D$393,3,FALSE)</f>
        <v>EBOM</v>
      </c>
      <c r="E133" t="str">
        <f>VLOOKUP(B133,[1]IRIS!$B$2:$T$370,4,FALSE)</f>
        <v>PP</v>
      </c>
      <c r="F133">
        <f>VLOOKUP(B133,[1]IRIS!$B$2:$T$370,5,FALSE)</f>
        <v>80004888</v>
      </c>
      <c r="G133" t="str">
        <f>VLOOKUP(B133,[1]IRIS!$B$2:$T$370,6,FALSE)</f>
        <v>TDK CORPORATION OF AMERICA</v>
      </c>
      <c r="H133" t="str">
        <f>VLOOKUP(B133,[1]IRIS!$B$2:$T$370,7,FALSE)</f>
        <v>US</v>
      </c>
      <c r="I133">
        <f>VLOOKUP(B133,[1]IRIS!$B$2:$T$370,14,FALSE)</f>
        <v>0.17</v>
      </c>
      <c r="J133" t="str">
        <f>VLOOKUP(B133,[1]IRIS!$B$2:$T$370,15,FALSE)</f>
        <v>USD</v>
      </c>
      <c r="K133">
        <f t="shared" ref="K133:K153" si="31">+I133</f>
        <v>0.17</v>
      </c>
      <c r="L133" s="15"/>
      <c r="M133" t="str">
        <f>VLOOKUP(B133,[1]IRIS!$B$2:$T$370,16,FALSE)</f>
        <v>EA</v>
      </c>
      <c r="N133" t="str">
        <f>VLOOKUP(B133,[1]IRIS!$B$2:$T$370,17,FALSE)</f>
        <v>P4000022</v>
      </c>
      <c r="O133" t="str">
        <f>VLOOKUP(B133,[1]IRIS!$B$2:$T$370,19,FALSE)</f>
        <v>PAVG55D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f t="shared" si="23"/>
        <v>0.17</v>
      </c>
      <c r="Y133">
        <f t="shared" si="24"/>
        <v>0.17</v>
      </c>
      <c r="Z133">
        <f t="shared" si="25"/>
        <v>0.17</v>
      </c>
      <c r="AA133">
        <f t="shared" si="26"/>
        <v>0.17</v>
      </c>
      <c r="AB133">
        <f t="shared" si="27"/>
        <v>0.17</v>
      </c>
      <c r="AC133">
        <f t="shared" si="28"/>
        <v>0.17</v>
      </c>
      <c r="AD133">
        <f t="shared" si="29"/>
        <v>0.17</v>
      </c>
      <c r="AE133">
        <f t="shared" si="30"/>
        <v>0.17</v>
      </c>
    </row>
    <row r="134" spans="1:31" x14ac:dyDescent="0.25">
      <c r="A134" t="s">
        <v>978</v>
      </c>
      <c r="B134" t="s">
        <v>978</v>
      </c>
      <c r="C134" t="str">
        <f>VLOOKUP(B134,[1]IRIS!$B$2:$T$370,2,FALSE)</f>
        <v>OTSF ,,,,</v>
      </c>
      <c r="D134" t="str">
        <f>VLOOKUP(B134,'[1]cBOM GD'!$B$3:$D$393,3,FALSE)</f>
        <v>EBOM</v>
      </c>
      <c r="E134" t="str">
        <f>VLOOKUP(B134,[1]IRIS!$B$2:$T$370,4,FALSE)</f>
        <v>PP</v>
      </c>
      <c r="F134">
        <f>VLOOKUP(B134,[1]IRIS!$B$2:$T$370,5,FALSE)</f>
        <v>80033945</v>
      </c>
      <c r="G134" t="str">
        <f>VLOOKUP(B134,[1]IRIS!$B$2:$T$370,6,FALSE)</f>
        <v>Advanced Ceramic X</v>
      </c>
      <c r="H134" t="str">
        <f>VLOOKUP(B134,[1]IRIS!$B$2:$T$370,7,FALSE)</f>
        <v>TW</v>
      </c>
      <c r="I134">
        <f>VLOOKUP(B134,[1]IRIS!$B$2:$T$370,14,FALSE)</f>
        <v>0.15</v>
      </c>
      <c r="J134" t="str">
        <f>VLOOKUP(B134,[1]IRIS!$B$2:$T$370,15,FALSE)</f>
        <v>USD</v>
      </c>
      <c r="K134">
        <f t="shared" si="31"/>
        <v>0.15</v>
      </c>
      <c r="L134" s="15"/>
      <c r="M134" t="str">
        <f>VLOOKUP(B134,[1]IRIS!$B$2:$T$370,16,FALSE)</f>
        <v>EA</v>
      </c>
      <c r="N134" t="str">
        <f>VLOOKUP(B134,[1]IRIS!$B$2:$T$370,17,FALSE)</f>
        <v>P4000554</v>
      </c>
      <c r="O134" t="str">
        <f>VLOOKUP(B134,[1]IRIS!$B$2:$T$370,19,FALSE)</f>
        <v>PNET30D</v>
      </c>
      <c r="P134">
        <v>2</v>
      </c>
      <c r="Q134">
        <v>2</v>
      </c>
      <c r="R134">
        <v>2</v>
      </c>
      <c r="S134">
        <v>2</v>
      </c>
      <c r="T134">
        <v>2</v>
      </c>
      <c r="U134">
        <v>2</v>
      </c>
      <c r="V134">
        <v>2</v>
      </c>
      <c r="W134">
        <v>2</v>
      </c>
      <c r="X134">
        <f t="shared" si="23"/>
        <v>0.3</v>
      </c>
      <c r="Y134">
        <f t="shared" si="24"/>
        <v>0.3</v>
      </c>
      <c r="Z134">
        <f t="shared" si="25"/>
        <v>0.3</v>
      </c>
      <c r="AA134">
        <f t="shared" si="26"/>
        <v>0.3</v>
      </c>
      <c r="AB134">
        <f t="shared" si="27"/>
        <v>0.3</v>
      </c>
      <c r="AC134">
        <f t="shared" si="28"/>
        <v>0.3</v>
      </c>
      <c r="AD134">
        <f t="shared" si="29"/>
        <v>0.3</v>
      </c>
      <c r="AE134">
        <f t="shared" si="30"/>
        <v>0.3</v>
      </c>
    </row>
    <row r="135" spans="1:31" x14ac:dyDescent="0.25">
      <c r="A135" t="s">
        <v>979</v>
      </c>
      <c r="B135" t="s">
        <v>979</v>
      </c>
      <c r="C135" t="str">
        <f>VLOOKUP(B135,[1]IRIS!$B$2:$T$370,2,FALSE)</f>
        <v>TDK Directional CouplerWLAN HB/LB 0.35/0.07dB</v>
      </c>
      <c r="D135" t="str">
        <f>VLOOKUP(B135,'[1]cBOM GD'!$B$3:$D$393,3,FALSE)</f>
        <v>EBOM</v>
      </c>
      <c r="E135" t="str">
        <f>VLOOKUP(B135,[1]IRIS!$B$2:$T$370,4,FALSE)</f>
        <v>PP</v>
      </c>
      <c r="F135">
        <f>VLOOKUP(B135,[1]IRIS!$B$2:$T$370,5,FALSE)</f>
        <v>80004888</v>
      </c>
      <c r="G135" t="str">
        <f>VLOOKUP(B135,[1]IRIS!$B$2:$T$370,6,FALSE)</f>
        <v>TDK CORPORATION OF AMERICA</v>
      </c>
      <c r="H135" t="str">
        <f>VLOOKUP(B135,[1]IRIS!$B$2:$T$370,7,FALSE)</f>
        <v>US</v>
      </c>
      <c r="I135">
        <f>VLOOKUP(B135,[1]IRIS!$B$2:$T$370,14,FALSE)</f>
        <v>0.17499999999999999</v>
      </c>
      <c r="J135" t="str">
        <f>VLOOKUP(B135,[1]IRIS!$B$2:$T$370,15,FALSE)</f>
        <v>USD</v>
      </c>
      <c r="K135">
        <f t="shared" si="31"/>
        <v>0.17499999999999999</v>
      </c>
      <c r="L135" s="15"/>
      <c r="M135" t="str">
        <f>VLOOKUP(B135,[1]IRIS!$B$2:$T$370,16,FALSE)</f>
        <v>EA</v>
      </c>
      <c r="N135" t="str">
        <f>VLOOKUP(B135,[1]IRIS!$B$2:$T$370,17,FALSE)</f>
        <v>P4000022</v>
      </c>
      <c r="O135" t="str">
        <f>VLOOKUP(B135,[1]IRIS!$B$2:$T$370,19,FALSE)</f>
        <v>PAVG55D</v>
      </c>
      <c r="P135">
        <v>3</v>
      </c>
      <c r="Q135">
        <v>3</v>
      </c>
      <c r="R135">
        <v>3</v>
      </c>
      <c r="S135">
        <v>3</v>
      </c>
      <c r="T135">
        <v>3</v>
      </c>
      <c r="U135">
        <v>3</v>
      </c>
      <c r="V135">
        <v>3</v>
      </c>
      <c r="W135">
        <v>3</v>
      </c>
      <c r="X135">
        <f t="shared" si="23"/>
        <v>0.52499999999999991</v>
      </c>
      <c r="Y135">
        <f t="shared" si="24"/>
        <v>0.52499999999999991</v>
      </c>
      <c r="Z135">
        <f t="shared" si="25"/>
        <v>0.52499999999999991</v>
      </c>
      <c r="AA135">
        <f t="shared" si="26"/>
        <v>0.52499999999999991</v>
      </c>
      <c r="AB135">
        <f t="shared" si="27"/>
        <v>0.52499999999999991</v>
      </c>
      <c r="AC135">
        <f t="shared" si="28"/>
        <v>0.52499999999999991</v>
      </c>
      <c r="AD135">
        <f t="shared" si="29"/>
        <v>0.52499999999999991</v>
      </c>
      <c r="AE135">
        <f t="shared" si="30"/>
        <v>0.52499999999999991</v>
      </c>
    </row>
    <row r="136" spans="1:31" x14ac:dyDescent="0.25">
      <c r="A136" t="s">
        <v>980</v>
      </c>
      <c r="B136" t="str">
        <f t="shared" si="22"/>
        <v>KL10063D-F10027</v>
      </c>
      <c r="C136" t="str">
        <f>VLOOKUP(B136,[1]IRIS!$B$2:$T$370,2,FALSE)</f>
        <v>10uH SMD Inductors forClass D Amp AEC-Q200</v>
      </c>
      <c r="D136" t="str">
        <f>VLOOKUP(B136,'[1]cBOM GD'!$B$3:$D$393,3,FALSE)</f>
        <v>EBOM</v>
      </c>
      <c r="E136" t="str">
        <f>VLOOKUP(B136,[1]IRIS!$B$2:$T$370,4,FALSE)</f>
        <v>PP</v>
      </c>
      <c r="F136">
        <f>VLOOKUP(B136,[1]IRIS!$B$2:$T$370,5,FALSE)</f>
        <v>80034122</v>
      </c>
      <c r="G136" t="str">
        <f>VLOOKUP(B136,[1]IRIS!$B$2:$T$370,6,FALSE)</f>
        <v>SAGAMI SINGAPORE PTE. LTD.</v>
      </c>
      <c r="H136" t="str">
        <f>VLOOKUP(B136,[1]IRIS!$B$2:$T$370,7,FALSE)</f>
        <v>SG</v>
      </c>
      <c r="I136">
        <f>VLOOKUP(B136,[1]IRIS!$B$2:$T$370,14,FALSE)</f>
        <v>0.6</v>
      </c>
      <c r="J136" t="str">
        <f>VLOOKUP(B136,[1]IRIS!$B$2:$T$370,15,FALSE)</f>
        <v>USD</v>
      </c>
      <c r="K136">
        <f t="shared" si="31"/>
        <v>0.6</v>
      </c>
      <c r="L136" s="15"/>
      <c r="M136" t="str">
        <f>VLOOKUP(B136,[1]IRIS!$B$2:$T$370,16,FALSE)</f>
        <v>EA</v>
      </c>
      <c r="N136" t="str">
        <f>VLOOKUP(B136,[1]IRIS!$B$2:$T$370,17,FALSE)</f>
        <v>P4000555</v>
      </c>
      <c r="O136" t="str">
        <f>VLOOKUP(B136,[1]IRIS!$B$2:$T$370,19,FALSE)</f>
        <v>PNET60D</v>
      </c>
      <c r="P136">
        <v>1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f t="shared" si="23"/>
        <v>0.6</v>
      </c>
      <c r="Y136">
        <f t="shared" si="24"/>
        <v>0.6</v>
      </c>
      <c r="Z136">
        <f t="shared" si="25"/>
        <v>0</v>
      </c>
      <c r="AA136">
        <f t="shared" si="26"/>
        <v>0</v>
      </c>
      <c r="AB136">
        <f t="shared" si="27"/>
        <v>0</v>
      </c>
      <c r="AC136">
        <f t="shared" si="28"/>
        <v>0</v>
      </c>
      <c r="AD136">
        <f t="shared" si="29"/>
        <v>0</v>
      </c>
      <c r="AE136">
        <f t="shared" si="30"/>
        <v>0</v>
      </c>
    </row>
    <row r="137" spans="1:31" x14ac:dyDescent="0.25">
      <c r="A137" t="s">
        <v>981</v>
      </c>
      <c r="B137" t="str">
        <f t="shared" si="22"/>
        <v>KL10293D-F20001</v>
      </c>
      <c r="C137" t="str">
        <f>VLOOKUP(B137,[1]IRIS!$B$2:$T$370,2,FALSE)</f>
        <v>Ferrite Bead 1000ohm250mA</v>
      </c>
      <c r="D137" t="str">
        <f>VLOOKUP(B137,'[1]cBOM GD'!$B$3:$D$393,3,FALSE)</f>
        <v>EBOM</v>
      </c>
      <c r="E137" t="str">
        <f>VLOOKUP(B137,[1]IRIS!$B$2:$T$370,4,FALSE)</f>
        <v>PP</v>
      </c>
      <c r="F137">
        <f>VLOOKUP(B137,[1]IRIS!$B$2:$T$370,5,FALSE)</f>
        <v>80004846</v>
      </c>
      <c r="G137" t="str">
        <f>VLOOKUP(B137,[1]IRIS!$B$2:$T$370,6,FALSE)</f>
        <v>MURATA ELECTRONICS ROCK</v>
      </c>
      <c r="H137" t="str">
        <f>VLOOKUP(B137,[1]IRIS!$B$2:$T$370,7,FALSE)</f>
        <v>US</v>
      </c>
      <c r="I137">
        <f>VLOOKUP(B137,[1]IRIS!$B$2:$T$370,14,FALSE)</f>
        <v>5.4000000000000003E-3</v>
      </c>
      <c r="J137" t="str">
        <f>VLOOKUP(B137,[1]IRIS!$B$2:$T$370,15,FALSE)</f>
        <v>USD</v>
      </c>
      <c r="K137">
        <f t="shared" si="31"/>
        <v>5.4000000000000003E-3</v>
      </c>
      <c r="L137" s="15"/>
      <c r="M137" t="str">
        <f>VLOOKUP(B137,[1]IRIS!$B$2:$T$370,16,FALSE)</f>
        <v>EA</v>
      </c>
      <c r="N137" t="str">
        <f>VLOOKUP(B137,[1]IRIS!$B$2:$T$370,17,FALSE)</f>
        <v>P4000026</v>
      </c>
      <c r="O137" t="str">
        <f>VLOOKUP(B137,[1]IRIS!$B$2:$T$370,19,FALSE)</f>
        <v>PNET55D</v>
      </c>
      <c r="P137">
        <v>4</v>
      </c>
      <c r="Q137">
        <v>4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f t="shared" si="23"/>
        <v>2.1600000000000001E-2</v>
      </c>
      <c r="Y137">
        <f t="shared" si="24"/>
        <v>2.1600000000000001E-2</v>
      </c>
      <c r="Z137">
        <f t="shared" si="25"/>
        <v>0</v>
      </c>
      <c r="AA137">
        <f t="shared" si="26"/>
        <v>0</v>
      </c>
      <c r="AB137">
        <f t="shared" si="27"/>
        <v>0</v>
      </c>
      <c r="AC137">
        <f t="shared" si="28"/>
        <v>0</v>
      </c>
      <c r="AD137">
        <f t="shared" si="29"/>
        <v>0</v>
      </c>
      <c r="AE137">
        <f t="shared" si="30"/>
        <v>0</v>
      </c>
    </row>
    <row r="138" spans="1:31" x14ac:dyDescent="0.25">
      <c r="A138" t="s">
        <v>982</v>
      </c>
      <c r="B138" t="str">
        <f t="shared" si="22"/>
        <v>KL10643D-F10002</v>
      </c>
      <c r="C138" t="str">
        <f>VLOOKUP(B138,[1]IRIS!$B$2:$T$370,2,FALSE)</f>
        <v>MAG-IND 1nH,10%,750mA,001</v>
      </c>
      <c r="D138" t="str">
        <f>VLOOKUP(B138,'[1]cBOM GD'!$B$3:$D$393,3,FALSE)</f>
        <v>EBOM</v>
      </c>
      <c r="E138" t="str">
        <f>VLOOKUP(B138,[1]IRIS!$B$2:$T$370,4,FALSE)</f>
        <v>PP</v>
      </c>
      <c r="F138">
        <f>VLOOKUP(B138,[1]IRIS!$B$2:$T$370,5,FALSE)</f>
        <v>80004846</v>
      </c>
      <c r="G138" t="str">
        <f>VLOOKUP(B138,[1]IRIS!$B$2:$T$370,6,FALSE)</f>
        <v>MURATA ELECTRONICS ROCK</v>
      </c>
      <c r="H138" t="str">
        <f>VLOOKUP(B138,[1]IRIS!$B$2:$T$370,7,FALSE)</f>
        <v>US</v>
      </c>
      <c r="I138">
        <f>VLOOKUP(B138,[1]IRIS!$B$2:$T$370,14,FALSE)</f>
        <v>7.7999999999999996E-3</v>
      </c>
      <c r="J138" t="str">
        <f>VLOOKUP(B138,[1]IRIS!$B$2:$T$370,15,FALSE)</f>
        <v>USD</v>
      </c>
      <c r="K138">
        <f t="shared" si="31"/>
        <v>7.7999999999999996E-3</v>
      </c>
      <c r="L138" s="15"/>
      <c r="M138" t="str">
        <f>VLOOKUP(B138,[1]IRIS!$B$2:$T$370,16,FALSE)</f>
        <v>EA</v>
      </c>
      <c r="N138" t="str">
        <f>VLOOKUP(B138,[1]IRIS!$B$2:$T$370,17,FALSE)</f>
        <v>P4000026</v>
      </c>
      <c r="O138" t="str">
        <f>VLOOKUP(B138,[1]IRIS!$B$2:$T$370,19,FALSE)</f>
        <v>PNET55D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f t="shared" si="23"/>
        <v>7.7999999999999996E-3</v>
      </c>
      <c r="Y138">
        <f t="shared" si="24"/>
        <v>7.7999999999999996E-3</v>
      </c>
      <c r="Z138">
        <f t="shared" si="25"/>
        <v>7.7999999999999996E-3</v>
      </c>
      <c r="AA138">
        <f t="shared" si="26"/>
        <v>7.7999999999999996E-3</v>
      </c>
      <c r="AB138">
        <f t="shared" si="27"/>
        <v>7.7999999999999996E-3</v>
      </c>
      <c r="AC138">
        <f t="shared" si="28"/>
        <v>7.7999999999999996E-3</v>
      </c>
      <c r="AD138">
        <f t="shared" si="29"/>
        <v>7.7999999999999996E-3</v>
      </c>
      <c r="AE138">
        <f t="shared" si="30"/>
        <v>7.7999999999999996E-3</v>
      </c>
    </row>
    <row r="139" spans="1:31" x14ac:dyDescent="0.25">
      <c r="A139" t="s">
        <v>983</v>
      </c>
      <c r="B139" t="str">
        <f t="shared" si="22"/>
        <v>KL10713D-F10001</v>
      </c>
      <c r="C139" t="str">
        <f>VLOOKUP(B139,[1]IRIS!$B$2:$T$370,2,FALSE)</f>
        <v>IND 10nH 3% 500mA0402(1005) 0p6ht 0.19ohm</v>
      </c>
      <c r="D139" t="str">
        <f>VLOOKUP(B139,'[1]cBOM GD'!$B$3:$D$393,3,FALSE)</f>
        <v>EBOM</v>
      </c>
      <c r="E139" t="str">
        <f>VLOOKUP(B139,[1]IRIS!$B$2:$T$370,4,FALSE)</f>
        <v>PP</v>
      </c>
      <c r="F139">
        <f>VLOOKUP(B139,[1]IRIS!$B$2:$T$370,5,FALSE)</f>
        <v>80004846</v>
      </c>
      <c r="G139" t="str">
        <f>VLOOKUP(B139,[1]IRIS!$B$2:$T$370,6,FALSE)</f>
        <v>MURATA ELECTRONICS ROCK</v>
      </c>
      <c r="H139" t="str">
        <f>VLOOKUP(B139,[1]IRIS!$B$2:$T$370,7,FALSE)</f>
        <v>US</v>
      </c>
      <c r="I139">
        <f>VLOOKUP(B139,[1]IRIS!$B$2:$T$370,14,FALSE)</f>
        <v>2.1999999999999999E-2</v>
      </c>
      <c r="J139" t="str">
        <f>VLOOKUP(B139,[1]IRIS!$B$2:$T$370,15,FALSE)</f>
        <v>USD</v>
      </c>
      <c r="K139">
        <f t="shared" si="31"/>
        <v>2.1999999999999999E-2</v>
      </c>
      <c r="L139" s="15"/>
      <c r="M139" t="str">
        <f>VLOOKUP(B139,[1]IRIS!$B$2:$T$370,16,FALSE)</f>
        <v>EA</v>
      </c>
      <c r="N139" t="str">
        <f>VLOOKUP(B139,[1]IRIS!$B$2:$T$370,17,FALSE)</f>
        <v>P4000026</v>
      </c>
      <c r="O139" t="str">
        <f>VLOOKUP(B139,[1]IRIS!$B$2:$T$370,19,FALSE)</f>
        <v>PNET55D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f t="shared" si="23"/>
        <v>2.1999999999999999E-2</v>
      </c>
      <c r="Y139">
        <f t="shared" si="24"/>
        <v>2.1999999999999999E-2</v>
      </c>
      <c r="Z139">
        <f t="shared" si="25"/>
        <v>2.1999999999999999E-2</v>
      </c>
      <c r="AA139">
        <f t="shared" si="26"/>
        <v>2.1999999999999999E-2</v>
      </c>
      <c r="AB139">
        <f t="shared" si="27"/>
        <v>2.1999999999999999E-2</v>
      </c>
      <c r="AC139">
        <f t="shared" si="28"/>
        <v>2.1999999999999999E-2</v>
      </c>
      <c r="AD139">
        <f t="shared" si="29"/>
        <v>2.1999999999999999E-2</v>
      </c>
      <c r="AE139">
        <f t="shared" si="30"/>
        <v>2.1999999999999999E-2</v>
      </c>
    </row>
    <row r="140" spans="1:31" x14ac:dyDescent="0.25">
      <c r="A140" t="s">
        <v>984</v>
      </c>
      <c r="B140" t="str">
        <f t="shared" si="22"/>
        <v>KL10963B-F10010</v>
      </c>
      <c r="C140" t="str">
        <f>VLOOKUP(B140,[1]IRIS!$B$2:$T$370,2,FALSE)</f>
        <v>Inductor 1uH 20% 3.8AISAT 0.042 Ohm DCR</v>
      </c>
      <c r="D140" t="str">
        <f>VLOOKUP(B140,'[1]cBOM GD'!$B$3:$D$393,3,FALSE)</f>
        <v>EBOM</v>
      </c>
      <c r="E140" t="str">
        <f>VLOOKUP(B140,[1]IRIS!$B$2:$T$370,4,FALSE)</f>
        <v>PP</v>
      </c>
      <c r="F140">
        <f>VLOOKUP(B140,[1]IRIS!$B$2:$T$370,5,FALSE)</f>
        <v>80004846</v>
      </c>
      <c r="G140" t="str">
        <f>VLOOKUP(B140,[1]IRIS!$B$2:$T$370,6,FALSE)</f>
        <v>MURATA ELECTRONICS ROCK</v>
      </c>
      <c r="H140" t="str">
        <f>VLOOKUP(B140,[1]IRIS!$B$2:$T$370,7,FALSE)</f>
        <v>US</v>
      </c>
      <c r="I140">
        <f>VLOOKUP(B140,[1]IRIS!$B$2:$T$370,14,FALSE)</f>
        <v>4.65E-2</v>
      </c>
      <c r="J140" t="str">
        <f>VLOOKUP(B140,[1]IRIS!$B$2:$T$370,15,FALSE)</f>
        <v>USD</v>
      </c>
      <c r="K140">
        <f t="shared" si="31"/>
        <v>4.65E-2</v>
      </c>
      <c r="L140" s="15"/>
      <c r="M140" t="str">
        <f>VLOOKUP(B140,[1]IRIS!$B$2:$T$370,16,FALSE)</f>
        <v>EA</v>
      </c>
      <c r="N140" t="str">
        <f>VLOOKUP(B140,[1]IRIS!$B$2:$T$370,17,FALSE)</f>
        <v>P4000026</v>
      </c>
      <c r="O140" t="str">
        <f>VLOOKUP(B140,[1]IRIS!$B$2:$T$370,19,FALSE)</f>
        <v>PNET55D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f t="shared" si="23"/>
        <v>4.65E-2</v>
      </c>
      <c r="Y140">
        <f t="shared" si="24"/>
        <v>4.65E-2</v>
      </c>
      <c r="Z140">
        <f t="shared" si="25"/>
        <v>4.65E-2</v>
      </c>
      <c r="AA140">
        <f t="shared" si="26"/>
        <v>4.65E-2</v>
      </c>
      <c r="AB140">
        <f t="shared" si="27"/>
        <v>4.65E-2</v>
      </c>
      <c r="AC140">
        <f t="shared" si="28"/>
        <v>4.65E-2</v>
      </c>
      <c r="AD140">
        <f t="shared" si="29"/>
        <v>4.65E-2</v>
      </c>
      <c r="AE140">
        <f t="shared" si="30"/>
        <v>4.65E-2</v>
      </c>
    </row>
    <row r="141" spans="1:31" x14ac:dyDescent="0.25">
      <c r="A141" t="s">
        <v>985</v>
      </c>
      <c r="B141" t="str">
        <f t="shared" si="22"/>
        <v>KL11733D-F10001</v>
      </c>
      <c r="C141" t="str">
        <f>VLOOKUP(B141,[1]IRIS!$B$2:$T$370,2,FALSE)</f>
        <v>MAG-IND 11nH,5%,250mA,001</v>
      </c>
      <c r="D141" t="str">
        <f>VLOOKUP(B141,'[1]cBOM GD'!$B$3:$D$393,3,FALSE)</f>
        <v>EBOM</v>
      </c>
      <c r="E141" t="str">
        <f>VLOOKUP(B141,[1]IRIS!$B$2:$T$370,4,FALSE)</f>
        <v>PP</v>
      </c>
      <c r="F141">
        <f>VLOOKUP(B141,[1]IRIS!$B$2:$T$370,5,FALSE)</f>
        <v>80004846</v>
      </c>
      <c r="G141" t="str">
        <f>VLOOKUP(B141,[1]IRIS!$B$2:$T$370,6,FALSE)</f>
        <v>MURATA ELECTRONICS ROCK</v>
      </c>
      <c r="H141" t="str">
        <f>VLOOKUP(B141,[1]IRIS!$B$2:$T$370,7,FALSE)</f>
        <v>US</v>
      </c>
      <c r="I141">
        <f>VLOOKUP(B141,[1]IRIS!$B$2:$T$370,14,FALSE)</f>
        <v>5.7999999999999996E-3</v>
      </c>
      <c r="J141" t="str">
        <f>VLOOKUP(B141,[1]IRIS!$B$2:$T$370,15,FALSE)</f>
        <v>USD</v>
      </c>
      <c r="K141">
        <f t="shared" si="31"/>
        <v>5.7999999999999996E-3</v>
      </c>
      <c r="L141" s="15"/>
      <c r="M141" t="str">
        <f>VLOOKUP(B141,[1]IRIS!$B$2:$T$370,16,FALSE)</f>
        <v>EA</v>
      </c>
      <c r="N141" t="str">
        <f>VLOOKUP(B141,[1]IRIS!$B$2:$T$370,17,FALSE)</f>
        <v>P4000026</v>
      </c>
      <c r="O141" t="str">
        <f>VLOOKUP(B141,[1]IRIS!$B$2:$T$370,19,FALSE)</f>
        <v>PNET55D</v>
      </c>
      <c r="P141">
        <v>0</v>
      </c>
      <c r="Q141">
        <v>0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f t="shared" si="23"/>
        <v>0</v>
      </c>
      <c r="Y141">
        <f t="shared" si="24"/>
        <v>0</v>
      </c>
      <c r="Z141">
        <f t="shared" si="25"/>
        <v>5.7999999999999996E-3</v>
      </c>
      <c r="AA141">
        <f t="shared" si="26"/>
        <v>5.7999999999999996E-3</v>
      </c>
      <c r="AB141">
        <f t="shared" si="27"/>
        <v>5.7999999999999996E-3</v>
      </c>
      <c r="AC141">
        <f t="shared" si="28"/>
        <v>5.7999999999999996E-3</v>
      </c>
      <c r="AD141">
        <f t="shared" si="29"/>
        <v>5.7999999999999996E-3</v>
      </c>
      <c r="AE141">
        <f t="shared" si="30"/>
        <v>5.7999999999999996E-3</v>
      </c>
    </row>
    <row r="142" spans="1:31" x14ac:dyDescent="0.25">
      <c r="A142" t="s">
        <v>986</v>
      </c>
      <c r="B142" t="str">
        <f t="shared" si="22"/>
        <v>KL12193D-F20012</v>
      </c>
      <c r="C142" t="str">
        <f>VLOOKUP(B142,[1]IRIS!$B$2:$T$370,2,FALSE)</f>
        <v>BEAD FERRITE CHIP120OHM@1GHz 0.095DCR 1.5</v>
      </c>
      <c r="D142" t="str">
        <f>VLOOKUP(B142,'[1]cBOM GD'!$B$3:$D$393,3,FALSE)</f>
        <v>EBOM</v>
      </c>
      <c r="E142" t="str">
        <f>VLOOKUP(B142,[1]IRIS!$B$2:$T$370,4,FALSE)</f>
        <v>PP</v>
      </c>
      <c r="F142">
        <f>VLOOKUP(B142,[1]IRIS!$B$2:$T$370,5,FALSE)</f>
        <v>80004846</v>
      </c>
      <c r="G142" t="str">
        <f>VLOOKUP(B142,[1]IRIS!$B$2:$T$370,6,FALSE)</f>
        <v>MURATA ELECTRONICS ROCK</v>
      </c>
      <c r="H142" t="str">
        <f>VLOOKUP(B142,[1]IRIS!$B$2:$T$370,7,FALSE)</f>
        <v>US</v>
      </c>
      <c r="I142">
        <f>VLOOKUP(B142,[1]IRIS!$B$2:$T$370,14,FALSE)</f>
        <v>1.15E-2</v>
      </c>
      <c r="J142" t="str">
        <f>VLOOKUP(B142,[1]IRIS!$B$2:$T$370,15,FALSE)</f>
        <v>USD</v>
      </c>
      <c r="K142">
        <f t="shared" si="31"/>
        <v>1.15E-2</v>
      </c>
      <c r="L142" s="15"/>
      <c r="M142" t="str">
        <f>VLOOKUP(B142,[1]IRIS!$B$2:$T$370,16,FALSE)</f>
        <v>EA</v>
      </c>
      <c r="N142" t="str">
        <f>VLOOKUP(B142,[1]IRIS!$B$2:$T$370,17,FALSE)</f>
        <v>P4000026</v>
      </c>
      <c r="O142" t="str">
        <f>VLOOKUP(B142,[1]IRIS!$B$2:$T$370,19,FALSE)</f>
        <v>PNET55D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1</v>
      </c>
      <c r="X142">
        <f t="shared" si="23"/>
        <v>0</v>
      </c>
      <c r="Y142">
        <f t="shared" si="24"/>
        <v>0</v>
      </c>
      <c r="Z142">
        <f t="shared" si="25"/>
        <v>0</v>
      </c>
      <c r="AA142">
        <f t="shared" si="26"/>
        <v>0</v>
      </c>
      <c r="AB142">
        <f t="shared" si="27"/>
        <v>0</v>
      </c>
      <c r="AC142">
        <f t="shared" si="28"/>
        <v>0</v>
      </c>
      <c r="AD142">
        <f t="shared" si="29"/>
        <v>1.15E-2</v>
      </c>
      <c r="AE142">
        <f t="shared" si="30"/>
        <v>1.15E-2</v>
      </c>
    </row>
    <row r="143" spans="1:31" x14ac:dyDescent="0.25">
      <c r="A143" t="s">
        <v>987</v>
      </c>
      <c r="B143" t="str">
        <f t="shared" si="22"/>
        <v>KL12193D-F20013</v>
      </c>
      <c r="C143" t="str">
        <f>VLOOKUP(B143,[1]IRIS!$B$2:$T$370,2,FALSE)</f>
        <v>BEAD FERRITE CHIP120OHM@100MHZ 0.5A Q200-</v>
      </c>
      <c r="D143" t="str">
        <f>VLOOKUP(B143,'[1]cBOM GD'!$B$3:$D$393,3,FALSE)</f>
        <v>EBOM</v>
      </c>
      <c r="E143" t="str">
        <f>VLOOKUP(B143,[1]IRIS!$B$2:$T$370,4,FALSE)</f>
        <v>PP</v>
      </c>
      <c r="F143">
        <f>VLOOKUP(B143,[1]IRIS!$B$2:$T$370,5,FALSE)</f>
        <v>80004846</v>
      </c>
      <c r="G143" t="str">
        <f>VLOOKUP(B143,[1]IRIS!$B$2:$T$370,6,FALSE)</f>
        <v>MURATA ELECTRONICS ROCK</v>
      </c>
      <c r="H143" t="str">
        <f>VLOOKUP(B143,[1]IRIS!$B$2:$T$370,7,FALSE)</f>
        <v>US</v>
      </c>
      <c r="I143">
        <f>VLOOKUP(B143,[1]IRIS!$B$2:$T$370,14,FALSE)</f>
        <v>4.3E-3</v>
      </c>
      <c r="J143" t="str">
        <f>VLOOKUP(B143,[1]IRIS!$B$2:$T$370,15,FALSE)</f>
        <v>USD</v>
      </c>
      <c r="K143">
        <f t="shared" si="31"/>
        <v>4.3E-3</v>
      </c>
      <c r="L143" s="15"/>
      <c r="M143" t="str">
        <f>VLOOKUP(B143,[1]IRIS!$B$2:$T$370,16,FALSE)</f>
        <v>EA</v>
      </c>
      <c r="N143" t="str">
        <f>VLOOKUP(B143,[1]IRIS!$B$2:$T$370,17,FALSE)</f>
        <v>P4000026</v>
      </c>
      <c r="O143" t="str">
        <f>VLOOKUP(B143,[1]IRIS!$B$2:$T$370,19,FALSE)</f>
        <v>PNET55D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f t="shared" si="23"/>
        <v>4.3E-3</v>
      </c>
      <c r="Y143">
        <f t="shared" si="24"/>
        <v>4.3E-3</v>
      </c>
      <c r="Z143">
        <f t="shared" si="25"/>
        <v>4.3E-3</v>
      </c>
      <c r="AA143">
        <f t="shared" si="26"/>
        <v>4.3E-3</v>
      </c>
      <c r="AB143">
        <f t="shared" si="27"/>
        <v>4.3E-3</v>
      </c>
      <c r="AC143">
        <f t="shared" si="28"/>
        <v>4.3E-3</v>
      </c>
      <c r="AD143">
        <f t="shared" si="29"/>
        <v>4.3E-3</v>
      </c>
      <c r="AE143">
        <f t="shared" si="30"/>
        <v>4.3E-3</v>
      </c>
    </row>
    <row r="144" spans="1:31" x14ac:dyDescent="0.25">
      <c r="A144" t="s">
        <v>988</v>
      </c>
      <c r="B144" t="str">
        <f t="shared" si="22"/>
        <v>KL12193D-F20015</v>
      </c>
      <c r="C144" t="str">
        <f>VLOOKUP(B144,[1]IRIS!$B$2:$T$370,2,FALSE)</f>
        <v>MAG-FER 120R,25%,3A,0603</v>
      </c>
      <c r="D144" t="str">
        <f>VLOOKUP(B144,'[1]cBOM GD'!$B$3:$D$393,3,FALSE)</f>
        <v>EBOM</v>
      </c>
      <c r="E144" t="str">
        <f>VLOOKUP(B144,[1]IRIS!$B$2:$T$370,4,FALSE)</f>
        <v>PP</v>
      </c>
      <c r="F144">
        <f>VLOOKUP(B144,[1]IRIS!$B$2:$T$370,5,FALSE)</f>
        <v>80004846</v>
      </c>
      <c r="G144" t="str">
        <f>VLOOKUP(B144,[1]IRIS!$B$2:$T$370,6,FALSE)</f>
        <v>MURATA ELECTRONICS ROCK</v>
      </c>
      <c r="H144" t="str">
        <f>VLOOKUP(B144,[1]IRIS!$B$2:$T$370,7,FALSE)</f>
        <v>US</v>
      </c>
      <c r="I144">
        <f>VLOOKUP(B144,[1]IRIS!$B$2:$T$370,14,FALSE)</f>
        <v>1.47E-2</v>
      </c>
      <c r="J144" t="str">
        <f>VLOOKUP(B144,[1]IRIS!$B$2:$T$370,15,FALSE)</f>
        <v>USD</v>
      </c>
      <c r="K144">
        <f t="shared" si="31"/>
        <v>1.47E-2</v>
      </c>
      <c r="L144" s="15"/>
      <c r="M144" t="str">
        <f>VLOOKUP(B144,[1]IRIS!$B$2:$T$370,16,FALSE)</f>
        <v>EA</v>
      </c>
      <c r="N144" t="str">
        <f>VLOOKUP(B144,[1]IRIS!$B$2:$T$370,17,FALSE)</f>
        <v>P4000026</v>
      </c>
      <c r="O144" t="str">
        <f>VLOOKUP(B144,[1]IRIS!$B$2:$T$370,19,FALSE)</f>
        <v>PNET55D</v>
      </c>
      <c r="P144">
        <v>9</v>
      </c>
      <c r="Q144">
        <v>9</v>
      </c>
      <c r="R144">
        <v>9</v>
      </c>
      <c r="S144">
        <v>9</v>
      </c>
      <c r="T144">
        <v>9</v>
      </c>
      <c r="U144">
        <v>9</v>
      </c>
      <c r="V144">
        <v>9</v>
      </c>
      <c r="W144">
        <v>9</v>
      </c>
      <c r="X144">
        <f t="shared" si="23"/>
        <v>0.1323</v>
      </c>
      <c r="Y144">
        <f t="shared" si="24"/>
        <v>0.1323</v>
      </c>
      <c r="Z144">
        <f t="shared" si="25"/>
        <v>0.1323</v>
      </c>
      <c r="AA144">
        <f t="shared" si="26"/>
        <v>0.1323</v>
      </c>
      <c r="AB144">
        <f t="shared" si="27"/>
        <v>0.1323</v>
      </c>
      <c r="AC144">
        <f t="shared" si="28"/>
        <v>0.1323</v>
      </c>
      <c r="AD144">
        <f t="shared" si="29"/>
        <v>0.1323</v>
      </c>
      <c r="AE144">
        <f t="shared" si="30"/>
        <v>0.1323</v>
      </c>
    </row>
    <row r="145" spans="1:31" x14ac:dyDescent="0.25">
      <c r="A145" t="s">
        <v>989</v>
      </c>
      <c r="B145" t="str">
        <f t="shared" si="22"/>
        <v>KL12613D-F10002</v>
      </c>
      <c r="C145" t="str">
        <f>VLOOKUP(B145,[1]IRIS!$B$2:$T$370,2,FALSE)</f>
        <v>MAG-IND 1.2nH,8.33%,750A,0201</v>
      </c>
      <c r="D145" t="str">
        <f>VLOOKUP(B145,'[1]cBOM GD'!$B$3:$D$393,3,FALSE)</f>
        <v>EBOM</v>
      </c>
      <c r="E145" t="str">
        <f>VLOOKUP(B145,[1]IRIS!$B$2:$T$370,4,FALSE)</f>
        <v>PP</v>
      </c>
      <c r="F145">
        <f>VLOOKUP(B145,[1]IRIS!$B$2:$T$370,5,FALSE)</f>
        <v>80004846</v>
      </c>
      <c r="G145" t="str">
        <f>VLOOKUP(B145,[1]IRIS!$B$2:$T$370,6,FALSE)</f>
        <v>MURATA ELECTRONICS ROCK</v>
      </c>
      <c r="H145" t="str">
        <f>VLOOKUP(B145,[1]IRIS!$B$2:$T$370,7,FALSE)</f>
        <v>US</v>
      </c>
      <c r="I145">
        <f>VLOOKUP(B145,[1]IRIS!$B$2:$T$370,14,FALSE)</f>
        <v>7.7999999999999996E-3</v>
      </c>
      <c r="J145" t="str">
        <f>VLOOKUP(B145,[1]IRIS!$B$2:$T$370,15,FALSE)</f>
        <v>USD</v>
      </c>
      <c r="K145">
        <f t="shared" si="31"/>
        <v>7.7999999999999996E-3</v>
      </c>
      <c r="L145" s="15"/>
      <c r="M145" t="str">
        <f>VLOOKUP(B145,[1]IRIS!$B$2:$T$370,16,FALSE)</f>
        <v>EA</v>
      </c>
      <c r="N145" t="str">
        <f>VLOOKUP(B145,[1]IRIS!$B$2:$T$370,17,FALSE)</f>
        <v>P4000026</v>
      </c>
      <c r="O145" t="str">
        <f>VLOOKUP(B145,[1]IRIS!$B$2:$T$370,19,FALSE)</f>
        <v>PNET55D</v>
      </c>
      <c r="P145">
        <v>3</v>
      </c>
      <c r="Q145">
        <v>3</v>
      </c>
      <c r="R145">
        <v>3</v>
      </c>
      <c r="S145">
        <v>3</v>
      </c>
      <c r="T145">
        <v>3</v>
      </c>
      <c r="U145">
        <v>3</v>
      </c>
      <c r="V145">
        <v>3</v>
      </c>
      <c r="W145">
        <v>3</v>
      </c>
      <c r="X145">
        <f t="shared" si="23"/>
        <v>2.3399999999999997E-2</v>
      </c>
      <c r="Y145">
        <f t="shared" si="24"/>
        <v>2.3399999999999997E-2</v>
      </c>
      <c r="Z145">
        <f t="shared" si="25"/>
        <v>2.3399999999999997E-2</v>
      </c>
      <c r="AA145">
        <f t="shared" si="26"/>
        <v>2.3399999999999997E-2</v>
      </c>
      <c r="AB145">
        <f t="shared" si="27"/>
        <v>2.3399999999999997E-2</v>
      </c>
      <c r="AC145">
        <f t="shared" si="28"/>
        <v>2.3399999999999997E-2</v>
      </c>
      <c r="AD145">
        <f t="shared" si="29"/>
        <v>2.3399999999999997E-2</v>
      </c>
      <c r="AE145">
        <f t="shared" si="30"/>
        <v>2.3399999999999997E-2</v>
      </c>
    </row>
    <row r="146" spans="1:31" x14ac:dyDescent="0.25">
      <c r="A146" t="s">
        <v>990</v>
      </c>
      <c r="B146" t="str">
        <f t="shared" si="22"/>
        <v>KL12713D-F10001</v>
      </c>
      <c r="C146" t="str">
        <f>VLOOKUP(B146,[1]IRIS!$B$2:$T$370,2,FALSE)</f>
        <v>IND 12nH 3% 250mA 0201(0603m) 0p55ht 0.70ohm 2</v>
      </c>
      <c r="D146" t="str">
        <f>VLOOKUP(B146,'[1]cBOM GD'!$B$3:$D$393,3,FALSE)</f>
        <v>EBOM</v>
      </c>
      <c r="E146" t="str">
        <f>VLOOKUP(B146,[1]IRIS!$B$2:$T$370,4,FALSE)</f>
        <v>PP</v>
      </c>
      <c r="F146">
        <f>VLOOKUP(B146,[1]IRIS!$B$2:$T$370,5,FALSE)</f>
        <v>80004846</v>
      </c>
      <c r="G146" t="str">
        <f>VLOOKUP(B146,[1]IRIS!$B$2:$T$370,6,FALSE)</f>
        <v>MURATA ELECTRONICS ROCK</v>
      </c>
      <c r="H146" t="str">
        <f>VLOOKUP(B146,[1]IRIS!$B$2:$T$370,7,FALSE)</f>
        <v>US</v>
      </c>
      <c r="I146">
        <f>VLOOKUP(B146,[1]IRIS!$B$2:$T$370,14,FALSE)</f>
        <v>7.7999999999999996E-3</v>
      </c>
      <c r="J146" t="str">
        <f>VLOOKUP(B146,[1]IRIS!$B$2:$T$370,15,FALSE)</f>
        <v>USD</v>
      </c>
      <c r="K146">
        <f t="shared" si="31"/>
        <v>7.7999999999999996E-3</v>
      </c>
      <c r="L146" s="15"/>
      <c r="M146" t="str">
        <f>VLOOKUP(B146,[1]IRIS!$B$2:$T$370,16,FALSE)</f>
        <v>EA</v>
      </c>
      <c r="N146" t="str">
        <f>VLOOKUP(B146,[1]IRIS!$B$2:$T$370,17,FALSE)</f>
        <v>P4000026</v>
      </c>
      <c r="O146" t="str">
        <f>VLOOKUP(B146,[1]IRIS!$B$2:$T$370,19,FALSE)</f>
        <v>PNET55D</v>
      </c>
      <c r="P146">
        <v>5</v>
      </c>
      <c r="Q146">
        <v>5</v>
      </c>
      <c r="R146">
        <v>3</v>
      </c>
      <c r="S146">
        <v>3</v>
      </c>
      <c r="T146">
        <v>3</v>
      </c>
      <c r="U146">
        <v>3</v>
      </c>
      <c r="V146">
        <v>3</v>
      </c>
      <c r="W146">
        <v>3</v>
      </c>
      <c r="X146">
        <f t="shared" si="23"/>
        <v>3.9E-2</v>
      </c>
      <c r="Y146">
        <f t="shared" si="24"/>
        <v>3.9E-2</v>
      </c>
      <c r="Z146">
        <f t="shared" si="25"/>
        <v>2.3399999999999997E-2</v>
      </c>
      <c r="AA146">
        <f t="shared" si="26"/>
        <v>2.3399999999999997E-2</v>
      </c>
      <c r="AB146">
        <f t="shared" si="27"/>
        <v>2.3399999999999997E-2</v>
      </c>
      <c r="AC146">
        <f t="shared" si="28"/>
        <v>2.3399999999999997E-2</v>
      </c>
      <c r="AD146">
        <f t="shared" si="29"/>
        <v>2.3399999999999997E-2</v>
      </c>
      <c r="AE146">
        <f t="shared" si="30"/>
        <v>2.3399999999999997E-2</v>
      </c>
    </row>
    <row r="147" spans="1:31" x14ac:dyDescent="0.25">
      <c r="A147" t="s">
        <v>991</v>
      </c>
      <c r="B147" t="str">
        <f t="shared" si="22"/>
        <v>KL12733D-F10002</v>
      </c>
      <c r="C147" t="str">
        <f>VLOOKUP(B147,[1]IRIS!$B$2:$T$370,2,FALSE)</f>
        <v>IND 12nH 5% 250mA 0201(0603m) 0p55ht 0.70ohm 2</v>
      </c>
      <c r="D147" t="str">
        <f>VLOOKUP(B147,'[1]cBOM GD'!$B$3:$D$393,3,FALSE)</f>
        <v>EBOM</v>
      </c>
      <c r="E147" t="str">
        <f>VLOOKUP(B147,[1]IRIS!$B$2:$T$370,4,FALSE)</f>
        <v>PP</v>
      </c>
      <c r="F147">
        <f>VLOOKUP(B147,[1]IRIS!$B$2:$T$370,5,FALSE)</f>
        <v>80004846</v>
      </c>
      <c r="G147" t="str">
        <f>VLOOKUP(B147,[1]IRIS!$B$2:$T$370,6,FALSE)</f>
        <v>MURATA ELECTRONICS ROCK</v>
      </c>
      <c r="H147" t="str">
        <f>VLOOKUP(B147,[1]IRIS!$B$2:$T$370,7,FALSE)</f>
        <v>US</v>
      </c>
      <c r="I147">
        <f>VLOOKUP(B147,[1]IRIS!$B$2:$T$370,14,FALSE)</f>
        <v>5.7999999999999996E-3</v>
      </c>
      <c r="J147" t="str">
        <f>VLOOKUP(B147,[1]IRIS!$B$2:$T$370,15,FALSE)</f>
        <v>USD</v>
      </c>
      <c r="K147">
        <f t="shared" si="31"/>
        <v>5.7999999999999996E-3</v>
      </c>
      <c r="L147" s="15"/>
      <c r="M147" t="str">
        <f>VLOOKUP(B147,[1]IRIS!$B$2:$T$370,16,FALSE)</f>
        <v>EA</v>
      </c>
      <c r="N147" t="str">
        <f>VLOOKUP(B147,[1]IRIS!$B$2:$T$370,17,FALSE)</f>
        <v>P4000026</v>
      </c>
      <c r="O147" t="str">
        <f>VLOOKUP(B147,[1]IRIS!$B$2:$T$370,19,FALSE)</f>
        <v>PNET55D</v>
      </c>
      <c r="P147">
        <v>4</v>
      </c>
      <c r="Q147">
        <v>4</v>
      </c>
      <c r="R147">
        <v>3</v>
      </c>
      <c r="S147">
        <v>3</v>
      </c>
      <c r="T147">
        <v>3</v>
      </c>
      <c r="U147">
        <v>3</v>
      </c>
      <c r="V147">
        <v>3</v>
      </c>
      <c r="W147">
        <v>3</v>
      </c>
      <c r="X147">
        <f t="shared" si="23"/>
        <v>2.3199999999999998E-2</v>
      </c>
      <c r="Y147">
        <f t="shared" si="24"/>
        <v>2.3199999999999998E-2</v>
      </c>
      <c r="Z147">
        <f t="shared" si="25"/>
        <v>1.7399999999999999E-2</v>
      </c>
      <c r="AA147">
        <f t="shared" si="26"/>
        <v>1.7399999999999999E-2</v>
      </c>
      <c r="AB147">
        <f t="shared" si="27"/>
        <v>1.7399999999999999E-2</v>
      </c>
      <c r="AC147">
        <f t="shared" si="28"/>
        <v>1.7399999999999999E-2</v>
      </c>
      <c r="AD147">
        <f t="shared" si="29"/>
        <v>1.7399999999999999E-2</v>
      </c>
      <c r="AE147">
        <f t="shared" si="30"/>
        <v>1.7399999999999999E-2</v>
      </c>
    </row>
    <row r="148" spans="1:31" x14ac:dyDescent="0.25">
      <c r="A148" t="s">
        <v>992</v>
      </c>
      <c r="B148" t="str">
        <f t="shared" si="22"/>
        <v>KL15613D-F10001</v>
      </c>
      <c r="C148" t="str">
        <f>VLOOKUP(B148,[1]IRIS!$B$2:$T$370,2,FALSE)</f>
        <v>IND 1.5nH +/-0.1nH 600mA0201 (0603m) 0p55ht 0.15</v>
      </c>
      <c r="D148" t="str">
        <f>VLOOKUP(B148,'[1]cBOM GD'!$B$3:$D$393,3,FALSE)</f>
        <v>EBOM</v>
      </c>
      <c r="E148" t="str">
        <f>VLOOKUP(B148,[1]IRIS!$B$2:$T$370,4,FALSE)</f>
        <v>PP</v>
      </c>
      <c r="F148">
        <f>VLOOKUP(B148,[1]IRIS!$B$2:$T$370,5,FALSE)</f>
        <v>80004846</v>
      </c>
      <c r="G148" t="str">
        <f>VLOOKUP(B148,[1]IRIS!$B$2:$T$370,6,FALSE)</f>
        <v>MURATA ELECTRONICS ROCK</v>
      </c>
      <c r="H148" t="str">
        <f>VLOOKUP(B148,[1]IRIS!$B$2:$T$370,7,FALSE)</f>
        <v>US</v>
      </c>
      <c r="I148">
        <f>VLOOKUP(B148,[1]IRIS!$B$2:$T$370,14,FALSE)</f>
        <v>7.7999999999999996E-3</v>
      </c>
      <c r="J148" t="str">
        <f>VLOOKUP(B148,[1]IRIS!$B$2:$T$370,15,FALSE)</f>
        <v>USD</v>
      </c>
      <c r="K148">
        <f t="shared" si="31"/>
        <v>7.7999999999999996E-3</v>
      </c>
      <c r="L148" s="15"/>
      <c r="M148" t="str">
        <f>VLOOKUP(B148,[1]IRIS!$B$2:$T$370,16,FALSE)</f>
        <v>EA</v>
      </c>
      <c r="N148" t="str">
        <f>VLOOKUP(B148,[1]IRIS!$B$2:$T$370,17,FALSE)</f>
        <v>P4000026</v>
      </c>
      <c r="O148" t="str">
        <f>VLOOKUP(B148,[1]IRIS!$B$2:$T$370,19,FALSE)</f>
        <v>PNET55D</v>
      </c>
      <c r="P148">
        <v>3</v>
      </c>
      <c r="Q148">
        <v>3</v>
      </c>
      <c r="R148">
        <v>3</v>
      </c>
      <c r="S148">
        <v>3</v>
      </c>
      <c r="T148">
        <v>3</v>
      </c>
      <c r="U148">
        <v>3</v>
      </c>
      <c r="V148">
        <v>3</v>
      </c>
      <c r="W148">
        <v>3</v>
      </c>
      <c r="X148">
        <f t="shared" si="23"/>
        <v>2.3399999999999997E-2</v>
      </c>
      <c r="Y148">
        <f t="shared" si="24"/>
        <v>2.3399999999999997E-2</v>
      </c>
      <c r="Z148">
        <f t="shared" si="25"/>
        <v>2.3399999999999997E-2</v>
      </c>
      <c r="AA148">
        <f t="shared" si="26"/>
        <v>2.3399999999999997E-2</v>
      </c>
      <c r="AB148">
        <f t="shared" si="27"/>
        <v>2.3399999999999997E-2</v>
      </c>
      <c r="AC148">
        <f t="shared" si="28"/>
        <v>2.3399999999999997E-2</v>
      </c>
      <c r="AD148">
        <f t="shared" si="29"/>
        <v>2.3399999999999997E-2</v>
      </c>
      <c r="AE148">
        <f t="shared" si="30"/>
        <v>2.3399999999999997E-2</v>
      </c>
    </row>
    <row r="149" spans="1:31" x14ac:dyDescent="0.25">
      <c r="A149" t="s">
        <v>993</v>
      </c>
      <c r="B149" t="str">
        <f t="shared" si="22"/>
        <v>KL15713D-F10001</v>
      </c>
      <c r="C149" t="str">
        <f>VLOOKUP(B149,[1]IRIS!$B$2:$T$370,2,FALSE)</f>
        <v>IND 15nH 3% 250mA 0201(0603m) 0p55ht 0.70ohm 2</v>
      </c>
      <c r="D149" t="str">
        <f>VLOOKUP(B149,'[1]cBOM GD'!$B$3:$D$393,3,FALSE)</f>
        <v>EBOM</v>
      </c>
      <c r="E149" t="str">
        <f>VLOOKUP(B149,[1]IRIS!$B$2:$T$370,4,FALSE)</f>
        <v>PP</v>
      </c>
      <c r="F149">
        <f>VLOOKUP(B149,[1]IRIS!$B$2:$T$370,5,FALSE)</f>
        <v>80004846</v>
      </c>
      <c r="G149" t="str">
        <f>VLOOKUP(B149,[1]IRIS!$B$2:$T$370,6,FALSE)</f>
        <v>MURATA ELECTRONICS ROCK</v>
      </c>
      <c r="H149" t="str">
        <f>VLOOKUP(B149,[1]IRIS!$B$2:$T$370,7,FALSE)</f>
        <v>US</v>
      </c>
      <c r="I149">
        <f>VLOOKUP(B149,[1]IRIS!$B$2:$T$370,14,FALSE)</f>
        <v>7.7999999999999996E-3</v>
      </c>
      <c r="J149" t="str">
        <f>VLOOKUP(B149,[1]IRIS!$B$2:$T$370,15,FALSE)</f>
        <v>USD</v>
      </c>
      <c r="K149">
        <f t="shared" si="31"/>
        <v>7.7999999999999996E-3</v>
      </c>
      <c r="L149" s="15"/>
      <c r="M149" t="str">
        <f>VLOOKUP(B149,[1]IRIS!$B$2:$T$370,16,FALSE)</f>
        <v>EA</v>
      </c>
      <c r="N149" t="str">
        <f>VLOOKUP(B149,[1]IRIS!$B$2:$T$370,17,FALSE)</f>
        <v>P4000026</v>
      </c>
      <c r="O149" t="str">
        <f>VLOOKUP(B149,[1]IRIS!$B$2:$T$370,19,FALSE)</f>
        <v>PNET55D</v>
      </c>
      <c r="P149">
        <v>5</v>
      </c>
      <c r="Q149">
        <v>5</v>
      </c>
      <c r="R149">
        <v>3</v>
      </c>
      <c r="S149">
        <v>3</v>
      </c>
      <c r="T149">
        <v>3</v>
      </c>
      <c r="U149">
        <v>3</v>
      </c>
      <c r="V149">
        <v>3</v>
      </c>
      <c r="W149">
        <v>3</v>
      </c>
      <c r="X149">
        <f t="shared" si="23"/>
        <v>3.9E-2</v>
      </c>
      <c r="Y149">
        <f t="shared" si="24"/>
        <v>3.9E-2</v>
      </c>
      <c r="Z149">
        <f t="shared" si="25"/>
        <v>2.3399999999999997E-2</v>
      </c>
      <c r="AA149">
        <f t="shared" si="26"/>
        <v>2.3399999999999997E-2</v>
      </c>
      <c r="AB149">
        <f t="shared" si="27"/>
        <v>2.3399999999999997E-2</v>
      </c>
      <c r="AC149">
        <f t="shared" si="28"/>
        <v>2.3399999999999997E-2</v>
      </c>
      <c r="AD149">
        <f t="shared" si="29"/>
        <v>2.3399999999999997E-2</v>
      </c>
      <c r="AE149">
        <f t="shared" si="30"/>
        <v>2.3399999999999997E-2</v>
      </c>
    </row>
    <row r="150" spans="1:31" x14ac:dyDescent="0.25">
      <c r="A150" t="s">
        <v>994</v>
      </c>
      <c r="B150" t="str">
        <f t="shared" si="22"/>
        <v>KL15963B-F10006</v>
      </c>
      <c r="C150" t="str">
        <f>VLOOKUP(B150,[1]IRIS!$B$2:$T$370,2,FALSE)</f>
        <v>INDUCTOR CHIP FILM 1.5uH20% SRF=50MHz Q200-GR1 R</v>
      </c>
      <c r="D150" t="str">
        <f>VLOOKUP(B150,'[1]cBOM GD'!$B$3:$D$393,3,FALSE)</f>
        <v>EBOM</v>
      </c>
      <c r="E150" t="str">
        <f>VLOOKUP(B150,[1]IRIS!$B$2:$T$370,4,FALSE)</f>
        <v>PP</v>
      </c>
      <c r="F150">
        <f>VLOOKUP(B150,[1]IRIS!$B$2:$T$370,5,FALSE)</f>
        <v>80004846</v>
      </c>
      <c r="G150" t="str">
        <f>VLOOKUP(B150,[1]IRIS!$B$2:$T$370,6,FALSE)</f>
        <v>MURATA ELECTRONICS ROCK</v>
      </c>
      <c r="H150" t="str">
        <f>VLOOKUP(B150,[1]IRIS!$B$2:$T$370,7,FALSE)</f>
        <v>US</v>
      </c>
      <c r="I150">
        <f>VLOOKUP(B150,[1]IRIS!$B$2:$T$370,14,FALSE)</f>
        <v>3.5000000000000003E-2</v>
      </c>
      <c r="J150" t="str">
        <f>VLOOKUP(B150,[1]IRIS!$B$2:$T$370,15,FALSE)</f>
        <v>USD</v>
      </c>
      <c r="K150">
        <f t="shared" si="31"/>
        <v>3.5000000000000003E-2</v>
      </c>
      <c r="L150" s="15"/>
      <c r="M150" t="str">
        <f>VLOOKUP(B150,[1]IRIS!$B$2:$T$370,16,FALSE)</f>
        <v>EA</v>
      </c>
      <c r="N150" t="str">
        <f>VLOOKUP(B150,[1]IRIS!$B$2:$T$370,17,FALSE)</f>
        <v>P4000026</v>
      </c>
      <c r="O150" t="str">
        <f>VLOOKUP(B150,[1]IRIS!$B$2:$T$370,19,FALSE)</f>
        <v>PNET55D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f t="shared" si="23"/>
        <v>3.5000000000000003E-2</v>
      </c>
      <c r="Y150">
        <f t="shared" si="24"/>
        <v>3.5000000000000003E-2</v>
      </c>
      <c r="Z150">
        <f t="shared" si="25"/>
        <v>3.5000000000000003E-2</v>
      </c>
      <c r="AA150">
        <f t="shared" si="26"/>
        <v>3.5000000000000003E-2</v>
      </c>
      <c r="AB150">
        <f t="shared" si="27"/>
        <v>3.5000000000000003E-2</v>
      </c>
      <c r="AC150">
        <f t="shared" si="28"/>
        <v>3.5000000000000003E-2</v>
      </c>
      <c r="AD150">
        <f t="shared" si="29"/>
        <v>3.5000000000000003E-2</v>
      </c>
      <c r="AE150">
        <f t="shared" si="30"/>
        <v>3.5000000000000003E-2</v>
      </c>
    </row>
    <row r="151" spans="1:31" x14ac:dyDescent="0.25">
      <c r="A151" t="s">
        <v>995</v>
      </c>
      <c r="B151" t="str">
        <f t="shared" si="22"/>
        <v>KL15963B-F10X01</v>
      </c>
      <c r="C151" t="str">
        <f>VLOOKUP(B151,[1]IRIS!$B$2:$T$370,2,FALSE)</f>
        <v>INDC-IND 1.5uH,20%,3.3AD544 125C,SMD</v>
      </c>
      <c r="D151" t="str">
        <f>VLOOKUP(B151,'[1]cBOM GD'!$B$3:$D$393,3,FALSE)</f>
        <v>EBOM</v>
      </c>
      <c r="E151" t="str">
        <f>VLOOKUP(B151,[1]IRIS!$B$2:$T$370,4,FALSE)</f>
        <v>PP</v>
      </c>
      <c r="F151">
        <f>VLOOKUP(B151,[1]IRIS!$B$2:$T$370,5,FALSE)</f>
        <v>80027755</v>
      </c>
      <c r="G151" t="str">
        <f>VLOOKUP(B151,[1]IRIS!$B$2:$T$370,6,FALSE)</f>
        <v>MURATA ELECTRONICS NORTH AME</v>
      </c>
      <c r="H151" t="str">
        <f>VLOOKUP(B151,[1]IRIS!$B$2:$T$370,7,FALSE)</f>
        <v>US</v>
      </c>
      <c r="I151">
        <f>VLOOKUP(B151,[1]IRIS!$B$2:$T$370,14,FALSE)</f>
        <v>4.65E-2</v>
      </c>
      <c r="J151" t="str">
        <f>VLOOKUP(B151,[1]IRIS!$B$2:$T$370,15,FALSE)</f>
        <v>USD</v>
      </c>
      <c r="K151">
        <f t="shared" si="31"/>
        <v>4.65E-2</v>
      </c>
      <c r="L151" s="15"/>
      <c r="M151" t="str">
        <f>VLOOKUP(B151,[1]IRIS!$B$2:$T$370,16,FALSE)</f>
        <v>EA</v>
      </c>
      <c r="N151" t="str">
        <f>VLOOKUP(B151,[1]IRIS!$B$2:$T$370,17,FALSE)</f>
        <v>P4000293</v>
      </c>
      <c r="O151" t="str">
        <f>VLOOKUP(B151,[1]IRIS!$B$2:$T$370,19,FALSE)</f>
        <v>PNET55D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f t="shared" si="23"/>
        <v>4.65E-2</v>
      </c>
      <c r="Y151">
        <f t="shared" si="24"/>
        <v>4.65E-2</v>
      </c>
      <c r="Z151">
        <f t="shared" si="25"/>
        <v>4.65E-2</v>
      </c>
      <c r="AA151">
        <f t="shared" si="26"/>
        <v>4.65E-2</v>
      </c>
      <c r="AB151">
        <f t="shared" si="27"/>
        <v>4.65E-2</v>
      </c>
      <c r="AC151">
        <f t="shared" si="28"/>
        <v>4.65E-2</v>
      </c>
      <c r="AD151">
        <f t="shared" si="29"/>
        <v>4.65E-2</v>
      </c>
      <c r="AE151">
        <f t="shared" si="30"/>
        <v>4.65E-2</v>
      </c>
    </row>
    <row r="152" spans="1:31" x14ac:dyDescent="0.25">
      <c r="A152" t="s">
        <v>996</v>
      </c>
      <c r="B152" t="str">
        <f t="shared" si="22"/>
        <v>KL20112D-F10001</v>
      </c>
      <c r="C152" t="str">
        <f>VLOOKUP(B152,[1]IRIS!$B$2:$T$370,2,FALSE)</f>
        <v>MAG-IND 200uH,,110mA,182</v>
      </c>
      <c r="D152" t="str">
        <f>VLOOKUP(B152,'[1]cBOM GD'!$B$3:$D$393,3,FALSE)</f>
        <v>EBOM</v>
      </c>
      <c r="E152" t="str">
        <f>VLOOKUP(B152,[1]IRIS!$B$2:$T$370,4,FALSE)</f>
        <v>PP</v>
      </c>
      <c r="F152">
        <f>VLOOKUP(B152,[1]IRIS!$B$2:$T$370,5,FALSE)</f>
        <v>80004846</v>
      </c>
      <c r="G152" t="str">
        <f>VLOOKUP(B152,[1]IRIS!$B$2:$T$370,6,FALSE)</f>
        <v>MURATA ELECTRONICS ROCK</v>
      </c>
      <c r="H152" t="str">
        <f>VLOOKUP(B152,[1]IRIS!$B$2:$T$370,7,FALSE)</f>
        <v>US</v>
      </c>
      <c r="I152">
        <f>VLOOKUP(B152,[1]IRIS!$B$2:$T$370,14,FALSE)</f>
        <v>0.158</v>
      </c>
      <c r="J152" t="str">
        <f>VLOOKUP(B152,[1]IRIS!$B$2:$T$370,15,FALSE)</f>
        <v>USD</v>
      </c>
      <c r="K152">
        <f t="shared" si="31"/>
        <v>0.158</v>
      </c>
      <c r="L152" s="15"/>
      <c r="M152" t="str">
        <f>VLOOKUP(B152,[1]IRIS!$B$2:$T$370,16,FALSE)</f>
        <v>EA</v>
      </c>
      <c r="N152" t="str">
        <f>VLOOKUP(B152,[1]IRIS!$B$2:$T$370,17,FALSE)</f>
        <v>P4000026</v>
      </c>
      <c r="O152" t="str">
        <f>VLOOKUP(B152,[1]IRIS!$B$2:$T$370,19,FALSE)</f>
        <v>PNET55D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f t="shared" si="23"/>
        <v>0.158</v>
      </c>
      <c r="Y152">
        <f t="shared" si="24"/>
        <v>0.158</v>
      </c>
      <c r="Z152">
        <f t="shared" si="25"/>
        <v>0.158</v>
      </c>
      <c r="AA152">
        <f t="shared" si="26"/>
        <v>0.158</v>
      </c>
      <c r="AB152">
        <f t="shared" si="27"/>
        <v>0.158</v>
      </c>
      <c r="AC152">
        <f t="shared" si="28"/>
        <v>0.158</v>
      </c>
      <c r="AD152">
        <f t="shared" si="29"/>
        <v>0.158</v>
      </c>
      <c r="AE152">
        <f t="shared" si="30"/>
        <v>0.158</v>
      </c>
    </row>
    <row r="153" spans="1:31" x14ac:dyDescent="0.25">
      <c r="A153" t="s">
        <v>997</v>
      </c>
      <c r="B153" t="str">
        <f t="shared" si="22"/>
        <v>KL20633D-F10002</v>
      </c>
      <c r="C153" t="str">
        <f>VLOOKUP(B153,[1]IRIS!$B$2:$T$370,2,FALSE)</f>
        <v>MAG-IND 2nH,5%,600mA,021</v>
      </c>
      <c r="D153" t="str">
        <f>VLOOKUP(B153,'[1]cBOM GD'!$B$3:$D$393,3,FALSE)</f>
        <v>EBOM</v>
      </c>
      <c r="E153" t="str">
        <f>VLOOKUP(B153,[1]IRIS!$B$2:$T$370,4,FALSE)</f>
        <v>PP</v>
      </c>
      <c r="F153">
        <f>VLOOKUP(B153,[1]IRIS!$B$2:$T$370,5,FALSE)</f>
        <v>80004846</v>
      </c>
      <c r="G153" t="str">
        <f>VLOOKUP(B153,[1]IRIS!$B$2:$T$370,6,FALSE)</f>
        <v>MURATA ELECTRONICS ROCK</v>
      </c>
      <c r="H153" t="str">
        <f>VLOOKUP(B153,[1]IRIS!$B$2:$T$370,7,FALSE)</f>
        <v>US</v>
      </c>
      <c r="I153">
        <f>VLOOKUP(B153,[1]IRIS!$B$2:$T$370,14,FALSE)</f>
        <v>7.7999999999999996E-3</v>
      </c>
      <c r="J153" t="str">
        <f>VLOOKUP(B153,[1]IRIS!$B$2:$T$370,15,FALSE)</f>
        <v>USD</v>
      </c>
      <c r="K153">
        <f t="shared" si="31"/>
        <v>7.7999999999999996E-3</v>
      </c>
      <c r="L153" s="15"/>
      <c r="M153" t="str">
        <f>VLOOKUP(B153,[1]IRIS!$B$2:$T$370,16,FALSE)</f>
        <v>EA</v>
      </c>
      <c r="N153" t="str">
        <f>VLOOKUP(B153,[1]IRIS!$B$2:$T$370,17,FALSE)</f>
        <v>P4000026</v>
      </c>
      <c r="O153" t="str">
        <f>VLOOKUP(B153,[1]IRIS!$B$2:$T$370,19,FALSE)</f>
        <v>PNET55D</v>
      </c>
      <c r="P153">
        <v>1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f t="shared" si="23"/>
        <v>7.7999999999999996E-3</v>
      </c>
      <c r="Y153">
        <f t="shared" si="24"/>
        <v>7.7999999999999996E-3</v>
      </c>
      <c r="Z153">
        <f t="shared" si="25"/>
        <v>0</v>
      </c>
      <c r="AA153">
        <f t="shared" si="26"/>
        <v>0</v>
      </c>
      <c r="AB153">
        <f t="shared" si="27"/>
        <v>0</v>
      </c>
      <c r="AC153">
        <f t="shared" si="28"/>
        <v>0</v>
      </c>
      <c r="AD153">
        <f t="shared" si="29"/>
        <v>0</v>
      </c>
      <c r="AE153">
        <f t="shared" si="30"/>
        <v>0</v>
      </c>
    </row>
    <row r="154" spans="1:31" x14ac:dyDescent="0.25">
      <c r="A154" t="s">
        <v>998</v>
      </c>
      <c r="B154" t="str">
        <f t="shared" si="22"/>
        <v>KL22013D-F20002</v>
      </c>
      <c r="C154" t="str">
        <f>VLOOKUP(B154,[1]IRIS!$B$2:$T$370,2,FALSE)</f>
        <v>MAG-FER 22R,,1A,SMD</v>
      </c>
      <c r="D154" t="s">
        <v>1270</v>
      </c>
      <c r="E154" t="str">
        <f>VLOOKUP(B154,[1]IRIS!$B$2:$T$370,4,FALSE)</f>
        <v>PP</v>
      </c>
      <c r="F154">
        <f>VLOOKUP(B154,[1]IRIS!$B$2:$T$370,5,FALSE)</f>
        <v>80034477</v>
      </c>
      <c r="G154" t="str">
        <f>VLOOKUP(B154,[1]IRIS!$B$2:$T$370,6,FALSE)</f>
        <v>TAIYO YUDEN (U.S.A.), INC.</v>
      </c>
      <c r="H154" t="str">
        <f>VLOOKUP(B154,[1]IRIS!$B$2:$T$370,7,FALSE)</f>
        <v>US</v>
      </c>
      <c r="I154">
        <f>VLOOKUP(B154,[1]IRIS!$B$2:$T$370,14,FALSE)</f>
        <v>0.38500000000000001</v>
      </c>
      <c r="J154" t="str">
        <f>VLOOKUP(B154,[1]IRIS!$B$2:$T$370,15,FALSE)</f>
        <v>JPY</v>
      </c>
      <c r="K154">
        <f>+I154/110</f>
        <v>3.5000000000000001E-3</v>
      </c>
      <c r="L154" s="15"/>
      <c r="M154" t="str">
        <f>VLOOKUP(B154,[1]IRIS!$B$2:$T$370,16,FALSE)</f>
        <v>EA</v>
      </c>
      <c r="N154" t="str">
        <f>VLOOKUP(B154,[1]IRIS!$B$2:$T$370,17,FALSE)</f>
        <v>P4000580</v>
      </c>
      <c r="O154" t="str">
        <f>VLOOKUP(B154,[1]IRIS!$B$2:$T$370,19,FALSE)</f>
        <v>PEOM60D</v>
      </c>
      <c r="P154">
        <v>12</v>
      </c>
      <c r="Q154">
        <v>12</v>
      </c>
      <c r="R154">
        <v>10</v>
      </c>
      <c r="S154">
        <v>10</v>
      </c>
      <c r="T154">
        <v>10</v>
      </c>
      <c r="U154">
        <v>10</v>
      </c>
      <c r="V154">
        <v>10</v>
      </c>
      <c r="W154">
        <v>10</v>
      </c>
      <c r="X154">
        <f t="shared" si="23"/>
        <v>4.2000000000000003E-2</v>
      </c>
      <c r="Y154">
        <f t="shared" si="24"/>
        <v>4.2000000000000003E-2</v>
      </c>
      <c r="Z154">
        <f t="shared" si="25"/>
        <v>3.5000000000000003E-2</v>
      </c>
      <c r="AA154">
        <f t="shared" si="26"/>
        <v>3.5000000000000003E-2</v>
      </c>
      <c r="AB154">
        <f t="shared" si="27"/>
        <v>3.5000000000000003E-2</v>
      </c>
      <c r="AC154">
        <f t="shared" si="28"/>
        <v>3.5000000000000003E-2</v>
      </c>
      <c r="AD154">
        <f t="shared" si="29"/>
        <v>3.5000000000000003E-2</v>
      </c>
      <c r="AE154">
        <f t="shared" si="30"/>
        <v>3.5000000000000003E-2</v>
      </c>
    </row>
    <row r="155" spans="1:31" x14ac:dyDescent="0.25">
      <c r="A155" t="s">
        <v>999</v>
      </c>
      <c r="B155" t="str">
        <f t="shared" si="22"/>
        <v>KL22193D-F20008</v>
      </c>
      <c r="C155" t="str">
        <f>VLOOKUP(B155,[1]IRIS!$B$2:$T$370,2,FALSE)</f>
        <v>Ferrite Bead220Ohms@100MHz 2A 0603</v>
      </c>
      <c r="D155" t="str">
        <f>VLOOKUP(B155,'[1]cBOM GD'!$B$3:$D$393,3,FALSE)</f>
        <v>EBOM</v>
      </c>
      <c r="E155" t="str">
        <f>VLOOKUP(B155,[1]IRIS!$B$2:$T$370,4,FALSE)</f>
        <v>PP</v>
      </c>
      <c r="F155">
        <f>VLOOKUP(B155,[1]IRIS!$B$2:$T$370,5,FALSE)</f>
        <v>80004846</v>
      </c>
      <c r="G155" t="str">
        <f>VLOOKUP(B155,[1]IRIS!$B$2:$T$370,6,FALSE)</f>
        <v>MURATA ELECTRONICS ROCK</v>
      </c>
      <c r="H155" t="str">
        <f>VLOOKUP(B155,[1]IRIS!$B$2:$T$370,7,FALSE)</f>
        <v>US</v>
      </c>
      <c r="I155">
        <f>VLOOKUP(B155,[1]IRIS!$B$2:$T$370,14,FALSE)</f>
        <v>1.6E-2</v>
      </c>
      <c r="J155" t="str">
        <f>VLOOKUP(B155,[1]IRIS!$B$2:$T$370,15,FALSE)</f>
        <v>USD</v>
      </c>
      <c r="K155">
        <f t="shared" ref="K155:K218" si="32">+I155</f>
        <v>1.6E-2</v>
      </c>
      <c r="L155" s="15"/>
      <c r="M155" t="str">
        <f>VLOOKUP(B155,[1]IRIS!$B$2:$T$370,16,FALSE)</f>
        <v>EA</v>
      </c>
      <c r="N155" t="str">
        <f>VLOOKUP(B155,[1]IRIS!$B$2:$T$370,17,FALSE)</f>
        <v>P4000026</v>
      </c>
      <c r="O155" t="str">
        <f>VLOOKUP(B155,[1]IRIS!$B$2:$T$370,19,FALSE)</f>
        <v>PNET55D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f t="shared" si="23"/>
        <v>1.6E-2</v>
      </c>
      <c r="Y155">
        <f t="shared" si="24"/>
        <v>1.6E-2</v>
      </c>
      <c r="Z155">
        <f t="shared" si="25"/>
        <v>1.6E-2</v>
      </c>
      <c r="AA155">
        <f t="shared" si="26"/>
        <v>1.6E-2</v>
      </c>
      <c r="AB155">
        <f t="shared" si="27"/>
        <v>1.6E-2</v>
      </c>
      <c r="AC155">
        <f t="shared" si="28"/>
        <v>1.6E-2</v>
      </c>
      <c r="AD155">
        <f t="shared" si="29"/>
        <v>1.6E-2</v>
      </c>
      <c r="AE155">
        <f t="shared" si="30"/>
        <v>1.6E-2</v>
      </c>
    </row>
    <row r="156" spans="1:31" x14ac:dyDescent="0.25">
      <c r="A156" t="s">
        <v>1000</v>
      </c>
      <c r="B156" t="str">
        <f t="shared" si="22"/>
        <v>KL22713D-F10001</v>
      </c>
      <c r="C156" t="str">
        <f>VLOOKUP(B156,[1]IRIS!$B$2:$T$370,2,FALSE)</f>
        <v>MAG-IND 22nH,3%,150mA,0201</v>
      </c>
      <c r="D156" t="str">
        <f>VLOOKUP(B156,'[1]cBOM GD'!$B$3:$D$393,3,FALSE)</f>
        <v>EBOM</v>
      </c>
      <c r="E156" t="str">
        <f>VLOOKUP(B156,[1]IRIS!$B$2:$T$370,4,FALSE)</f>
        <v>PP</v>
      </c>
      <c r="F156">
        <f>VLOOKUP(B156,[1]IRIS!$B$2:$T$370,5,FALSE)</f>
        <v>80004846</v>
      </c>
      <c r="G156" t="str">
        <f>VLOOKUP(B156,[1]IRIS!$B$2:$T$370,6,FALSE)</f>
        <v>MURATA ELECTRONICS ROCK</v>
      </c>
      <c r="H156" t="str">
        <f>VLOOKUP(B156,[1]IRIS!$B$2:$T$370,7,FALSE)</f>
        <v>US</v>
      </c>
      <c r="I156">
        <f>VLOOKUP(B156,[1]IRIS!$B$2:$T$370,14,FALSE)</f>
        <v>6.8999999999999999E-3</v>
      </c>
      <c r="J156" t="str">
        <f>VLOOKUP(B156,[1]IRIS!$B$2:$T$370,15,FALSE)</f>
        <v>USD</v>
      </c>
      <c r="K156">
        <f t="shared" si="32"/>
        <v>6.8999999999999999E-3</v>
      </c>
      <c r="L156" s="15"/>
      <c r="M156" t="str">
        <f>VLOOKUP(B156,[1]IRIS!$B$2:$T$370,16,FALSE)</f>
        <v>EA</v>
      </c>
      <c r="N156" t="str">
        <f>VLOOKUP(B156,[1]IRIS!$B$2:$T$370,17,FALSE)</f>
        <v>P4000026</v>
      </c>
      <c r="O156" t="str">
        <f>VLOOKUP(B156,[1]IRIS!$B$2:$T$370,19,FALSE)</f>
        <v>PNET55D</v>
      </c>
      <c r="P156">
        <v>3</v>
      </c>
      <c r="Q156">
        <v>3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f t="shared" si="23"/>
        <v>2.07E-2</v>
      </c>
      <c r="Y156">
        <f t="shared" si="24"/>
        <v>2.07E-2</v>
      </c>
      <c r="Z156">
        <f t="shared" si="25"/>
        <v>6.8999999999999999E-3</v>
      </c>
      <c r="AA156">
        <f t="shared" si="26"/>
        <v>6.8999999999999999E-3</v>
      </c>
      <c r="AB156">
        <f t="shared" si="27"/>
        <v>6.8999999999999999E-3</v>
      </c>
      <c r="AC156">
        <f t="shared" si="28"/>
        <v>6.8999999999999999E-3</v>
      </c>
      <c r="AD156">
        <f t="shared" si="29"/>
        <v>6.8999999999999999E-3</v>
      </c>
      <c r="AE156">
        <f t="shared" si="30"/>
        <v>6.8999999999999999E-3</v>
      </c>
    </row>
    <row r="157" spans="1:31" x14ac:dyDescent="0.25">
      <c r="A157" t="s">
        <v>1001</v>
      </c>
      <c r="B157" t="str">
        <f t="shared" si="22"/>
        <v>KL22963B-F10014</v>
      </c>
      <c r="C157" t="str">
        <f>VLOOKUP(B157,[1]IRIS!$B$2:$T$370,2,FALSE)</f>
        <v>IND 2.2uH 20% 46mOhmsAEC-Q200</v>
      </c>
      <c r="D157" t="str">
        <f>VLOOKUP(B157,'[1]cBOM GD'!$B$3:$D$393,3,FALSE)</f>
        <v>EBOM</v>
      </c>
      <c r="E157" t="str">
        <f>VLOOKUP(B157,[1]IRIS!$B$2:$T$370,4,FALSE)</f>
        <v>PP</v>
      </c>
      <c r="F157">
        <f>VLOOKUP(B157,[1]IRIS!$B$2:$T$370,5,FALSE)</f>
        <v>80004846</v>
      </c>
      <c r="G157" t="str">
        <f>VLOOKUP(B157,[1]IRIS!$B$2:$T$370,6,FALSE)</f>
        <v>MURATA ELECTRONICS ROCK</v>
      </c>
      <c r="H157" t="str">
        <f>VLOOKUP(B157,[1]IRIS!$B$2:$T$370,7,FALSE)</f>
        <v>US</v>
      </c>
      <c r="I157">
        <f>VLOOKUP(B157,[1]IRIS!$B$2:$T$370,14,FALSE)</f>
        <v>8.3000000000000004E-2</v>
      </c>
      <c r="J157" t="str">
        <f>VLOOKUP(B157,[1]IRIS!$B$2:$T$370,15,FALSE)</f>
        <v>USD</v>
      </c>
      <c r="K157">
        <f t="shared" si="32"/>
        <v>8.3000000000000004E-2</v>
      </c>
      <c r="L157" s="15"/>
      <c r="M157" t="str">
        <f>VLOOKUP(B157,[1]IRIS!$B$2:$T$370,16,FALSE)</f>
        <v>EA</v>
      </c>
      <c r="N157" t="str">
        <f>VLOOKUP(B157,[1]IRIS!$B$2:$T$370,17,FALSE)</f>
        <v>P4000026</v>
      </c>
      <c r="O157" t="str">
        <f>VLOOKUP(B157,[1]IRIS!$B$2:$T$370,19,FALSE)</f>
        <v>PNET55D</v>
      </c>
      <c r="P157">
        <v>2</v>
      </c>
      <c r="Q157">
        <v>2</v>
      </c>
      <c r="R157">
        <v>2</v>
      </c>
      <c r="S157">
        <v>2</v>
      </c>
      <c r="T157">
        <v>2</v>
      </c>
      <c r="U157">
        <v>2</v>
      </c>
      <c r="V157">
        <v>2</v>
      </c>
      <c r="W157">
        <v>2</v>
      </c>
      <c r="X157">
        <f t="shared" si="23"/>
        <v>0.16600000000000001</v>
      </c>
      <c r="Y157">
        <f t="shared" si="24"/>
        <v>0.16600000000000001</v>
      </c>
      <c r="Z157">
        <f t="shared" si="25"/>
        <v>0.16600000000000001</v>
      </c>
      <c r="AA157">
        <f t="shared" si="26"/>
        <v>0.16600000000000001</v>
      </c>
      <c r="AB157">
        <f t="shared" si="27"/>
        <v>0.16600000000000001</v>
      </c>
      <c r="AC157">
        <f t="shared" si="28"/>
        <v>0.16600000000000001</v>
      </c>
      <c r="AD157">
        <f t="shared" si="29"/>
        <v>0.16600000000000001</v>
      </c>
      <c r="AE157">
        <f t="shared" si="30"/>
        <v>0.16600000000000001</v>
      </c>
    </row>
    <row r="158" spans="1:31" x14ac:dyDescent="0.25">
      <c r="A158" t="s">
        <v>1002</v>
      </c>
      <c r="B158" t="str">
        <f t="shared" si="22"/>
        <v>KL22963B-F10X09</v>
      </c>
      <c r="C158" t="str">
        <f>VLOOKUP(B158,[1]IRIS!$B$2:$T$370,2,FALSE)</f>
        <v>Inductor 2.2uH 20% 2.8AISAT 0.084 Ohm DCR</v>
      </c>
      <c r="D158" t="str">
        <f>VLOOKUP(B158,'[1]cBOM GD'!$B$3:$D$393,3,FALSE)</f>
        <v>EBOM</v>
      </c>
      <c r="E158" t="str">
        <f>VLOOKUP(B158,[1]IRIS!$B$2:$T$370,4,FALSE)</f>
        <v>PP</v>
      </c>
      <c r="F158">
        <f>VLOOKUP(B158,[1]IRIS!$B$2:$T$370,5,FALSE)</f>
        <v>80004846</v>
      </c>
      <c r="G158" t="str">
        <f>VLOOKUP(B158,[1]IRIS!$B$2:$T$370,6,FALSE)</f>
        <v>MURATA ELECTRONICS ROCK</v>
      </c>
      <c r="H158" t="str">
        <f>VLOOKUP(B158,[1]IRIS!$B$2:$T$370,7,FALSE)</f>
        <v>US</v>
      </c>
      <c r="I158">
        <f>VLOOKUP(B158,[1]IRIS!$B$2:$T$370,14,FALSE)</f>
        <v>4.65E-2</v>
      </c>
      <c r="J158" t="str">
        <f>VLOOKUP(B158,[1]IRIS!$B$2:$T$370,15,FALSE)</f>
        <v>USD</v>
      </c>
      <c r="K158">
        <f t="shared" si="32"/>
        <v>4.65E-2</v>
      </c>
      <c r="L158" s="15"/>
      <c r="M158" t="str">
        <f>VLOOKUP(B158,[1]IRIS!$B$2:$T$370,16,FALSE)</f>
        <v>EA</v>
      </c>
      <c r="N158" t="str">
        <f>VLOOKUP(B158,[1]IRIS!$B$2:$T$370,17,FALSE)</f>
        <v>P4000026</v>
      </c>
      <c r="O158" t="str">
        <f>VLOOKUP(B158,[1]IRIS!$B$2:$T$370,19,FALSE)</f>
        <v>PNET55D</v>
      </c>
      <c r="P158">
        <v>5</v>
      </c>
      <c r="Q158">
        <v>5</v>
      </c>
      <c r="R158">
        <v>5</v>
      </c>
      <c r="S158">
        <v>5</v>
      </c>
      <c r="T158">
        <v>5</v>
      </c>
      <c r="U158">
        <v>5</v>
      </c>
      <c r="V158">
        <v>5</v>
      </c>
      <c r="W158">
        <v>5</v>
      </c>
      <c r="X158">
        <f t="shared" si="23"/>
        <v>0.23249999999999998</v>
      </c>
      <c r="Y158">
        <f t="shared" si="24"/>
        <v>0.23249999999999998</v>
      </c>
      <c r="Z158">
        <f t="shared" si="25"/>
        <v>0.23249999999999998</v>
      </c>
      <c r="AA158">
        <f t="shared" si="26"/>
        <v>0.23249999999999998</v>
      </c>
      <c r="AB158">
        <f t="shared" si="27"/>
        <v>0.23249999999999998</v>
      </c>
      <c r="AC158">
        <f t="shared" si="28"/>
        <v>0.23249999999999998</v>
      </c>
      <c r="AD158">
        <f t="shared" si="29"/>
        <v>0.23249999999999998</v>
      </c>
      <c r="AE158">
        <f t="shared" si="30"/>
        <v>0.23249999999999998</v>
      </c>
    </row>
    <row r="159" spans="1:31" x14ac:dyDescent="0.25">
      <c r="A159" t="s">
        <v>1003</v>
      </c>
      <c r="B159" t="str">
        <f t="shared" si="22"/>
        <v>KL23613D-F10001</v>
      </c>
      <c r="C159" t="str">
        <f>VLOOKUP(B159,[1]IRIS!$B$2:$T$370,2,FALSE)</f>
        <v>MAG-IND 2.3nH,4.3%,500m,0201</v>
      </c>
      <c r="D159" t="str">
        <f>VLOOKUP(B159,'[1]cBOM GD'!$B$3:$D$393,3,FALSE)</f>
        <v>EBOM</v>
      </c>
      <c r="E159" t="str">
        <f>VLOOKUP(B159,[1]IRIS!$B$2:$T$370,4,FALSE)</f>
        <v>PP</v>
      </c>
      <c r="F159">
        <f>VLOOKUP(B159,[1]IRIS!$B$2:$T$370,5,FALSE)</f>
        <v>80004846</v>
      </c>
      <c r="G159" t="str">
        <f>VLOOKUP(B159,[1]IRIS!$B$2:$T$370,6,FALSE)</f>
        <v>MURATA ELECTRONICS ROCK</v>
      </c>
      <c r="H159" t="str">
        <f>VLOOKUP(B159,[1]IRIS!$B$2:$T$370,7,FALSE)</f>
        <v>US</v>
      </c>
      <c r="I159">
        <f>VLOOKUP(B159,[1]IRIS!$B$2:$T$370,14,FALSE)</f>
        <v>7.7999999999999996E-3</v>
      </c>
      <c r="J159" t="str">
        <f>VLOOKUP(B159,[1]IRIS!$B$2:$T$370,15,FALSE)</f>
        <v>USD</v>
      </c>
      <c r="K159">
        <f t="shared" si="32"/>
        <v>7.7999999999999996E-3</v>
      </c>
      <c r="L159" s="15"/>
      <c r="M159" t="str">
        <f>VLOOKUP(B159,[1]IRIS!$B$2:$T$370,16,FALSE)</f>
        <v>EA</v>
      </c>
      <c r="N159" t="str">
        <f>VLOOKUP(B159,[1]IRIS!$B$2:$T$370,17,FALSE)</f>
        <v>P4000026</v>
      </c>
      <c r="O159" t="str">
        <f>VLOOKUP(B159,[1]IRIS!$B$2:$T$370,19,FALSE)</f>
        <v>PNET55D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f t="shared" si="23"/>
        <v>7.7999999999999996E-3</v>
      </c>
      <c r="Y159">
        <f t="shared" si="24"/>
        <v>7.7999999999999996E-3</v>
      </c>
      <c r="Z159">
        <f t="shared" si="25"/>
        <v>7.7999999999999996E-3</v>
      </c>
      <c r="AA159">
        <f t="shared" si="26"/>
        <v>7.7999999999999996E-3</v>
      </c>
      <c r="AB159">
        <f t="shared" si="27"/>
        <v>7.7999999999999996E-3</v>
      </c>
      <c r="AC159">
        <f t="shared" si="28"/>
        <v>7.7999999999999996E-3</v>
      </c>
      <c r="AD159">
        <f t="shared" si="29"/>
        <v>7.7999999999999996E-3</v>
      </c>
      <c r="AE159">
        <f t="shared" si="30"/>
        <v>7.7999999999999996E-3</v>
      </c>
    </row>
    <row r="160" spans="1:31" x14ac:dyDescent="0.25">
      <c r="A160" t="s">
        <v>1004</v>
      </c>
      <c r="B160" t="str">
        <f t="shared" si="22"/>
        <v>KL24713D-F10001</v>
      </c>
      <c r="C160" t="str">
        <f>VLOOKUP(B160,[1]IRIS!$B$2:$T$370,2,FALSE)</f>
        <v>IND 24nH 3% 140mA 0201(0603m) 0p55ht 2.30ohm 2</v>
      </c>
      <c r="D160" t="str">
        <f>VLOOKUP(B160,'[1]cBOM GD'!$B$3:$D$393,3,FALSE)</f>
        <v>EBOM</v>
      </c>
      <c r="E160" t="str">
        <f>VLOOKUP(B160,[1]IRIS!$B$2:$T$370,4,FALSE)</f>
        <v>PP</v>
      </c>
      <c r="F160">
        <f>VLOOKUP(B160,[1]IRIS!$B$2:$T$370,5,FALSE)</f>
        <v>80004846</v>
      </c>
      <c r="G160" t="str">
        <f>VLOOKUP(B160,[1]IRIS!$B$2:$T$370,6,FALSE)</f>
        <v>MURATA ELECTRONICS ROCK</v>
      </c>
      <c r="H160" t="str">
        <f>VLOOKUP(B160,[1]IRIS!$B$2:$T$370,7,FALSE)</f>
        <v>US</v>
      </c>
      <c r="I160">
        <f>VLOOKUP(B160,[1]IRIS!$B$2:$T$370,14,FALSE)</f>
        <v>7.7999999999999996E-3</v>
      </c>
      <c r="J160" t="str">
        <f>VLOOKUP(B160,[1]IRIS!$B$2:$T$370,15,FALSE)</f>
        <v>USD</v>
      </c>
      <c r="K160">
        <f t="shared" si="32"/>
        <v>7.7999999999999996E-3</v>
      </c>
      <c r="L160" s="15"/>
      <c r="M160" t="str">
        <f>VLOOKUP(B160,[1]IRIS!$B$2:$T$370,16,FALSE)</f>
        <v>EA</v>
      </c>
      <c r="N160" t="str">
        <f>VLOOKUP(B160,[1]IRIS!$B$2:$T$370,17,FALSE)</f>
        <v>P4000026</v>
      </c>
      <c r="O160" t="str">
        <f>VLOOKUP(B160,[1]IRIS!$B$2:$T$370,19,FALSE)</f>
        <v>PNET55D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f t="shared" si="23"/>
        <v>7.7999999999999996E-3</v>
      </c>
      <c r="Y160">
        <f t="shared" si="24"/>
        <v>7.7999999999999996E-3</v>
      </c>
      <c r="Z160">
        <f t="shared" si="25"/>
        <v>7.7999999999999996E-3</v>
      </c>
      <c r="AA160">
        <f t="shared" si="26"/>
        <v>7.7999999999999996E-3</v>
      </c>
      <c r="AB160">
        <f t="shared" si="27"/>
        <v>7.7999999999999996E-3</v>
      </c>
      <c r="AC160">
        <f t="shared" si="28"/>
        <v>7.7999999999999996E-3</v>
      </c>
      <c r="AD160">
        <f t="shared" si="29"/>
        <v>7.7999999999999996E-3</v>
      </c>
      <c r="AE160">
        <f t="shared" si="30"/>
        <v>7.7999999999999996E-3</v>
      </c>
    </row>
    <row r="161" spans="1:31" x14ac:dyDescent="0.25">
      <c r="A161" t="s">
        <v>1005</v>
      </c>
      <c r="B161" t="str">
        <f t="shared" si="22"/>
        <v>KL25613D-F10001</v>
      </c>
      <c r="C161" t="str">
        <f>VLOOKUP(B161,[1]IRIS!$B$2:$T$370,2,FALSE)</f>
        <v>IND 2.5nH +/-0.1nH 500mA0201 (0603m) 0p55ht 0.20</v>
      </c>
      <c r="D161" t="str">
        <f>VLOOKUP(B161,'[1]cBOM GD'!$B$3:$D$393,3,FALSE)</f>
        <v>EBOM</v>
      </c>
      <c r="E161" t="str">
        <f>VLOOKUP(B161,[1]IRIS!$B$2:$T$370,4,FALSE)</f>
        <v>PP</v>
      </c>
      <c r="F161">
        <f>VLOOKUP(B161,[1]IRIS!$B$2:$T$370,5,FALSE)</f>
        <v>80004846</v>
      </c>
      <c r="G161" t="str">
        <f>VLOOKUP(B161,[1]IRIS!$B$2:$T$370,6,FALSE)</f>
        <v>MURATA ELECTRONICS ROCK</v>
      </c>
      <c r="H161" t="str">
        <f>VLOOKUP(B161,[1]IRIS!$B$2:$T$370,7,FALSE)</f>
        <v>US</v>
      </c>
      <c r="I161">
        <f>VLOOKUP(B161,[1]IRIS!$B$2:$T$370,14,FALSE)</f>
        <v>7.7999999999999996E-3</v>
      </c>
      <c r="J161" t="str">
        <f>VLOOKUP(B161,[1]IRIS!$B$2:$T$370,15,FALSE)</f>
        <v>USD</v>
      </c>
      <c r="K161">
        <f t="shared" si="32"/>
        <v>7.7999999999999996E-3</v>
      </c>
      <c r="L161" s="15"/>
      <c r="M161" t="str">
        <f>VLOOKUP(B161,[1]IRIS!$B$2:$T$370,16,FALSE)</f>
        <v>EA</v>
      </c>
      <c r="N161" t="str">
        <f>VLOOKUP(B161,[1]IRIS!$B$2:$T$370,17,FALSE)</f>
        <v>P4000026</v>
      </c>
      <c r="O161" t="str">
        <f>VLOOKUP(B161,[1]IRIS!$B$2:$T$370,19,FALSE)</f>
        <v>PNET55D</v>
      </c>
      <c r="P161">
        <v>2</v>
      </c>
      <c r="Q161">
        <v>2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f t="shared" si="23"/>
        <v>1.5599999999999999E-2</v>
      </c>
      <c r="Y161">
        <f t="shared" si="24"/>
        <v>1.5599999999999999E-2</v>
      </c>
      <c r="Z161">
        <f t="shared" si="25"/>
        <v>7.7999999999999996E-3</v>
      </c>
      <c r="AA161">
        <f t="shared" si="26"/>
        <v>7.7999999999999996E-3</v>
      </c>
      <c r="AB161">
        <f t="shared" si="27"/>
        <v>7.7999999999999996E-3</v>
      </c>
      <c r="AC161">
        <f t="shared" si="28"/>
        <v>7.7999999999999996E-3</v>
      </c>
      <c r="AD161">
        <f t="shared" si="29"/>
        <v>7.7999999999999996E-3</v>
      </c>
      <c r="AE161">
        <f t="shared" si="30"/>
        <v>7.7999999999999996E-3</v>
      </c>
    </row>
    <row r="162" spans="1:31" x14ac:dyDescent="0.25">
      <c r="A162" t="s">
        <v>1006</v>
      </c>
      <c r="B162" t="str">
        <f t="shared" si="22"/>
        <v>KL26613D-F10001</v>
      </c>
      <c r="C162" t="str">
        <f>VLOOKUP(B162,[1]IRIS!$B$2:$T$370,2,FALSE)</f>
        <v>IND 2.6nH +/-0.1nH 500mA0201 (0603m) 0p55ht 0.20</v>
      </c>
      <c r="D162" t="str">
        <f>VLOOKUP(B162,'[1]cBOM GD'!$B$3:$D$393,3,FALSE)</f>
        <v>EBOM</v>
      </c>
      <c r="E162" t="str">
        <f>VLOOKUP(B162,[1]IRIS!$B$2:$T$370,4,FALSE)</f>
        <v>PP</v>
      </c>
      <c r="F162">
        <f>VLOOKUP(B162,[1]IRIS!$B$2:$T$370,5,FALSE)</f>
        <v>80004846</v>
      </c>
      <c r="G162" t="str">
        <f>VLOOKUP(B162,[1]IRIS!$B$2:$T$370,6,FALSE)</f>
        <v>MURATA ELECTRONICS ROCK</v>
      </c>
      <c r="H162" t="str">
        <f>VLOOKUP(B162,[1]IRIS!$B$2:$T$370,7,FALSE)</f>
        <v>US</v>
      </c>
      <c r="I162">
        <f>VLOOKUP(B162,[1]IRIS!$B$2:$T$370,14,FALSE)</f>
        <v>7.7999999999999996E-3</v>
      </c>
      <c r="J162" t="str">
        <f>VLOOKUP(B162,[1]IRIS!$B$2:$T$370,15,FALSE)</f>
        <v>USD</v>
      </c>
      <c r="K162">
        <f t="shared" si="32"/>
        <v>7.7999999999999996E-3</v>
      </c>
      <c r="L162" s="15"/>
      <c r="M162" t="str">
        <f>VLOOKUP(B162,[1]IRIS!$B$2:$T$370,16,FALSE)</f>
        <v>EA</v>
      </c>
      <c r="N162" t="str">
        <f>VLOOKUP(B162,[1]IRIS!$B$2:$T$370,17,FALSE)</f>
        <v>P4000026</v>
      </c>
      <c r="O162" t="str">
        <f>VLOOKUP(B162,[1]IRIS!$B$2:$T$370,19,FALSE)</f>
        <v>PNET55D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f t="shared" si="23"/>
        <v>7.7999999999999996E-3</v>
      </c>
      <c r="Y162">
        <f t="shared" si="24"/>
        <v>7.7999999999999996E-3</v>
      </c>
      <c r="Z162">
        <f t="shared" si="25"/>
        <v>7.7999999999999996E-3</v>
      </c>
      <c r="AA162">
        <f t="shared" si="26"/>
        <v>7.7999999999999996E-3</v>
      </c>
      <c r="AB162">
        <f t="shared" si="27"/>
        <v>7.7999999999999996E-3</v>
      </c>
      <c r="AC162">
        <f t="shared" si="28"/>
        <v>7.7999999999999996E-3</v>
      </c>
      <c r="AD162">
        <f t="shared" si="29"/>
        <v>7.7999999999999996E-3</v>
      </c>
      <c r="AE162">
        <f t="shared" si="30"/>
        <v>7.7999999999999996E-3</v>
      </c>
    </row>
    <row r="163" spans="1:31" x14ac:dyDescent="0.25">
      <c r="A163" t="s">
        <v>1007</v>
      </c>
      <c r="B163" t="str">
        <f t="shared" si="22"/>
        <v>KL27613B-F10001</v>
      </c>
      <c r="C163" t="str">
        <f>VLOOKUP(B163,[1]IRIS!$B$2:$T$370,2,FALSE)</f>
        <v>INDUCTOR WIRE WOUND 27NH2% Q=30@250MHZ SRF=4GHz</v>
      </c>
      <c r="D163" t="str">
        <f>VLOOKUP(B163,'[1]cBOM GD'!$B$3:$D$393,3,FALSE)</f>
        <v>EBOM</v>
      </c>
      <c r="E163" t="str">
        <f>VLOOKUP(B163,[1]IRIS!$B$2:$T$370,4,FALSE)</f>
        <v>PP</v>
      </c>
      <c r="F163">
        <f>VLOOKUP(B163,[1]IRIS!$B$2:$T$370,5,FALSE)</f>
        <v>80004846</v>
      </c>
      <c r="G163" t="str">
        <f>VLOOKUP(B163,[1]IRIS!$B$2:$T$370,6,FALSE)</f>
        <v>MURATA ELECTRONICS ROCK</v>
      </c>
      <c r="H163" t="str">
        <f>VLOOKUP(B163,[1]IRIS!$B$2:$T$370,7,FALSE)</f>
        <v>US</v>
      </c>
      <c r="I163">
        <f>VLOOKUP(B163,[1]IRIS!$B$2:$T$370,14,FALSE)</f>
        <v>0.03</v>
      </c>
      <c r="J163" t="str">
        <f>VLOOKUP(B163,[1]IRIS!$B$2:$T$370,15,FALSE)</f>
        <v>USD</v>
      </c>
      <c r="K163">
        <f t="shared" si="32"/>
        <v>0.03</v>
      </c>
      <c r="L163" s="15"/>
      <c r="M163" t="str">
        <f>VLOOKUP(B163,[1]IRIS!$B$2:$T$370,16,FALSE)</f>
        <v>EA</v>
      </c>
      <c r="N163" t="str">
        <f>VLOOKUP(B163,[1]IRIS!$B$2:$T$370,17,FALSE)</f>
        <v>P4000026</v>
      </c>
      <c r="O163" t="str">
        <f>VLOOKUP(B163,[1]IRIS!$B$2:$T$370,19,FALSE)</f>
        <v>PNET55D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</v>
      </c>
      <c r="W163">
        <v>1</v>
      </c>
      <c r="X163">
        <f t="shared" si="23"/>
        <v>0</v>
      </c>
      <c r="Y163">
        <f t="shared" si="24"/>
        <v>0</v>
      </c>
      <c r="Z163">
        <f t="shared" si="25"/>
        <v>0</v>
      </c>
      <c r="AA163">
        <f t="shared" si="26"/>
        <v>0</v>
      </c>
      <c r="AB163">
        <f t="shared" si="27"/>
        <v>0</v>
      </c>
      <c r="AC163">
        <f t="shared" si="28"/>
        <v>0</v>
      </c>
      <c r="AD163">
        <f t="shared" si="29"/>
        <v>0.03</v>
      </c>
      <c r="AE163">
        <f t="shared" si="30"/>
        <v>0.03</v>
      </c>
    </row>
    <row r="164" spans="1:31" x14ac:dyDescent="0.25">
      <c r="A164" t="s">
        <v>1008</v>
      </c>
      <c r="B164" t="str">
        <f t="shared" si="22"/>
        <v>KL27613D-F10002</v>
      </c>
      <c r="C164" t="str">
        <f>VLOOKUP(B164,[1]IRIS!$B$2:$T$370,2,FALSE)</f>
        <v>IND 2.7nH +/-0.2nH 500mA0201 (0603m) 0p55ht 0.20</v>
      </c>
      <c r="D164" t="str">
        <f>VLOOKUP(B164,'[1]cBOM GD'!$B$3:$D$393,3,FALSE)</f>
        <v>EBOM</v>
      </c>
      <c r="E164" t="str">
        <f>VLOOKUP(B164,[1]IRIS!$B$2:$T$370,4,FALSE)</f>
        <v>PP</v>
      </c>
      <c r="F164">
        <f>VLOOKUP(B164,[1]IRIS!$B$2:$T$370,5,FALSE)</f>
        <v>80004846</v>
      </c>
      <c r="G164" t="str">
        <f>VLOOKUP(B164,[1]IRIS!$B$2:$T$370,6,FALSE)</f>
        <v>MURATA ELECTRONICS ROCK</v>
      </c>
      <c r="H164" t="str">
        <f>VLOOKUP(B164,[1]IRIS!$B$2:$T$370,7,FALSE)</f>
        <v>US</v>
      </c>
      <c r="I164">
        <f>VLOOKUP(B164,[1]IRIS!$B$2:$T$370,14,FALSE)</f>
        <v>5.7999999999999996E-3</v>
      </c>
      <c r="J164" t="str">
        <f>VLOOKUP(B164,[1]IRIS!$B$2:$T$370,15,FALSE)</f>
        <v>USD</v>
      </c>
      <c r="K164">
        <f t="shared" si="32"/>
        <v>5.7999999999999996E-3</v>
      </c>
      <c r="L164" s="15"/>
      <c r="M164" t="str">
        <f>VLOOKUP(B164,[1]IRIS!$B$2:$T$370,16,FALSE)</f>
        <v>EA</v>
      </c>
      <c r="N164" t="str">
        <f>VLOOKUP(B164,[1]IRIS!$B$2:$T$370,17,FALSE)</f>
        <v>P4000026</v>
      </c>
      <c r="O164" t="str">
        <f>VLOOKUP(B164,[1]IRIS!$B$2:$T$370,19,FALSE)</f>
        <v>PNET55D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f t="shared" si="23"/>
        <v>5.7999999999999996E-3</v>
      </c>
      <c r="Y164">
        <f t="shared" si="24"/>
        <v>5.7999999999999996E-3</v>
      </c>
      <c r="Z164">
        <f t="shared" si="25"/>
        <v>5.7999999999999996E-3</v>
      </c>
      <c r="AA164">
        <f t="shared" si="26"/>
        <v>5.7999999999999996E-3</v>
      </c>
      <c r="AB164">
        <f t="shared" si="27"/>
        <v>5.7999999999999996E-3</v>
      </c>
      <c r="AC164">
        <f t="shared" si="28"/>
        <v>5.7999999999999996E-3</v>
      </c>
      <c r="AD164">
        <f t="shared" si="29"/>
        <v>5.7999999999999996E-3</v>
      </c>
      <c r="AE164">
        <f t="shared" si="30"/>
        <v>5.7999999999999996E-3</v>
      </c>
    </row>
    <row r="165" spans="1:31" x14ac:dyDescent="0.25">
      <c r="A165" t="s">
        <v>1009</v>
      </c>
      <c r="B165" t="str">
        <f t="shared" si="22"/>
        <v>KL27613D-F10003</v>
      </c>
      <c r="C165" t="str">
        <f>VLOOKUP(B165,[1]IRIS!$B$2:$T$370,2,FALSE)</f>
        <v>IND 2.7nH +/-0.1nH 500mA0201 (0603m) 0p55ht 0.20</v>
      </c>
      <c r="D165" t="str">
        <f>VLOOKUP(B165,'[1]cBOM GD'!$B$3:$D$393,3,FALSE)</f>
        <v>EBOM</v>
      </c>
      <c r="E165" t="str">
        <f>VLOOKUP(B165,[1]IRIS!$B$2:$T$370,4,FALSE)</f>
        <v>PP</v>
      </c>
      <c r="F165">
        <f>VLOOKUP(B165,[1]IRIS!$B$2:$T$370,5,FALSE)</f>
        <v>80004846</v>
      </c>
      <c r="G165" t="str">
        <f>VLOOKUP(B165,[1]IRIS!$B$2:$T$370,6,FALSE)</f>
        <v>MURATA ELECTRONICS ROCK</v>
      </c>
      <c r="H165" t="str">
        <f>VLOOKUP(B165,[1]IRIS!$B$2:$T$370,7,FALSE)</f>
        <v>US</v>
      </c>
      <c r="I165">
        <f>VLOOKUP(B165,[1]IRIS!$B$2:$T$370,14,FALSE)</f>
        <v>7.7999999999999996E-3</v>
      </c>
      <c r="J165" t="str">
        <f>VLOOKUP(B165,[1]IRIS!$B$2:$T$370,15,FALSE)</f>
        <v>USD</v>
      </c>
      <c r="K165">
        <f t="shared" si="32"/>
        <v>7.7999999999999996E-3</v>
      </c>
      <c r="L165" s="15"/>
      <c r="M165" t="str">
        <f>VLOOKUP(B165,[1]IRIS!$B$2:$T$370,16,FALSE)</f>
        <v>EA</v>
      </c>
      <c r="N165" t="str">
        <f>VLOOKUP(B165,[1]IRIS!$B$2:$T$370,17,FALSE)</f>
        <v>P4000026</v>
      </c>
      <c r="O165" t="str">
        <f>VLOOKUP(B165,[1]IRIS!$B$2:$T$370,19,FALSE)</f>
        <v>PNET55D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f t="shared" si="23"/>
        <v>7.7999999999999996E-3</v>
      </c>
      <c r="Y165">
        <f t="shared" si="24"/>
        <v>7.7999999999999996E-3</v>
      </c>
      <c r="Z165">
        <f t="shared" si="25"/>
        <v>7.7999999999999996E-3</v>
      </c>
      <c r="AA165">
        <f t="shared" si="26"/>
        <v>7.7999999999999996E-3</v>
      </c>
      <c r="AB165">
        <f t="shared" si="27"/>
        <v>7.7999999999999996E-3</v>
      </c>
      <c r="AC165">
        <f t="shared" si="28"/>
        <v>7.7999999999999996E-3</v>
      </c>
      <c r="AD165">
        <f t="shared" si="29"/>
        <v>7.7999999999999996E-3</v>
      </c>
      <c r="AE165">
        <f t="shared" si="30"/>
        <v>7.7999999999999996E-3</v>
      </c>
    </row>
    <row r="166" spans="1:31" x14ac:dyDescent="0.25">
      <c r="A166" t="s">
        <v>1010</v>
      </c>
      <c r="B166" t="str">
        <f t="shared" si="22"/>
        <v>KL30613D-F10001</v>
      </c>
      <c r="C166" t="str">
        <f>VLOOKUP(B166,[1]IRIS!$B$2:$T$370,2,FALSE)</f>
        <v>IND 3.0nH +/-0.1nH 450mA0201 (0603m) 0p55ht 0.25</v>
      </c>
      <c r="D166" t="str">
        <f>VLOOKUP(B166,'[1]cBOM GD'!$B$3:$D$393,3,FALSE)</f>
        <v>EBOM</v>
      </c>
      <c r="E166" t="str">
        <f>VLOOKUP(B166,[1]IRIS!$B$2:$T$370,4,FALSE)</f>
        <v>PP</v>
      </c>
      <c r="F166">
        <f>VLOOKUP(B166,[1]IRIS!$B$2:$T$370,5,FALSE)</f>
        <v>80004846</v>
      </c>
      <c r="G166" t="str">
        <f>VLOOKUP(B166,[1]IRIS!$B$2:$T$370,6,FALSE)</f>
        <v>MURATA ELECTRONICS ROCK</v>
      </c>
      <c r="H166" t="str">
        <f>VLOOKUP(B166,[1]IRIS!$B$2:$T$370,7,FALSE)</f>
        <v>US</v>
      </c>
      <c r="I166">
        <f>VLOOKUP(B166,[1]IRIS!$B$2:$T$370,14,FALSE)</f>
        <v>7.7999999999999996E-3</v>
      </c>
      <c r="J166" t="str">
        <f>VLOOKUP(B166,[1]IRIS!$B$2:$T$370,15,FALSE)</f>
        <v>USD</v>
      </c>
      <c r="K166">
        <f t="shared" si="32"/>
        <v>7.7999999999999996E-3</v>
      </c>
      <c r="L166" s="15"/>
      <c r="M166" t="str">
        <f>VLOOKUP(B166,[1]IRIS!$B$2:$T$370,16,FALSE)</f>
        <v>EA</v>
      </c>
      <c r="N166" t="str">
        <f>VLOOKUP(B166,[1]IRIS!$B$2:$T$370,17,FALSE)</f>
        <v>P4000026</v>
      </c>
      <c r="O166" t="str">
        <f>VLOOKUP(B166,[1]IRIS!$B$2:$T$370,19,FALSE)</f>
        <v>PNET55D</v>
      </c>
      <c r="P166">
        <v>4</v>
      </c>
      <c r="Q166">
        <v>4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f t="shared" si="23"/>
        <v>3.1199999999999999E-2</v>
      </c>
      <c r="Y166">
        <f t="shared" si="24"/>
        <v>3.1199999999999999E-2</v>
      </c>
      <c r="Z166">
        <f t="shared" si="25"/>
        <v>0</v>
      </c>
      <c r="AA166">
        <f t="shared" si="26"/>
        <v>0</v>
      </c>
      <c r="AB166">
        <f t="shared" si="27"/>
        <v>0</v>
      </c>
      <c r="AC166">
        <f t="shared" si="28"/>
        <v>0</v>
      </c>
      <c r="AD166">
        <f t="shared" si="29"/>
        <v>0</v>
      </c>
      <c r="AE166">
        <f t="shared" si="30"/>
        <v>0</v>
      </c>
    </row>
    <row r="167" spans="1:31" x14ac:dyDescent="0.25">
      <c r="A167" t="s">
        <v>1011</v>
      </c>
      <c r="B167" t="str">
        <f t="shared" si="22"/>
        <v>KL32613B-F10001</v>
      </c>
      <c r="C167" t="str">
        <f>VLOOKUP(B167,[1]IRIS!$B$2:$T$370,2,FALSE)</f>
        <v>MAG-IND 3.2nH,3.1%,450mA,0201</v>
      </c>
      <c r="D167" t="str">
        <f>VLOOKUP(B167,'[1]cBOM GD'!$B$3:$D$393,3,FALSE)</f>
        <v>EBOM</v>
      </c>
      <c r="E167" t="str">
        <f>VLOOKUP(B167,[1]IRIS!$B$2:$T$370,4,FALSE)</f>
        <v>PP</v>
      </c>
      <c r="F167">
        <f>VLOOKUP(B167,[1]IRIS!$B$2:$T$370,5,FALSE)</f>
        <v>80004846</v>
      </c>
      <c r="G167" t="str">
        <f>VLOOKUP(B167,[1]IRIS!$B$2:$T$370,6,FALSE)</f>
        <v>MURATA ELECTRONICS ROCK</v>
      </c>
      <c r="H167" t="str">
        <f>VLOOKUP(B167,[1]IRIS!$B$2:$T$370,7,FALSE)</f>
        <v>US</v>
      </c>
      <c r="I167">
        <f>VLOOKUP(B167,[1]IRIS!$B$2:$T$370,14,FALSE)</f>
        <v>7.7999999999999996E-3</v>
      </c>
      <c r="J167" t="str">
        <f>VLOOKUP(B167,[1]IRIS!$B$2:$T$370,15,FALSE)</f>
        <v>USD</v>
      </c>
      <c r="K167">
        <f t="shared" si="32"/>
        <v>7.7999999999999996E-3</v>
      </c>
      <c r="L167" s="15"/>
      <c r="M167" t="str">
        <f>VLOOKUP(B167,[1]IRIS!$B$2:$T$370,16,FALSE)</f>
        <v>EA</v>
      </c>
      <c r="N167" t="str">
        <f>VLOOKUP(B167,[1]IRIS!$B$2:$T$370,17,FALSE)</f>
        <v>P4000026</v>
      </c>
      <c r="O167" t="str">
        <f>VLOOKUP(B167,[1]IRIS!$B$2:$T$370,19,FALSE)</f>
        <v>PNET55D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f t="shared" si="23"/>
        <v>7.7999999999999996E-3</v>
      </c>
      <c r="Y167">
        <f t="shared" si="24"/>
        <v>7.7999999999999996E-3</v>
      </c>
      <c r="Z167">
        <f t="shared" si="25"/>
        <v>7.7999999999999996E-3</v>
      </c>
      <c r="AA167">
        <f t="shared" si="26"/>
        <v>7.7999999999999996E-3</v>
      </c>
      <c r="AB167">
        <f t="shared" si="27"/>
        <v>7.7999999999999996E-3</v>
      </c>
      <c r="AC167">
        <f t="shared" si="28"/>
        <v>7.7999999999999996E-3</v>
      </c>
      <c r="AD167">
        <f t="shared" si="29"/>
        <v>7.7999999999999996E-3</v>
      </c>
      <c r="AE167">
        <f t="shared" si="30"/>
        <v>7.7999999999999996E-3</v>
      </c>
    </row>
    <row r="168" spans="1:31" x14ac:dyDescent="0.25">
      <c r="A168" t="s">
        <v>1012</v>
      </c>
      <c r="B168" t="str">
        <f t="shared" si="22"/>
        <v>KL33613D-F10001</v>
      </c>
      <c r="C168" t="str">
        <f>VLOOKUP(B168,[1]IRIS!$B$2:$T$370,2,FALSE)</f>
        <v>IND 3.3nH +/-0.1nH 450mA0201 (0603m) 0p55ht 0.25</v>
      </c>
      <c r="D168" t="str">
        <f>VLOOKUP(B168,'[1]cBOM GD'!$B$3:$D$393,3,FALSE)</f>
        <v>EBOM</v>
      </c>
      <c r="E168" t="str">
        <f>VLOOKUP(B168,[1]IRIS!$B$2:$T$370,4,FALSE)</f>
        <v>PP</v>
      </c>
      <c r="F168">
        <f>VLOOKUP(B168,[1]IRIS!$B$2:$T$370,5,FALSE)</f>
        <v>80004846</v>
      </c>
      <c r="G168" t="str">
        <f>VLOOKUP(B168,[1]IRIS!$B$2:$T$370,6,FALSE)</f>
        <v>MURATA ELECTRONICS ROCK</v>
      </c>
      <c r="H168" t="str">
        <f>VLOOKUP(B168,[1]IRIS!$B$2:$T$370,7,FALSE)</f>
        <v>US</v>
      </c>
      <c r="I168">
        <f>VLOOKUP(B168,[1]IRIS!$B$2:$T$370,14,FALSE)</f>
        <v>7.7999999999999996E-3</v>
      </c>
      <c r="J168" t="str">
        <f>VLOOKUP(B168,[1]IRIS!$B$2:$T$370,15,FALSE)</f>
        <v>USD</v>
      </c>
      <c r="K168">
        <f t="shared" si="32"/>
        <v>7.7999999999999996E-3</v>
      </c>
      <c r="L168" s="15"/>
      <c r="M168" t="str">
        <f>VLOOKUP(B168,[1]IRIS!$B$2:$T$370,16,FALSE)</f>
        <v>EA</v>
      </c>
      <c r="N168" t="str">
        <f>VLOOKUP(B168,[1]IRIS!$B$2:$T$370,17,FALSE)</f>
        <v>P4000026</v>
      </c>
      <c r="O168" t="str">
        <f>VLOOKUP(B168,[1]IRIS!$B$2:$T$370,19,FALSE)</f>
        <v>PNET55D</v>
      </c>
      <c r="P168">
        <v>2</v>
      </c>
      <c r="Q168">
        <v>2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f t="shared" si="23"/>
        <v>1.5599999999999999E-2</v>
      </c>
      <c r="Y168">
        <f t="shared" si="24"/>
        <v>1.5599999999999999E-2</v>
      </c>
      <c r="Z168">
        <f t="shared" si="25"/>
        <v>7.7999999999999996E-3</v>
      </c>
      <c r="AA168">
        <f t="shared" si="26"/>
        <v>7.7999999999999996E-3</v>
      </c>
      <c r="AB168">
        <f t="shared" si="27"/>
        <v>7.7999999999999996E-3</v>
      </c>
      <c r="AC168">
        <f t="shared" si="28"/>
        <v>7.7999999999999996E-3</v>
      </c>
      <c r="AD168">
        <f t="shared" si="29"/>
        <v>7.7999999999999996E-3</v>
      </c>
      <c r="AE168">
        <f t="shared" si="30"/>
        <v>7.7999999999999996E-3</v>
      </c>
    </row>
    <row r="169" spans="1:31" x14ac:dyDescent="0.25">
      <c r="A169" t="s">
        <v>1013</v>
      </c>
      <c r="B169" t="str">
        <f t="shared" si="22"/>
        <v>KL39713D-F10001</v>
      </c>
      <c r="C169" t="str">
        <f>VLOOKUP(B169,[1]IRIS!$B$2:$T$370,2,FALSE)</f>
        <v>MAG-IND 39nH,3%,120mA,001</v>
      </c>
      <c r="D169" t="str">
        <f>VLOOKUP(B169,'[1]cBOM GD'!$B$3:$D$393,3,FALSE)</f>
        <v>EBOM</v>
      </c>
      <c r="E169" t="str">
        <f>VLOOKUP(B169,[1]IRIS!$B$2:$T$370,4,FALSE)</f>
        <v>PP</v>
      </c>
      <c r="F169">
        <f>VLOOKUP(B169,[1]IRIS!$B$2:$T$370,5,FALSE)</f>
        <v>80004846</v>
      </c>
      <c r="G169" t="str">
        <f>VLOOKUP(B169,[1]IRIS!$B$2:$T$370,6,FALSE)</f>
        <v>MURATA ELECTRONICS ROCK</v>
      </c>
      <c r="H169" t="str">
        <f>VLOOKUP(B169,[1]IRIS!$B$2:$T$370,7,FALSE)</f>
        <v>US</v>
      </c>
      <c r="I169">
        <f>VLOOKUP(B169,[1]IRIS!$B$2:$T$370,14,FALSE)</f>
        <v>7.7999999999999996E-3</v>
      </c>
      <c r="J169" t="str">
        <f>VLOOKUP(B169,[1]IRIS!$B$2:$T$370,15,FALSE)</f>
        <v>USD</v>
      </c>
      <c r="K169">
        <f t="shared" si="32"/>
        <v>7.7999999999999996E-3</v>
      </c>
      <c r="L169" s="15"/>
      <c r="M169" t="str">
        <f>VLOOKUP(B169,[1]IRIS!$B$2:$T$370,16,FALSE)</f>
        <v>EA</v>
      </c>
      <c r="N169" t="str">
        <f>VLOOKUP(B169,[1]IRIS!$B$2:$T$370,17,FALSE)</f>
        <v>P4000026</v>
      </c>
      <c r="O169" t="str">
        <f>VLOOKUP(B169,[1]IRIS!$B$2:$T$370,19,FALSE)</f>
        <v>PNET55D</v>
      </c>
      <c r="P169">
        <v>1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f t="shared" si="23"/>
        <v>7.7999999999999996E-3</v>
      </c>
      <c r="Y169">
        <f t="shared" si="24"/>
        <v>7.7999999999999996E-3</v>
      </c>
      <c r="Z169">
        <f t="shared" si="25"/>
        <v>0</v>
      </c>
      <c r="AA169">
        <f t="shared" si="26"/>
        <v>0</v>
      </c>
      <c r="AB169">
        <f t="shared" si="27"/>
        <v>0</v>
      </c>
      <c r="AC169">
        <f t="shared" si="28"/>
        <v>0</v>
      </c>
      <c r="AD169">
        <f t="shared" si="29"/>
        <v>0</v>
      </c>
      <c r="AE169">
        <f t="shared" si="30"/>
        <v>0</v>
      </c>
    </row>
    <row r="170" spans="1:31" x14ac:dyDescent="0.25">
      <c r="A170" t="s">
        <v>1014</v>
      </c>
      <c r="B170" t="str">
        <f t="shared" si="22"/>
        <v>KL40613D-F10001</v>
      </c>
      <c r="C170" t="str">
        <f>VLOOKUP(B170,[1]IRIS!$B$2:$T$370,2,FALSE)</f>
        <v>MAG-IND 4nH,2.5%,350mA,201</v>
      </c>
      <c r="D170" t="str">
        <f>VLOOKUP(B170,'[1]cBOM GD'!$B$3:$D$393,3,FALSE)</f>
        <v>EBOM</v>
      </c>
      <c r="E170" t="str">
        <f>VLOOKUP(B170,[1]IRIS!$B$2:$T$370,4,FALSE)</f>
        <v>PP</v>
      </c>
      <c r="F170">
        <f>VLOOKUP(B170,[1]IRIS!$B$2:$T$370,5,FALSE)</f>
        <v>80004846</v>
      </c>
      <c r="G170" t="str">
        <f>VLOOKUP(B170,[1]IRIS!$B$2:$T$370,6,FALSE)</f>
        <v>MURATA ELECTRONICS ROCK</v>
      </c>
      <c r="H170" t="str">
        <f>VLOOKUP(B170,[1]IRIS!$B$2:$T$370,7,FALSE)</f>
        <v>US</v>
      </c>
      <c r="I170">
        <f>VLOOKUP(B170,[1]IRIS!$B$2:$T$370,14,FALSE)</f>
        <v>7.7999999999999996E-3</v>
      </c>
      <c r="J170" t="str">
        <f>VLOOKUP(B170,[1]IRIS!$B$2:$T$370,15,FALSE)</f>
        <v>USD</v>
      </c>
      <c r="K170">
        <f t="shared" si="32"/>
        <v>7.7999999999999996E-3</v>
      </c>
      <c r="L170" s="15"/>
      <c r="M170" t="str">
        <f>VLOOKUP(B170,[1]IRIS!$B$2:$T$370,16,FALSE)</f>
        <v>EA</v>
      </c>
      <c r="N170" t="str">
        <f>VLOOKUP(B170,[1]IRIS!$B$2:$T$370,17,FALSE)</f>
        <v>P4000026</v>
      </c>
      <c r="O170" t="str">
        <f>VLOOKUP(B170,[1]IRIS!$B$2:$T$370,19,FALSE)</f>
        <v>PNET55D</v>
      </c>
      <c r="P170">
        <v>2</v>
      </c>
      <c r="Q170">
        <v>2</v>
      </c>
      <c r="R170">
        <v>2</v>
      </c>
      <c r="S170">
        <v>2</v>
      </c>
      <c r="T170">
        <v>2</v>
      </c>
      <c r="U170">
        <v>2</v>
      </c>
      <c r="V170">
        <v>2</v>
      </c>
      <c r="W170">
        <v>2</v>
      </c>
      <c r="X170">
        <f t="shared" si="23"/>
        <v>1.5599999999999999E-2</v>
      </c>
      <c r="Y170">
        <f t="shared" si="24"/>
        <v>1.5599999999999999E-2</v>
      </c>
      <c r="Z170">
        <f t="shared" si="25"/>
        <v>1.5599999999999999E-2</v>
      </c>
      <c r="AA170">
        <f t="shared" si="26"/>
        <v>1.5599999999999999E-2</v>
      </c>
      <c r="AB170">
        <f t="shared" si="27"/>
        <v>1.5599999999999999E-2</v>
      </c>
      <c r="AC170">
        <f t="shared" si="28"/>
        <v>1.5599999999999999E-2</v>
      </c>
      <c r="AD170">
        <f t="shared" si="29"/>
        <v>1.5599999999999999E-2</v>
      </c>
      <c r="AE170">
        <f t="shared" si="30"/>
        <v>1.5599999999999999E-2</v>
      </c>
    </row>
    <row r="171" spans="1:31" x14ac:dyDescent="0.25">
      <c r="A171" t="s">
        <v>1015</v>
      </c>
      <c r="B171" t="str">
        <f t="shared" si="22"/>
        <v>KL43613D-F10001</v>
      </c>
      <c r="C171" t="str">
        <f>VLOOKUP(B171,[1]IRIS!$B$2:$T$370,2,FALSE)</f>
        <v>IND 4.3nH 3% 350mA 0201(0603m) 0p55ht 0.40ohm 5</v>
      </c>
      <c r="D171" t="str">
        <f>VLOOKUP(B171,'[1]cBOM GD'!$B$3:$D$393,3,FALSE)</f>
        <v>EBOM</v>
      </c>
      <c r="E171" t="str">
        <f>VLOOKUP(B171,[1]IRIS!$B$2:$T$370,4,FALSE)</f>
        <v>PP</v>
      </c>
      <c r="F171">
        <f>VLOOKUP(B171,[1]IRIS!$B$2:$T$370,5,FALSE)</f>
        <v>80004846</v>
      </c>
      <c r="G171" t="str">
        <f>VLOOKUP(B171,[1]IRIS!$B$2:$T$370,6,FALSE)</f>
        <v>MURATA ELECTRONICS ROCK</v>
      </c>
      <c r="H171" t="str">
        <f>VLOOKUP(B171,[1]IRIS!$B$2:$T$370,7,FALSE)</f>
        <v>US</v>
      </c>
      <c r="I171">
        <f>VLOOKUP(B171,[1]IRIS!$B$2:$T$370,14,FALSE)</f>
        <v>7.7999999999999996E-3</v>
      </c>
      <c r="J171" t="str">
        <f>VLOOKUP(B171,[1]IRIS!$B$2:$T$370,15,FALSE)</f>
        <v>USD</v>
      </c>
      <c r="K171">
        <f t="shared" si="32"/>
        <v>7.7999999999999996E-3</v>
      </c>
      <c r="L171" s="15"/>
      <c r="M171" t="str">
        <f>VLOOKUP(B171,[1]IRIS!$B$2:$T$370,16,FALSE)</f>
        <v>EA</v>
      </c>
      <c r="N171" t="str">
        <f>VLOOKUP(B171,[1]IRIS!$B$2:$T$370,17,FALSE)</f>
        <v>P4000026</v>
      </c>
      <c r="O171" t="str">
        <f>VLOOKUP(B171,[1]IRIS!$B$2:$T$370,19,FALSE)</f>
        <v>PNET55D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f t="shared" si="23"/>
        <v>7.7999999999999996E-3</v>
      </c>
      <c r="Y171">
        <f t="shared" si="24"/>
        <v>7.7999999999999996E-3</v>
      </c>
      <c r="Z171">
        <f t="shared" si="25"/>
        <v>7.7999999999999996E-3</v>
      </c>
      <c r="AA171">
        <f t="shared" si="26"/>
        <v>7.7999999999999996E-3</v>
      </c>
      <c r="AB171">
        <f t="shared" si="27"/>
        <v>7.7999999999999996E-3</v>
      </c>
      <c r="AC171">
        <f t="shared" si="28"/>
        <v>7.7999999999999996E-3</v>
      </c>
      <c r="AD171">
        <f t="shared" si="29"/>
        <v>7.7999999999999996E-3</v>
      </c>
      <c r="AE171">
        <f t="shared" si="30"/>
        <v>7.7999999999999996E-3</v>
      </c>
    </row>
    <row r="172" spans="1:31" x14ac:dyDescent="0.25">
      <c r="A172" t="s">
        <v>1016</v>
      </c>
      <c r="B172" t="str">
        <f t="shared" si="22"/>
        <v>KL47613D-F10003</v>
      </c>
      <c r="C172" t="str">
        <f>VLOOKUP(B172,[1]IRIS!$B$2:$T$370,2,FALSE)</f>
        <v>IND 4.7nH 3% 350mA 0201(0603m) 0p55ht 0.40ohm 4</v>
      </c>
      <c r="D172" t="str">
        <f>VLOOKUP(B172,'[1]cBOM GD'!$B$3:$D$393,3,FALSE)</f>
        <v>EBOM</v>
      </c>
      <c r="E172" t="str">
        <f>VLOOKUP(B172,[1]IRIS!$B$2:$T$370,4,FALSE)</f>
        <v>PP</v>
      </c>
      <c r="F172">
        <f>VLOOKUP(B172,[1]IRIS!$B$2:$T$370,5,FALSE)</f>
        <v>80004846</v>
      </c>
      <c r="G172" t="str">
        <f>VLOOKUP(B172,[1]IRIS!$B$2:$T$370,6,FALSE)</f>
        <v>MURATA ELECTRONICS ROCK</v>
      </c>
      <c r="H172" t="str">
        <f>VLOOKUP(B172,[1]IRIS!$B$2:$T$370,7,FALSE)</f>
        <v>US</v>
      </c>
      <c r="I172">
        <f>VLOOKUP(B172,[1]IRIS!$B$2:$T$370,14,FALSE)</f>
        <v>7.7999999999999996E-3</v>
      </c>
      <c r="J172" t="str">
        <f>VLOOKUP(B172,[1]IRIS!$B$2:$T$370,15,FALSE)</f>
        <v>USD</v>
      </c>
      <c r="K172">
        <f t="shared" si="32"/>
        <v>7.7999999999999996E-3</v>
      </c>
      <c r="L172" s="15"/>
      <c r="M172" t="str">
        <f>VLOOKUP(B172,[1]IRIS!$B$2:$T$370,16,FALSE)</f>
        <v>EA</v>
      </c>
      <c r="N172" t="str">
        <f>VLOOKUP(B172,[1]IRIS!$B$2:$T$370,17,FALSE)</f>
        <v>P4000026</v>
      </c>
      <c r="O172" t="str">
        <f>VLOOKUP(B172,[1]IRIS!$B$2:$T$370,19,FALSE)</f>
        <v>PNET55D</v>
      </c>
      <c r="P172">
        <v>4</v>
      </c>
      <c r="Q172">
        <v>4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f t="shared" si="23"/>
        <v>3.1199999999999999E-2</v>
      </c>
      <c r="Y172">
        <f t="shared" si="24"/>
        <v>3.1199999999999999E-2</v>
      </c>
      <c r="Z172">
        <f t="shared" si="25"/>
        <v>7.7999999999999996E-3</v>
      </c>
      <c r="AA172">
        <f t="shared" si="26"/>
        <v>7.7999999999999996E-3</v>
      </c>
      <c r="AB172">
        <f t="shared" si="27"/>
        <v>7.7999999999999996E-3</v>
      </c>
      <c r="AC172">
        <f t="shared" si="28"/>
        <v>7.7999999999999996E-3</v>
      </c>
      <c r="AD172">
        <f t="shared" si="29"/>
        <v>7.7999999999999996E-3</v>
      </c>
      <c r="AE172">
        <f t="shared" si="30"/>
        <v>7.7999999999999996E-3</v>
      </c>
    </row>
    <row r="173" spans="1:31" x14ac:dyDescent="0.25">
      <c r="A173" t="s">
        <v>1017</v>
      </c>
      <c r="B173" t="str">
        <f t="shared" si="22"/>
        <v>KL51613D-F10001</v>
      </c>
      <c r="C173" t="str">
        <f>VLOOKUP(B173,[1]IRIS!$B$2:$T$370,2,FALSE)</f>
        <v>IND 5.1nH 3% 350mA 0201(0603m) 0p55ht 0.40ohm 4</v>
      </c>
      <c r="D173" t="str">
        <f>VLOOKUP(B173,'[1]cBOM GD'!$B$3:$D$393,3,FALSE)</f>
        <v>EBOM</v>
      </c>
      <c r="E173" t="str">
        <f>VLOOKUP(B173,[1]IRIS!$B$2:$T$370,4,FALSE)</f>
        <v>PP</v>
      </c>
      <c r="F173">
        <f>VLOOKUP(B173,[1]IRIS!$B$2:$T$370,5,FALSE)</f>
        <v>80004846</v>
      </c>
      <c r="G173" t="str">
        <f>VLOOKUP(B173,[1]IRIS!$B$2:$T$370,6,FALSE)</f>
        <v>MURATA ELECTRONICS ROCK</v>
      </c>
      <c r="H173" t="str">
        <f>VLOOKUP(B173,[1]IRIS!$B$2:$T$370,7,FALSE)</f>
        <v>US</v>
      </c>
      <c r="I173">
        <f>VLOOKUP(B173,[1]IRIS!$B$2:$T$370,14,FALSE)</f>
        <v>7.7999999999999996E-3</v>
      </c>
      <c r="J173" t="str">
        <f>VLOOKUP(B173,[1]IRIS!$B$2:$T$370,15,FALSE)</f>
        <v>USD</v>
      </c>
      <c r="K173">
        <f t="shared" si="32"/>
        <v>7.7999999999999996E-3</v>
      </c>
      <c r="L173" s="15"/>
      <c r="M173" t="str">
        <f>VLOOKUP(B173,[1]IRIS!$B$2:$T$370,16,FALSE)</f>
        <v>EA</v>
      </c>
      <c r="N173" t="str">
        <f>VLOOKUP(B173,[1]IRIS!$B$2:$T$370,17,FALSE)</f>
        <v>P4000026</v>
      </c>
      <c r="O173" t="str">
        <f>VLOOKUP(B173,[1]IRIS!$B$2:$T$370,19,FALSE)</f>
        <v>PNET55D</v>
      </c>
      <c r="P173">
        <v>3</v>
      </c>
      <c r="Q173">
        <v>3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f t="shared" si="23"/>
        <v>2.3399999999999997E-2</v>
      </c>
      <c r="Y173">
        <f t="shared" si="24"/>
        <v>2.3399999999999997E-2</v>
      </c>
      <c r="Z173">
        <f t="shared" si="25"/>
        <v>7.7999999999999996E-3</v>
      </c>
      <c r="AA173">
        <f t="shared" si="26"/>
        <v>7.7999999999999996E-3</v>
      </c>
      <c r="AB173">
        <f t="shared" si="27"/>
        <v>7.7999999999999996E-3</v>
      </c>
      <c r="AC173">
        <f t="shared" si="28"/>
        <v>7.7999999999999996E-3</v>
      </c>
      <c r="AD173">
        <f t="shared" si="29"/>
        <v>7.7999999999999996E-3</v>
      </c>
      <c r="AE173">
        <f t="shared" si="30"/>
        <v>7.7999999999999996E-3</v>
      </c>
    </row>
    <row r="174" spans="1:31" x14ac:dyDescent="0.25">
      <c r="A174" t="s">
        <v>1018</v>
      </c>
      <c r="B174" t="str">
        <f t="shared" si="22"/>
        <v>KL51633D-F10001</v>
      </c>
      <c r="C174" t="str">
        <f>VLOOKUP(B174,[1]IRIS!$B$2:$T$370,2,FALSE)</f>
        <v>IND 5.1nH 5% 350mA 0201(0603m) 0p55ht 0.40ohm 4</v>
      </c>
      <c r="D174" t="str">
        <f>VLOOKUP(B174,'[1]cBOM GD'!$B$3:$D$393,3,FALSE)</f>
        <v>EBOM</v>
      </c>
      <c r="E174" t="str">
        <f>VLOOKUP(B174,[1]IRIS!$B$2:$T$370,4,FALSE)</f>
        <v>PP</v>
      </c>
      <c r="F174">
        <f>VLOOKUP(B174,[1]IRIS!$B$2:$T$370,5,FALSE)</f>
        <v>80004846</v>
      </c>
      <c r="G174" t="str">
        <f>VLOOKUP(B174,[1]IRIS!$B$2:$T$370,6,FALSE)</f>
        <v>MURATA ELECTRONICS ROCK</v>
      </c>
      <c r="H174" t="str">
        <f>VLOOKUP(B174,[1]IRIS!$B$2:$T$370,7,FALSE)</f>
        <v>US</v>
      </c>
      <c r="I174">
        <f>VLOOKUP(B174,[1]IRIS!$B$2:$T$370,14,FALSE)</f>
        <v>5.7999999999999996E-3</v>
      </c>
      <c r="J174" t="str">
        <f>VLOOKUP(B174,[1]IRIS!$B$2:$T$370,15,FALSE)</f>
        <v>USD</v>
      </c>
      <c r="K174">
        <f t="shared" si="32"/>
        <v>5.7999999999999996E-3</v>
      </c>
      <c r="L174" s="15"/>
      <c r="M174" t="str">
        <f>VLOOKUP(B174,[1]IRIS!$B$2:$T$370,16,FALSE)</f>
        <v>EA</v>
      </c>
      <c r="N174" t="str">
        <f>VLOOKUP(B174,[1]IRIS!$B$2:$T$370,17,FALSE)</f>
        <v>P4000026</v>
      </c>
      <c r="O174" t="str">
        <f>VLOOKUP(B174,[1]IRIS!$B$2:$T$370,19,FALSE)</f>
        <v>PNET55D</v>
      </c>
      <c r="P174">
        <v>5</v>
      </c>
      <c r="Q174">
        <v>5</v>
      </c>
      <c r="R174">
        <v>2</v>
      </c>
      <c r="S174">
        <v>2</v>
      </c>
      <c r="T174">
        <v>2</v>
      </c>
      <c r="U174">
        <v>2</v>
      </c>
      <c r="V174">
        <v>2</v>
      </c>
      <c r="W174">
        <v>2</v>
      </c>
      <c r="X174">
        <f t="shared" si="23"/>
        <v>2.8999999999999998E-2</v>
      </c>
      <c r="Y174">
        <f t="shared" si="24"/>
        <v>2.8999999999999998E-2</v>
      </c>
      <c r="Z174">
        <f t="shared" si="25"/>
        <v>1.1599999999999999E-2</v>
      </c>
      <c r="AA174">
        <f t="shared" si="26"/>
        <v>1.1599999999999999E-2</v>
      </c>
      <c r="AB174">
        <f t="shared" si="27"/>
        <v>1.1599999999999999E-2</v>
      </c>
      <c r="AC174">
        <f t="shared" si="28"/>
        <v>1.1599999999999999E-2</v>
      </c>
      <c r="AD174">
        <f t="shared" si="29"/>
        <v>1.1599999999999999E-2</v>
      </c>
      <c r="AE174">
        <f t="shared" si="30"/>
        <v>1.1599999999999999E-2</v>
      </c>
    </row>
    <row r="175" spans="1:31" x14ac:dyDescent="0.25">
      <c r="A175" t="s">
        <v>1019</v>
      </c>
      <c r="B175" t="str">
        <f t="shared" si="22"/>
        <v>KL56613B-F10004</v>
      </c>
      <c r="C175" t="str">
        <f>VLOOKUP(B175,[1]IRIS!$B$2:$T$370,2,FALSE)</f>
        <v>MAG-IND ,,,</v>
      </c>
      <c r="D175" t="str">
        <f>VLOOKUP(B175,'[1]cBOM GD'!$B$3:$D$393,3,FALSE)</f>
        <v>EBOM</v>
      </c>
      <c r="E175" t="str">
        <f>VLOOKUP(B175,[1]IRIS!$B$2:$T$370,4,FALSE)</f>
        <v>PP</v>
      </c>
      <c r="F175">
        <f>VLOOKUP(B175,[1]IRIS!$B$2:$T$370,5,FALSE)</f>
        <v>80004846</v>
      </c>
      <c r="G175" t="str">
        <f>VLOOKUP(B175,[1]IRIS!$B$2:$T$370,6,FALSE)</f>
        <v>MURATA ELECTRONICS ROCK</v>
      </c>
      <c r="H175" t="str">
        <f>VLOOKUP(B175,[1]IRIS!$B$2:$T$370,7,FALSE)</f>
        <v>US</v>
      </c>
      <c r="I175">
        <f>VLOOKUP(B175,[1]IRIS!$B$2:$T$370,14,FALSE)</f>
        <v>7.7999999999999996E-3</v>
      </c>
      <c r="J175" t="str">
        <f>VLOOKUP(B175,[1]IRIS!$B$2:$T$370,15,FALSE)</f>
        <v>USD</v>
      </c>
      <c r="K175">
        <f t="shared" si="32"/>
        <v>7.7999999999999996E-3</v>
      </c>
      <c r="L175" s="15"/>
      <c r="M175" t="str">
        <f>VLOOKUP(B175,[1]IRIS!$B$2:$T$370,16,FALSE)</f>
        <v>EA</v>
      </c>
      <c r="N175" t="str">
        <f>VLOOKUP(B175,[1]IRIS!$B$2:$T$370,17,FALSE)</f>
        <v>P4000026</v>
      </c>
      <c r="O175" t="str">
        <f>VLOOKUP(B175,[1]IRIS!$B$2:$T$370,19,FALSE)</f>
        <v>PNET55D</v>
      </c>
      <c r="P175">
        <v>1</v>
      </c>
      <c r="Q175">
        <v>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f t="shared" si="23"/>
        <v>7.7999999999999996E-3</v>
      </c>
      <c r="Y175">
        <f t="shared" si="24"/>
        <v>7.7999999999999996E-3</v>
      </c>
      <c r="Z175">
        <f t="shared" si="25"/>
        <v>0</v>
      </c>
      <c r="AA175">
        <f t="shared" si="26"/>
        <v>0</v>
      </c>
      <c r="AB175">
        <f t="shared" si="27"/>
        <v>0</v>
      </c>
      <c r="AC175">
        <f t="shared" si="28"/>
        <v>0</v>
      </c>
      <c r="AD175">
        <f t="shared" si="29"/>
        <v>0</v>
      </c>
      <c r="AE175">
        <f t="shared" si="30"/>
        <v>0</v>
      </c>
    </row>
    <row r="176" spans="1:31" x14ac:dyDescent="0.25">
      <c r="A176" t="s">
        <v>1020</v>
      </c>
      <c r="B176" t="str">
        <f t="shared" si="22"/>
        <v>KL56633D-F10003</v>
      </c>
      <c r="C176" t="str">
        <f>VLOOKUP(B176,[1]IRIS!$B$2:$T$370,2,FALSE)</f>
        <v>IND 5.6nH 5% 350mA 0201(0603m) 0p55ht 0.40ohm 4</v>
      </c>
      <c r="D176" t="str">
        <f>VLOOKUP(B176,'[1]cBOM GD'!$B$3:$D$393,3,FALSE)</f>
        <v>EBOM</v>
      </c>
      <c r="E176" t="str">
        <f>VLOOKUP(B176,[1]IRIS!$B$2:$T$370,4,FALSE)</f>
        <v>PP</v>
      </c>
      <c r="F176">
        <f>VLOOKUP(B176,[1]IRIS!$B$2:$T$370,5,FALSE)</f>
        <v>80004846</v>
      </c>
      <c r="G176" t="str">
        <f>VLOOKUP(B176,[1]IRIS!$B$2:$T$370,6,FALSE)</f>
        <v>MURATA ELECTRONICS ROCK</v>
      </c>
      <c r="H176" t="str">
        <f>VLOOKUP(B176,[1]IRIS!$B$2:$T$370,7,FALSE)</f>
        <v>US</v>
      </c>
      <c r="I176">
        <f>VLOOKUP(B176,[1]IRIS!$B$2:$T$370,14,FALSE)</f>
        <v>5.7999999999999996E-3</v>
      </c>
      <c r="J176" t="str">
        <f>VLOOKUP(B176,[1]IRIS!$B$2:$T$370,15,FALSE)</f>
        <v>USD</v>
      </c>
      <c r="K176">
        <f t="shared" si="32"/>
        <v>5.7999999999999996E-3</v>
      </c>
      <c r="L176" s="15"/>
      <c r="M176" t="str">
        <f>VLOOKUP(B176,[1]IRIS!$B$2:$T$370,16,FALSE)</f>
        <v>EA</v>
      </c>
      <c r="N176" t="str">
        <f>VLOOKUP(B176,[1]IRIS!$B$2:$T$370,17,FALSE)</f>
        <v>P4000026</v>
      </c>
      <c r="O176" t="str">
        <f>VLOOKUP(B176,[1]IRIS!$B$2:$T$370,19,FALSE)</f>
        <v>PNET55D</v>
      </c>
      <c r="P176">
        <v>5</v>
      </c>
      <c r="Q176">
        <v>5</v>
      </c>
      <c r="R176">
        <v>2</v>
      </c>
      <c r="S176">
        <v>2</v>
      </c>
      <c r="T176">
        <v>2</v>
      </c>
      <c r="U176">
        <v>2</v>
      </c>
      <c r="V176">
        <v>2</v>
      </c>
      <c r="W176">
        <v>2</v>
      </c>
      <c r="X176">
        <f t="shared" si="23"/>
        <v>2.8999999999999998E-2</v>
      </c>
      <c r="Y176">
        <f t="shared" si="24"/>
        <v>2.8999999999999998E-2</v>
      </c>
      <c r="Z176">
        <f t="shared" si="25"/>
        <v>1.1599999999999999E-2</v>
      </c>
      <c r="AA176">
        <f t="shared" si="26"/>
        <v>1.1599999999999999E-2</v>
      </c>
      <c r="AB176">
        <f t="shared" si="27"/>
        <v>1.1599999999999999E-2</v>
      </c>
      <c r="AC176">
        <f t="shared" si="28"/>
        <v>1.1599999999999999E-2</v>
      </c>
      <c r="AD176">
        <f t="shared" si="29"/>
        <v>1.1599999999999999E-2</v>
      </c>
      <c r="AE176">
        <f t="shared" si="30"/>
        <v>1.1599999999999999E-2</v>
      </c>
    </row>
    <row r="177" spans="1:31" x14ac:dyDescent="0.25">
      <c r="A177" t="s">
        <v>1021</v>
      </c>
      <c r="B177" t="str">
        <f t="shared" si="22"/>
        <v>KL56713D-F10001</v>
      </c>
      <c r="C177" t="str">
        <f>VLOOKUP(B177,[1]IRIS!$B$2:$T$370,2,FALSE)</f>
        <v>IND 56nH 3% 250mA0402(1005) 0p55ht 0.82oh</v>
      </c>
      <c r="D177" t="str">
        <f>VLOOKUP(B177,'[1]cBOM GD'!$B$3:$D$393,3,FALSE)</f>
        <v>EBOM</v>
      </c>
      <c r="E177" t="str">
        <f>VLOOKUP(B177,[1]IRIS!$B$2:$T$370,4,FALSE)</f>
        <v>PP</v>
      </c>
      <c r="F177">
        <f>VLOOKUP(B177,[1]IRIS!$B$2:$T$370,5,FALSE)</f>
        <v>80004846</v>
      </c>
      <c r="G177" t="str">
        <f>VLOOKUP(B177,[1]IRIS!$B$2:$T$370,6,FALSE)</f>
        <v>MURATA ELECTRONICS ROCK</v>
      </c>
      <c r="H177" t="str">
        <f>VLOOKUP(B177,[1]IRIS!$B$2:$T$370,7,FALSE)</f>
        <v>US</v>
      </c>
      <c r="I177">
        <f>VLOOKUP(B177,[1]IRIS!$B$2:$T$370,14,FALSE)</f>
        <v>1.4E-2</v>
      </c>
      <c r="J177" t="str">
        <f>VLOOKUP(B177,[1]IRIS!$B$2:$T$370,15,FALSE)</f>
        <v>USD</v>
      </c>
      <c r="K177">
        <f t="shared" si="32"/>
        <v>1.4E-2</v>
      </c>
      <c r="L177" s="15"/>
      <c r="M177" t="str">
        <f>VLOOKUP(B177,[1]IRIS!$B$2:$T$370,16,FALSE)</f>
        <v>EA</v>
      </c>
      <c r="N177" t="str">
        <f>VLOOKUP(B177,[1]IRIS!$B$2:$T$370,17,FALSE)</f>
        <v>P4000026</v>
      </c>
      <c r="O177" t="str">
        <f>VLOOKUP(B177,[1]IRIS!$B$2:$T$370,19,FALSE)</f>
        <v>PNET55D</v>
      </c>
      <c r="P177">
        <v>4</v>
      </c>
      <c r="Q177">
        <v>4</v>
      </c>
      <c r="R177">
        <v>3</v>
      </c>
      <c r="S177">
        <v>3</v>
      </c>
      <c r="T177">
        <v>3</v>
      </c>
      <c r="U177">
        <v>3</v>
      </c>
      <c r="V177">
        <v>3</v>
      </c>
      <c r="W177">
        <v>3</v>
      </c>
      <c r="X177">
        <f t="shared" si="23"/>
        <v>5.6000000000000001E-2</v>
      </c>
      <c r="Y177">
        <f t="shared" si="24"/>
        <v>5.6000000000000001E-2</v>
      </c>
      <c r="Z177">
        <f t="shared" si="25"/>
        <v>4.2000000000000003E-2</v>
      </c>
      <c r="AA177">
        <f t="shared" si="26"/>
        <v>4.2000000000000003E-2</v>
      </c>
      <c r="AB177">
        <f t="shared" si="27"/>
        <v>4.2000000000000003E-2</v>
      </c>
      <c r="AC177">
        <f t="shared" si="28"/>
        <v>4.2000000000000003E-2</v>
      </c>
      <c r="AD177">
        <f t="shared" si="29"/>
        <v>4.2000000000000003E-2</v>
      </c>
      <c r="AE177">
        <f t="shared" si="30"/>
        <v>4.2000000000000003E-2</v>
      </c>
    </row>
    <row r="178" spans="1:31" x14ac:dyDescent="0.25">
      <c r="A178" t="s">
        <v>1022</v>
      </c>
      <c r="B178" t="str">
        <f t="shared" si="22"/>
        <v>KL56713D-F10002</v>
      </c>
      <c r="C178" t="str">
        <f>VLOOKUP(B178,[1]IRIS!$B$2:$T$370,2,FALSE)</f>
        <v>MAG-IND 56nH,3%,100mA,0201</v>
      </c>
      <c r="D178" t="str">
        <f>VLOOKUP(B178,'[1]cBOM GD'!$B$3:$D$393,3,FALSE)</f>
        <v>EBOM</v>
      </c>
      <c r="E178" t="str">
        <f>VLOOKUP(B178,[1]IRIS!$B$2:$T$370,4,FALSE)</f>
        <v>PP</v>
      </c>
      <c r="F178">
        <f>VLOOKUP(B178,[1]IRIS!$B$2:$T$370,5,FALSE)</f>
        <v>80004846</v>
      </c>
      <c r="G178" t="str">
        <f>VLOOKUP(B178,[1]IRIS!$B$2:$T$370,6,FALSE)</f>
        <v>MURATA ELECTRONICS ROCK</v>
      </c>
      <c r="H178" t="str">
        <f>VLOOKUP(B178,[1]IRIS!$B$2:$T$370,7,FALSE)</f>
        <v>US</v>
      </c>
      <c r="I178">
        <f>VLOOKUP(B178,[1]IRIS!$B$2:$T$370,14,FALSE)</f>
        <v>7.7999999999999996E-3</v>
      </c>
      <c r="J178" t="str">
        <f>VLOOKUP(B178,[1]IRIS!$B$2:$T$370,15,FALSE)</f>
        <v>USD</v>
      </c>
      <c r="K178">
        <f t="shared" si="32"/>
        <v>7.7999999999999996E-3</v>
      </c>
      <c r="L178" s="15"/>
      <c r="M178" t="str">
        <f>VLOOKUP(B178,[1]IRIS!$B$2:$T$370,16,FALSE)</f>
        <v>EA</v>
      </c>
      <c r="N178" t="str">
        <f>VLOOKUP(B178,[1]IRIS!$B$2:$T$370,17,FALSE)</f>
        <v>P4000026</v>
      </c>
      <c r="O178" t="str">
        <f>VLOOKUP(B178,[1]IRIS!$B$2:$T$370,19,FALSE)</f>
        <v>PNET55D</v>
      </c>
      <c r="P178">
        <v>0</v>
      </c>
      <c r="Q178">
        <v>0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f t="shared" si="23"/>
        <v>0</v>
      </c>
      <c r="Y178">
        <f t="shared" si="24"/>
        <v>0</v>
      </c>
      <c r="Z178">
        <f t="shared" si="25"/>
        <v>7.7999999999999996E-3</v>
      </c>
      <c r="AA178">
        <f t="shared" si="26"/>
        <v>7.7999999999999996E-3</v>
      </c>
      <c r="AB178">
        <f t="shared" si="27"/>
        <v>7.7999999999999996E-3</v>
      </c>
      <c r="AC178">
        <f t="shared" si="28"/>
        <v>7.7999999999999996E-3</v>
      </c>
      <c r="AD178">
        <f t="shared" si="29"/>
        <v>7.7999999999999996E-3</v>
      </c>
      <c r="AE178">
        <f t="shared" si="30"/>
        <v>7.7999999999999996E-3</v>
      </c>
    </row>
    <row r="179" spans="1:31" x14ac:dyDescent="0.25">
      <c r="A179" t="s">
        <v>1023</v>
      </c>
      <c r="B179" t="str">
        <f t="shared" si="22"/>
        <v>KL62613D-F10001</v>
      </c>
      <c r="C179" t="str">
        <f>VLOOKUP(B179,[1]IRIS!$B$2:$T$370,2,FALSE)</f>
        <v>IND 6.2nH 3% 300mA 0201(0603m) 0p55ht 0.60ohm 4</v>
      </c>
      <c r="D179" t="str">
        <f>VLOOKUP(B179,'[1]cBOM GD'!$B$3:$D$393,3,FALSE)</f>
        <v>EBOM</v>
      </c>
      <c r="E179" t="str">
        <f>VLOOKUP(B179,[1]IRIS!$B$2:$T$370,4,FALSE)</f>
        <v>PP</v>
      </c>
      <c r="F179">
        <f>VLOOKUP(B179,[1]IRIS!$B$2:$T$370,5,FALSE)</f>
        <v>80004846</v>
      </c>
      <c r="G179" t="str">
        <f>VLOOKUP(B179,[1]IRIS!$B$2:$T$370,6,FALSE)</f>
        <v>MURATA ELECTRONICS ROCK</v>
      </c>
      <c r="H179" t="str">
        <f>VLOOKUP(B179,[1]IRIS!$B$2:$T$370,7,FALSE)</f>
        <v>US</v>
      </c>
      <c r="I179">
        <f>VLOOKUP(B179,[1]IRIS!$B$2:$T$370,14,FALSE)</f>
        <v>7.7999999999999996E-3</v>
      </c>
      <c r="J179" t="str">
        <f>VLOOKUP(B179,[1]IRIS!$B$2:$T$370,15,FALSE)</f>
        <v>USD</v>
      </c>
      <c r="K179">
        <f t="shared" si="32"/>
        <v>7.7999999999999996E-3</v>
      </c>
      <c r="L179" s="15"/>
      <c r="M179" t="str">
        <f>VLOOKUP(B179,[1]IRIS!$B$2:$T$370,16,FALSE)</f>
        <v>EA</v>
      </c>
      <c r="N179" t="str">
        <f>VLOOKUP(B179,[1]IRIS!$B$2:$T$370,17,FALSE)</f>
        <v>P4000026</v>
      </c>
      <c r="O179" t="str">
        <f>VLOOKUP(B179,[1]IRIS!$B$2:$T$370,19,FALSE)</f>
        <v>PNET55D</v>
      </c>
      <c r="P179">
        <v>8</v>
      </c>
      <c r="Q179">
        <v>8</v>
      </c>
      <c r="R179">
        <v>6</v>
      </c>
      <c r="S179">
        <v>6</v>
      </c>
      <c r="T179">
        <v>6</v>
      </c>
      <c r="U179">
        <v>6</v>
      </c>
      <c r="V179">
        <v>6</v>
      </c>
      <c r="W179">
        <v>6</v>
      </c>
      <c r="X179">
        <f t="shared" si="23"/>
        <v>6.2399999999999997E-2</v>
      </c>
      <c r="Y179">
        <f t="shared" si="24"/>
        <v>6.2399999999999997E-2</v>
      </c>
      <c r="Z179">
        <f t="shared" si="25"/>
        <v>4.6799999999999994E-2</v>
      </c>
      <c r="AA179">
        <f t="shared" si="26"/>
        <v>4.6799999999999994E-2</v>
      </c>
      <c r="AB179">
        <f t="shared" si="27"/>
        <v>4.6799999999999994E-2</v>
      </c>
      <c r="AC179">
        <f t="shared" si="28"/>
        <v>4.6799999999999994E-2</v>
      </c>
      <c r="AD179">
        <f t="shared" si="29"/>
        <v>4.6799999999999994E-2</v>
      </c>
      <c r="AE179">
        <f t="shared" si="30"/>
        <v>4.6799999999999994E-2</v>
      </c>
    </row>
    <row r="180" spans="1:31" x14ac:dyDescent="0.25">
      <c r="A180" t="s">
        <v>1024</v>
      </c>
      <c r="B180" t="str">
        <f t="shared" si="22"/>
        <v>KL68613D-F10002</v>
      </c>
      <c r="C180" t="str">
        <f>VLOOKUP(B180,[1]IRIS!$B$2:$T$370,2,FALSE)</f>
        <v>MAG-IND 6.8nH,3%,300mA,201</v>
      </c>
      <c r="D180" t="str">
        <f>VLOOKUP(B180,'[1]cBOM GD'!$B$3:$D$393,3,FALSE)</f>
        <v>EBOM</v>
      </c>
      <c r="E180" t="str">
        <f>VLOOKUP(B180,[1]IRIS!$B$2:$T$370,4,FALSE)</f>
        <v>PP</v>
      </c>
      <c r="F180">
        <f>VLOOKUP(B180,[1]IRIS!$B$2:$T$370,5,FALSE)</f>
        <v>80004846</v>
      </c>
      <c r="G180" t="str">
        <f>VLOOKUP(B180,[1]IRIS!$B$2:$T$370,6,FALSE)</f>
        <v>MURATA ELECTRONICS ROCK</v>
      </c>
      <c r="H180" t="str">
        <f>VLOOKUP(B180,[1]IRIS!$B$2:$T$370,7,FALSE)</f>
        <v>US</v>
      </c>
      <c r="I180">
        <f>VLOOKUP(B180,[1]IRIS!$B$2:$T$370,14,FALSE)</f>
        <v>7.7999999999999996E-3</v>
      </c>
      <c r="J180" t="str">
        <f>VLOOKUP(B180,[1]IRIS!$B$2:$T$370,15,FALSE)</f>
        <v>USD</v>
      </c>
      <c r="K180">
        <f t="shared" si="32"/>
        <v>7.7999999999999996E-3</v>
      </c>
      <c r="L180" s="15"/>
      <c r="M180" t="str">
        <f>VLOOKUP(B180,[1]IRIS!$B$2:$T$370,16,FALSE)</f>
        <v>EA</v>
      </c>
      <c r="N180" t="str">
        <f>VLOOKUP(B180,[1]IRIS!$B$2:$T$370,17,FALSE)</f>
        <v>P4000026</v>
      </c>
      <c r="O180" t="str">
        <f>VLOOKUP(B180,[1]IRIS!$B$2:$T$370,19,FALSE)</f>
        <v>PNET55D</v>
      </c>
      <c r="P180">
        <v>2</v>
      </c>
      <c r="Q180">
        <v>2</v>
      </c>
      <c r="R180">
        <v>3</v>
      </c>
      <c r="S180">
        <v>3</v>
      </c>
      <c r="T180">
        <v>3</v>
      </c>
      <c r="U180">
        <v>3</v>
      </c>
      <c r="V180">
        <v>3</v>
      </c>
      <c r="W180">
        <v>3</v>
      </c>
      <c r="X180">
        <f t="shared" si="23"/>
        <v>1.5599999999999999E-2</v>
      </c>
      <c r="Y180">
        <f t="shared" si="24"/>
        <v>1.5599999999999999E-2</v>
      </c>
      <c r="Z180">
        <f t="shared" si="25"/>
        <v>2.3399999999999997E-2</v>
      </c>
      <c r="AA180">
        <f t="shared" si="26"/>
        <v>2.3399999999999997E-2</v>
      </c>
      <c r="AB180">
        <f t="shared" si="27"/>
        <v>2.3399999999999997E-2</v>
      </c>
      <c r="AC180">
        <f t="shared" si="28"/>
        <v>2.3399999999999997E-2</v>
      </c>
      <c r="AD180">
        <f t="shared" si="29"/>
        <v>2.3399999999999997E-2</v>
      </c>
      <c r="AE180">
        <f t="shared" si="30"/>
        <v>2.3399999999999997E-2</v>
      </c>
    </row>
    <row r="181" spans="1:31" x14ac:dyDescent="0.25">
      <c r="A181" t="s">
        <v>1025</v>
      </c>
      <c r="B181" t="str">
        <f t="shared" si="22"/>
        <v>KL82613D-F10000</v>
      </c>
      <c r="C181" t="str">
        <f>VLOOKUP(B181,[1]IRIS!$B$2:$T$370,2,FALSE)</f>
        <v>MAG-IND 8.2nH,3%,250mA,201</v>
      </c>
      <c r="D181" t="str">
        <f>VLOOKUP(B181,'[1]cBOM GD'!$B$3:$D$393,3,FALSE)</f>
        <v>EBOM</v>
      </c>
      <c r="E181" t="str">
        <f>VLOOKUP(B181,[1]IRIS!$B$2:$T$370,4,FALSE)</f>
        <v>PP</v>
      </c>
      <c r="F181">
        <f>VLOOKUP(B181,[1]IRIS!$B$2:$T$370,5,FALSE)</f>
        <v>80004846</v>
      </c>
      <c r="G181" t="str">
        <f>VLOOKUP(B181,[1]IRIS!$B$2:$T$370,6,FALSE)</f>
        <v>MURATA ELECTRONICS ROCK</v>
      </c>
      <c r="H181" t="str">
        <f>VLOOKUP(B181,[1]IRIS!$B$2:$T$370,7,FALSE)</f>
        <v>US</v>
      </c>
      <c r="I181">
        <f>VLOOKUP(B181,[1]IRIS!$B$2:$T$370,14,FALSE)</f>
        <v>7.7999999999999996E-3</v>
      </c>
      <c r="J181" t="str">
        <f>VLOOKUP(B181,[1]IRIS!$B$2:$T$370,15,FALSE)</f>
        <v>USD</v>
      </c>
      <c r="K181">
        <f t="shared" si="32"/>
        <v>7.7999999999999996E-3</v>
      </c>
      <c r="L181" s="15"/>
      <c r="M181" t="str">
        <f>VLOOKUP(B181,[1]IRIS!$B$2:$T$370,16,FALSE)</f>
        <v>EA</v>
      </c>
      <c r="N181" t="str">
        <f>VLOOKUP(B181,[1]IRIS!$B$2:$T$370,17,FALSE)</f>
        <v>P4000026</v>
      </c>
      <c r="O181" t="str">
        <f>VLOOKUP(B181,[1]IRIS!$B$2:$T$370,19,FALSE)</f>
        <v>PNET55D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f t="shared" si="23"/>
        <v>7.7999999999999996E-3</v>
      </c>
      <c r="Y181">
        <f t="shared" si="24"/>
        <v>7.7999999999999996E-3</v>
      </c>
      <c r="Z181">
        <f t="shared" si="25"/>
        <v>7.7999999999999996E-3</v>
      </c>
      <c r="AA181">
        <f t="shared" si="26"/>
        <v>7.7999999999999996E-3</v>
      </c>
      <c r="AB181">
        <f t="shared" si="27"/>
        <v>7.7999999999999996E-3</v>
      </c>
      <c r="AC181">
        <f t="shared" si="28"/>
        <v>7.7999999999999996E-3</v>
      </c>
      <c r="AD181">
        <f t="shared" si="29"/>
        <v>7.7999999999999996E-3</v>
      </c>
      <c r="AE181">
        <f t="shared" si="30"/>
        <v>7.7999999999999996E-3</v>
      </c>
    </row>
    <row r="182" spans="1:31" x14ac:dyDescent="0.25">
      <c r="A182" t="s">
        <v>1026</v>
      </c>
      <c r="B182" t="str">
        <f t="shared" si="22"/>
        <v>KR21123D-FG1000</v>
      </c>
      <c r="C182" t="str">
        <f>VLOOKUP(B182,[1]IRIS!$B$2:$T$370,2,FALSE)</f>
        <v>20MHz 8pF 2.0 x 1.6-40Â°C to 125Â°C AEC-Q200</v>
      </c>
      <c r="D182" t="str">
        <f>VLOOKUP(B182,'[1]cBOM GD'!$B$3:$D$393,3,FALSE)</f>
        <v>EBOM</v>
      </c>
      <c r="E182" t="str">
        <f>VLOOKUP(B182,[1]IRIS!$B$2:$T$370,4,FALSE)</f>
        <v>PP</v>
      </c>
      <c r="F182">
        <f>VLOOKUP(B182,[1]IRIS!$B$2:$T$370,5,FALSE)</f>
        <v>80005063</v>
      </c>
      <c r="G182" t="str">
        <f>VLOOKUP(B182,[1]IRIS!$B$2:$T$370,6,FALSE)</f>
        <v>Kyocera International, Inc</v>
      </c>
      <c r="H182" t="str">
        <f>VLOOKUP(B182,[1]IRIS!$B$2:$T$370,7,FALSE)</f>
        <v>US</v>
      </c>
      <c r="I182">
        <f>VLOOKUP(B182,[1]IRIS!$B$2:$T$370,14,FALSE)</f>
        <v>0.11899999999999999</v>
      </c>
      <c r="J182" t="str">
        <f>VLOOKUP(B182,[1]IRIS!$B$2:$T$370,15,FALSE)</f>
        <v>USD</v>
      </c>
      <c r="K182">
        <f t="shared" si="32"/>
        <v>0.11899999999999999</v>
      </c>
      <c r="L182" s="15"/>
      <c r="M182" t="str">
        <f>VLOOKUP(B182,[1]IRIS!$B$2:$T$370,16,FALSE)</f>
        <v>EA</v>
      </c>
      <c r="N182" t="str">
        <f>VLOOKUP(B182,[1]IRIS!$B$2:$T$370,17,FALSE)</f>
        <v>P4000443</v>
      </c>
      <c r="O182" t="str">
        <f>VLOOKUP(B182,[1]IRIS!$B$2:$T$370,19,FALSE)</f>
        <v>PAVG55D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f t="shared" si="23"/>
        <v>0.11899999999999999</v>
      </c>
      <c r="Y182">
        <f t="shared" si="24"/>
        <v>0.11899999999999999</v>
      </c>
      <c r="Z182">
        <f t="shared" si="25"/>
        <v>0.11899999999999999</v>
      </c>
      <c r="AA182">
        <f t="shared" si="26"/>
        <v>0.11899999999999999</v>
      </c>
      <c r="AB182">
        <f t="shared" si="27"/>
        <v>0.11899999999999999</v>
      </c>
      <c r="AC182">
        <f t="shared" si="28"/>
        <v>0.11899999999999999</v>
      </c>
      <c r="AD182">
        <f t="shared" si="29"/>
        <v>0.11899999999999999</v>
      </c>
      <c r="AE182">
        <f t="shared" si="30"/>
        <v>0.11899999999999999</v>
      </c>
    </row>
    <row r="183" spans="1:31" x14ac:dyDescent="0.25">
      <c r="A183" t="s">
        <v>1027</v>
      </c>
      <c r="B183" t="str">
        <f t="shared" si="22"/>
        <v>KR21124D-FG1000</v>
      </c>
      <c r="C183" t="str">
        <f>VLOOKUP(B183,[1]IRIS!$B$2:$T$370,2,FALSE)</f>
        <v>XTL 25MHz 8pF +/-15ppmAEC-Q200</v>
      </c>
      <c r="D183" t="str">
        <f>VLOOKUP(B183,'[1]cBOM GD'!$B$3:$D$393,3,FALSE)</f>
        <v>EBOM</v>
      </c>
      <c r="E183" t="str">
        <f>VLOOKUP(B183,[1]IRIS!$B$2:$T$370,4,FALSE)</f>
        <v>PP</v>
      </c>
      <c r="F183">
        <f>VLOOKUP(B183,[1]IRIS!$B$2:$T$370,5,FALSE)</f>
        <v>80005063</v>
      </c>
      <c r="G183" t="str">
        <f>VLOOKUP(B183,[1]IRIS!$B$2:$T$370,6,FALSE)</f>
        <v>Kyocera International, Inc</v>
      </c>
      <c r="H183" t="str">
        <f>VLOOKUP(B183,[1]IRIS!$B$2:$T$370,7,FALSE)</f>
        <v>US</v>
      </c>
      <c r="I183">
        <f>VLOOKUP(B183,[1]IRIS!$B$2:$T$370,14,FALSE)</f>
        <v>0.11899999999999999</v>
      </c>
      <c r="J183" t="str">
        <f>VLOOKUP(B183,[1]IRIS!$B$2:$T$370,15,FALSE)</f>
        <v>USD</v>
      </c>
      <c r="K183">
        <f t="shared" si="32"/>
        <v>0.11899999999999999</v>
      </c>
      <c r="L183" s="15"/>
      <c r="M183" t="str">
        <f>VLOOKUP(B183,[1]IRIS!$B$2:$T$370,16,FALSE)</f>
        <v>EA</v>
      </c>
      <c r="N183" t="str">
        <f>VLOOKUP(B183,[1]IRIS!$B$2:$T$370,17,FALSE)</f>
        <v>P4000443</v>
      </c>
      <c r="O183" t="str">
        <f>VLOOKUP(B183,[1]IRIS!$B$2:$T$370,19,FALSE)</f>
        <v>PAVG55D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f t="shared" si="23"/>
        <v>0.11899999999999999</v>
      </c>
      <c r="Y183">
        <f t="shared" si="24"/>
        <v>0.11899999999999999</v>
      </c>
      <c r="Z183">
        <f t="shared" si="25"/>
        <v>0.11899999999999999</v>
      </c>
      <c r="AA183">
        <f t="shared" si="26"/>
        <v>0.11899999999999999</v>
      </c>
      <c r="AB183">
        <f t="shared" si="27"/>
        <v>0.11899999999999999</v>
      </c>
      <c r="AC183">
        <f t="shared" si="28"/>
        <v>0.11899999999999999</v>
      </c>
      <c r="AD183">
        <f t="shared" si="29"/>
        <v>0.11899999999999999</v>
      </c>
      <c r="AE183">
        <f t="shared" si="30"/>
        <v>0.11899999999999999</v>
      </c>
    </row>
    <row r="184" spans="1:31" x14ac:dyDescent="0.25">
      <c r="A184" t="s">
        <v>1028</v>
      </c>
      <c r="B184" t="str">
        <f t="shared" si="22"/>
        <v>KR41017D-FG1000</v>
      </c>
      <c r="C184" t="str">
        <f>VLOOKUP(B184,[1]IRIS!$B$2:$T$370,2,FALSE)</f>
        <v>XTL 40MHz 8pF +/-15ppmAEC-Q200</v>
      </c>
      <c r="D184" t="str">
        <f>VLOOKUP(B184,'[1]cBOM GD'!$B$3:$D$393,3,FALSE)</f>
        <v>EBOM</v>
      </c>
      <c r="E184" t="str">
        <f>VLOOKUP(B184,[1]IRIS!$B$2:$T$370,4,FALSE)</f>
        <v>PP</v>
      </c>
      <c r="F184">
        <f>VLOOKUP(B184,[1]IRIS!$B$2:$T$370,5,FALSE)</f>
        <v>80005063</v>
      </c>
      <c r="G184" t="str">
        <f>VLOOKUP(B184,[1]IRIS!$B$2:$T$370,6,FALSE)</f>
        <v>Kyocera International, Inc</v>
      </c>
      <c r="H184" t="str">
        <f>VLOOKUP(B184,[1]IRIS!$B$2:$T$370,7,FALSE)</f>
        <v>US</v>
      </c>
      <c r="I184">
        <f>VLOOKUP(B184,[1]IRIS!$B$2:$T$370,14,FALSE)</f>
        <v>0.11899999999999999</v>
      </c>
      <c r="J184" t="str">
        <f>VLOOKUP(B184,[1]IRIS!$B$2:$T$370,15,FALSE)</f>
        <v>USD</v>
      </c>
      <c r="K184">
        <f t="shared" si="32"/>
        <v>0.11899999999999999</v>
      </c>
      <c r="L184" s="15"/>
      <c r="M184" t="str">
        <f>VLOOKUP(B184,[1]IRIS!$B$2:$T$370,16,FALSE)</f>
        <v>EA</v>
      </c>
      <c r="N184" t="str">
        <f>VLOOKUP(B184,[1]IRIS!$B$2:$T$370,17,FALSE)</f>
        <v>P4000443</v>
      </c>
      <c r="O184" t="str">
        <f>VLOOKUP(B184,[1]IRIS!$B$2:$T$370,19,FALSE)</f>
        <v>PAVG55D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f t="shared" si="23"/>
        <v>0.11899999999999999</v>
      </c>
      <c r="Y184">
        <f t="shared" si="24"/>
        <v>0.11899999999999999</v>
      </c>
      <c r="Z184">
        <f t="shared" si="25"/>
        <v>0.11899999999999999</v>
      </c>
      <c r="AA184">
        <f t="shared" si="26"/>
        <v>0.11899999999999999</v>
      </c>
      <c r="AB184">
        <f t="shared" si="27"/>
        <v>0.11899999999999999</v>
      </c>
      <c r="AC184">
        <f t="shared" si="28"/>
        <v>0.11899999999999999</v>
      </c>
      <c r="AD184">
        <f t="shared" si="29"/>
        <v>0.11899999999999999</v>
      </c>
      <c r="AE184">
        <f t="shared" si="30"/>
        <v>0.11899999999999999</v>
      </c>
    </row>
    <row r="185" spans="1:31" x14ac:dyDescent="0.25">
      <c r="A185" t="s">
        <v>1029</v>
      </c>
      <c r="B185" t="str">
        <f t="shared" si="22"/>
        <v>KR41018D-FG1000</v>
      </c>
      <c r="C185" t="str">
        <f>VLOOKUP(B185,[1]IRIS!$B$2:$T$370,2,FALSE)</f>
        <v>Crystal 48MHz 10Pf 10kOhm 1.8V AEC-Q200</v>
      </c>
      <c r="D185" t="str">
        <f>VLOOKUP(B185,'[1]cBOM GD'!$B$3:$D$393,3,FALSE)</f>
        <v>EBOM</v>
      </c>
      <c r="E185" t="str">
        <f>VLOOKUP(B185,[1]IRIS!$B$2:$T$370,4,FALSE)</f>
        <v>PP</v>
      </c>
      <c r="F185">
        <f>VLOOKUP(B185,[1]IRIS!$B$2:$T$370,5,FALSE)</f>
        <v>80005063</v>
      </c>
      <c r="G185" t="str">
        <f>VLOOKUP(B185,[1]IRIS!$B$2:$T$370,6,FALSE)</f>
        <v>Kyocera International, Inc</v>
      </c>
      <c r="H185" t="str">
        <f>VLOOKUP(B185,[1]IRIS!$B$2:$T$370,7,FALSE)</f>
        <v>US</v>
      </c>
      <c r="I185">
        <f>VLOOKUP(B185,[1]IRIS!$B$2:$T$370,14,FALSE)</f>
        <v>0.27400000000000002</v>
      </c>
      <c r="J185" t="str">
        <f>VLOOKUP(B185,[1]IRIS!$B$2:$T$370,15,FALSE)</f>
        <v>USD</v>
      </c>
      <c r="K185">
        <f t="shared" si="32"/>
        <v>0.27400000000000002</v>
      </c>
      <c r="L185" s="15"/>
      <c r="M185" t="str">
        <f>VLOOKUP(B185,[1]IRIS!$B$2:$T$370,16,FALSE)</f>
        <v>EA</v>
      </c>
      <c r="N185" t="str">
        <f>VLOOKUP(B185,[1]IRIS!$B$2:$T$370,17,FALSE)</f>
        <v>P4000443</v>
      </c>
      <c r="O185" t="str">
        <f>VLOOKUP(B185,[1]IRIS!$B$2:$T$370,19,FALSE)</f>
        <v>PAVG55D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f t="shared" si="23"/>
        <v>0.27400000000000002</v>
      </c>
      <c r="Y185">
        <f t="shared" si="24"/>
        <v>0.27400000000000002</v>
      </c>
      <c r="Z185">
        <f t="shared" si="25"/>
        <v>0.27400000000000002</v>
      </c>
      <c r="AA185">
        <f t="shared" si="26"/>
        <v>0.27400000000000002</v>
      </c>
      <c r="AB185">
        <f t="shared" si="27"/>
        <v>0.27400000000000002</v>
      </c>
      <c r="AC185">
        <f t="shared" si="28"/>
        <v>0.27400000000000002</v>
      </c>
      <c r="AD185">
        <f t="shared" si="29"/>
        <v>0.27400000000000002</v>
      </c>
      <c r="AE185">
        <f t="shared" si="30"/>
        <v>0.27400000000000002</v>
      </c>
    </row>
    <row r="186" spans="1:31" x14ac:dyDescent="0.25">
      <c r="A186" t="s">
        <v>1030</v>
      </c>
      <c r="B186" t="s">
        <v>1030</v>
      </c>
      <c r="C186" t="str">
        <f>VLOOKUP(B186,[1]IRIS!$B$2:$T$370,2,FALSE)</f>
        <v>3 pin Straight PinHeader</v>
      </c>
      <c r="D186" t="str">
        <f>VLOOKUP(B186,'[1]cBOM GD'!$B$3:$D$393,3,FALSE)</f>
        <v>MBOM</v>
      </c>
      <c r="E186" t="str">
        <f>VLOOKUP(B186,[1]IRIS!$B$2:$T$370,4,FALSE)</f>
        <v>PP</v>
      </c>
      <c r="F186">
        <f>VLOOKUP(B186,[1]IRIS!$B$2:$T$370,5,FALSE)</f>
        <v>80018201</v>
      </c>
      <c r="G186" t="str">
        <f>VLOOKUP(B186,[1]IRIS!$B$2:$T$370,6,FALSE)</f>
        <v>Hirose Electric USA, Inc.</v>
      </c>
      <c r="H186" t="str">
        <f>VLOOKUP(B186,[1]IRIS!$B$2:$T$370,7,FALSE)</f>
        <v>US</v>
      </c>
      <c r="I186">
        <f>VLOOKUP(B186,[1]IRIS!$B$2:$T$370,14,FALSE)</f>
        <v>0.66930000000000001</v>
      </c>
      <c r="J186" t="str">
        <f>VLOOKUP(B186,[1]IRIS!$B$2:$T$370,15,FALSE)</f>
        <v>USD</v>
      </c>
      <c r="K186">
        <f t="shared" si="32"/>
        <v>0.66930000000000001</v>
      </c>
      <c r="L186" s="15"/>
      <c r="M186" t="str">
        <f>VLOOKUP(B186,[1]IRIS!$B$2:$T$370,16,FALSE)</f>
        <v>EA</v>
      </c>
      <c r="N186" t="str">
        <f>VLOOKUP(B186,[1]IRIS!$B$2:$T$370,17,FALSE)</f>
        <v>P4000093</v>
      </c>
      <c r="O186" t="str">
        <f>VLOOKUP(B186,[1]IRIS!$B$2:$T$370,19,FALSE)</f>
        <v>PAVG55D</v>
      </c>
      <c r="P186">
        <v>1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f t="shared" si="23"/>
        <v>0.66930000000000001</v>
      </c>
      <c r="Y186">
        <f t="shared" si="24"/>
        <v>0.66930000000000001</v>
      </c>
      <c r="Z186">
        <f t="shared" si="25"/>
        <v>0</v>
      </c>
      <c r="AA186">
        <f t="shared" si="26"/>
        <v>0</v>
      </c>
      <c r="AB186">
        <f t="shared" si="27"/>
        <v>0</v>
      </c>
      <c r="AC186">
        <f t="shared" si="28"/>
        <v>0</v>
      </c>
      <c r="AD186">
        <f t="shared" si="29"/>
        <v>0</v>
      </c>
      <c r="AE186">
        <f t="shared" si="30"/>
        <v>0</v>
      </c>
    </row>
    <row r="187" spans="1:31" x14ac:dyDescent="0.25">
      <c r="A187" t="s">
        <v>1031</v>
      </c>
      <c r="B187" t="str">
        <f t="shared" si="22"/>
        <v>P100009B-F0Z001</v>
      </c>
      <c r="C187" t="str">
        <f>VLOOKUP(B187,[1]IRIS!$B$2:$T$370,2,FALSE)</f>
        <v>0 ohm 0402 resistor</v>
      </c>
      <c r="D187" t="str">
        <f>VLOOKUP(B187,'[1]cBOM GD'!$B$3:$D$393,3,FALSE)</f>
        <v>EBOM</v>
      </c>
      <c r="E187" t="str">
        <f>VLOOKUP(B187,[1]IRIS!$B$2:$T$370,4,FALSE)</f>
        <v>PP</v>
      </c>
      <c r="F187">
        <f>VLOOKUP(B187,[1]IRIS!$B$2:$T$370,5,FALSE)</f>
        <v>80004924</v>
      </c>
      <c r="G187" t="str">
        <f>VLOOKUP(B187,[1]IRIS!$B$2:$T$370,6,FALSE)</f>
        <v>KOA SPEER ELECTRONICS, INC.</v>
      </c>
      <c r="H187" t="str">
        <f>VLOOKUP(B187,[1]IRIS!$B$2:$T$370,7,FALSE)</f>
        <v>US</v>
      </c>
      <c r="I187">
        <f>VLOOKUP(B187,[1]IRIS!$B$2:$T$370,14,FALSE)</f>
        <v>5.5000000000000003E-4</v>
      </c>
      <c r="J187" t="str">
        <f>VLOOKUP(B187,[1]IRIS!$B$2:$T$370,15,FALSE)</f>
        <v>USD</v>
      </c>
      <c r="K187">
        <f t="shared" si="32"/>
        <v>5.5000000000000003E-4</v>
      </c>
      <c r="L187" s="15"/>
      <c r="M187" t="str">
        <f>VLOOKUP(B187,[1]IRIS!$B$2:$T$370,16,FALSE)</f>
        <v>EA</v>
      </c>
      <c r="N187" t="str">
        <f>VLOOKUP(B187,[1]IRIS!$B$2:$T$370,17,FALSE)</f>
        <v>P4000152</v>
      </c>
      <c r="O187" t="str">
        <f>VLOOKUP(B187,[1]IRIS!$B$2:$T$370,19,FALSE)</f>
        <v>PAVG55D</v>
      </c>
      <c r="P187">
        <v>7</v>
      </c>
      <c r="Q187">
        <v>7</v>
      </c>
      <c r="R187">
        <v>7</v>
      </c>
      <c r="S187">
        <v>7</v>
      </c>
      <c r="T187">
        <v>7</v>
      </c>
      <c r="U187">
        <v>7</v>
      </c>
      <c r="V187">
        <v>7</v>
      </c>
      <c r="W187">
        <v>7</v>
      </c>
      <c r="X187">
        <f t="shared" si="23"/>
        <v>3.8500000000000001E-3</v>
      </c>
      <c r="Y187">
        <f t="shared" si="24"/>
        <v>3.8500000000000001E-3</v>
      </c>
      <c r="Z187">
        <f t="shared" si="25"/>
        <v>3.8500000000000001E-3</v>
      </c>
      <c r="AA187">
        <f t="shared" si="26"/>
        <v>3.8500000000000001E-3</v>
      </c>
      <c r="AB187">
        <f t="shared" si="27"/>
        <v>3.8500000000000001E-3</v>
      </c>
      <c r="AC187">
        <f t="shared" si="28"/>
        <v>3.8500000000000001E-3</v>
      </c>
      <c r="AD187">
        <f t="shared" si="29"/>
        <v>3.8500000000000001E-3</v>
      </c>
      <c r="AE187">
        <f t="shared" si="30"/>
        <v>3.8500000000000001E-3</v>
      </c>
    </row>
    <row r="188" spans="1:31" x14ac:dyDescent="0.25">
      <c r="A188" t="s">
        <v>1032</v>
      </c>
      <c r="B188" t="str">
        <f t="shared" si="22"/>
        <v>P100009B-FDZ001</v>
      </c>
      <c r="C188" t="str">
        <f>VLOOKUP(B188,[1]IRIS!$B$2:$T$370,2,FALSE)</f>
        <v>Panasonic 0 Ohm jumperÂ±5% 0.1W 0402</v>
      </c>
      <c r="D188" t="str">
        <f>VLOOKUP(B188,'[1]cBOM GD'!$B$3:$D$393,3,FALSE)</f>
        <v>EBOM</v>
      </c>
      <c r="E188" t="str">
        <f>VLOOKUP(B188,[1]IRIS!$B$2:$T$370,4,FALSE)</f>
        <v>PP</v>
      </c>
      <c r="F188">
        <f>VLOOKUP(B188,[1]IRIS!$B$2:$T$370,5,FALSE)</f>
        <v>80023560</v>
      </c>
      <c r="G188" t="str">
        <f>VLOOKUP(B188,[1]IRIS!$B$2:$T$370,6,FALSE)</f>
        <v>ARROW ELECTRONICS, INC</v>
      </c>
      <c r="H188" t="str">
        <f>VLOOKUP(B188,[1]IRIS!$B$2:$T$370,7,FALSE)</f>
        <v>US</v>
      </c>
      <c r="I188">
        <f>VLOOKUP(B188,[1]IRIS!$B$2:$T$370,14,FALSE)</f>
        <v>1.5E-3</v>
      </c>
      <c r="J188" t="str">
        <f>VLOOKUP(B188,[1]IRIS!$B$2:$T$370,15,FALSE)</f>
        <v>USD</v>
      </c>
      <c r="K188">
        <f t="shared" si="32"/>
        <v>1.5E-3</v>
      </c>
      <c r="L188" s="15"/>
      <c r="M188" t="str">
        <f>VLOOKUP(B188,[1]IRIS!$B$2:$T$370,16,FALSE)</f>
        <v>EA</v>
      </c>
      <c r="N188" t="str">
        <f>VLOOKUP(B188,[1]IRIS!$B$2:$T$370,17,FALSE)</f>
        <v>P4000415</v>
      </c>
      <c r="O188" t="str">
        <f>VLOOKUP(B188,[1]IRIS!$B$2:$T$370,19,FALSE)</f>
        <v>PNET30D</v>
      </c>
      <c r="P188">
        <v>8</v>
      </c>
      <c r="Q188">
        <v>8</v>
      </c>
      <c r="R188">
        <v>5</v>
      </c>
      <c r="S188">
        <v>5</v>
      </c>
      <c r="T188">
        <v>5</v>
      </c>
      <c r="U188">
        <v>5</v>
      </c>
      <c r="V188">
        <v>5</v>
      </c>
      <c r="W188">
        <v>5</v>
      </c>
      <c r="X188">
        <f t="shared" si="23"/>
        <v>1.2E-2</v>
      </c>
      <c r="Y188">
        <f t="shared" si="24"/>
        <v>1.2E-2</v>
      </c>
      <c r="Z188">
        <f t="shared" si="25"/>
        <v>7.4999999999999997E-3</v>
      </c>
      <c r="AA188">
        <f t="shared" si="26"/>
        <v>7.4999999999999997E-3</v>
      </c>
      <c r="AB188">
        <f t="shared" si="27"/>
        <v>7.4999999999999997E-3</v>
      </c>
      <c r="AC188">
        <f t="shared" si="28"/>
        <v>7.4999999999999997E-3</v>
      </c>
      <c r="AD188">
        <f t="shared" si="29"/>
        <v>7.4999999999999997E-3</v>
      </c>
      <c r="AE188">
        <f t="shared" si="30"/>
        <v>7.4999999999999997E-3</v>
      </c>
    </row>
    <row r="189" spans="1:31" x14ac:dyDescent="0.25">
      <c r="A189" t="s">
        <v>1033</v>
      </c>
      <c r="B189" t="str">
        <f t="shared" si="22"/>
        <v>P100009B-FDZ005</v>
      </c>
      <c r="C189" t="str">
        <f>VLOOKUP(B189,[1]IRIS!$B$2:$T$370,2,FALSE)</f>
        <v>RES-TF 0R,,,,155.0C,0603</v>
      </c>
      <c r="D189" t="str">
        <f>VLOOKUP(B189,'[1]cBOM GD'!$B$3:$D$393,3,FALSE)</f>
        <v>EBOM</v>
      </c>
      <c r="E189" t="str">
        <f>VLOOKUP(B189,[1]IRIS!$B$2:$T$370,4,FALSE)</f>
        <v>PP</v>
      </c>
      <c r="F189">
        <f>VLOOKUP(B189,[1]IRIS!$B$2:$T$370,5,FALSE)</f>
        <v>80004924</v>
      </c>
      <c r="G189" t="str">
        <f>VLOOKUP(B189,[1]IRIS!$B$2:$T$370,6,FALSE)</f>
        <v>KOA SPEER ELECTRONICS, INC.</v>
      </c>
      <c r="H189" t="str">
        <f>VLOOKUP(B189,[1]IRIS!$B$2:$T$370,7,FALSE)</f>
        <v>US</v>
      </c>
      <c r="I189">
        <f>VLOOKUP(B189,[1]IRIS!$B$2:$T$370,14,FALSE)</f>
        <v>6.8000000000000005E-4</v>
      </c>
      <c r="J189" t="str">
        <f>VLOOKUP(B189,[1]IRIS!$B$2:$T$370,15,FALSE)</f>
        <v>USD</v>
      </c>
      <c r="K189">
        <f t="shared" si="32"/>
        <v>6.8000000000000005E-4</v>
      </c>
      <c r="L189" s="15"/>
      <c r="M189" t="str">
        <f>VLOOKUP(B189,[1]IRIS!$B$2:$T$370,16,FALSE)</f>
        <v>EA</v>
      </c>
      <c r="N189" t="str">
        <f>VLOOKUP(B189,[1]IRIS!$B$2:$T$370,17,FALSE)</f>
        <v>P4000152</v>
      </c>
      <c r="O189" t="str">
        <f>VLOOKUP(B189,[1]IRIS!$B$2:$T$370,19,FALSE)</f>
        <v>PAVG55D</v>
      </c>
      <c r="P189">
        <v>3</v>
      </c>
      <c r="Q189">
        <v>3</v>
      </c>
      <c r="R189">
        <v>3</v>
      </c>
      <c r="S189">
        <v>3</v>
      </c>
      <c r="T189">
        <v>3</v>
      </c>
      <c r="U189">
        <v>3</v>
      </c>
      <c r="V189">
        <v>3</v>
      </c>
      <c r="W189">
        <v>3</v>
      </c>
      <c r="X189">
        <f t="shared" si="23"/>
        <v>2.0400000000000001E-3</v>
      </c>
      <c r="Y189">
        <f t="shared" si="24"/>
        <v>2.0400000000000001E-3</v>
      </c>
      <c r="Z189">
        <f t="shared" si="25"/>
        <v>2.0400000000000001E-3</v>
      </c>
      <c r="AA189">
        <f t="shared" si="26"/>
        <v>2.0400000000000001E-3</v>
      </c>
      <c r="AB189">
        <f t="shared" si="27"/>
        <v>2.0400000000000001E-3</v>
      </c>
      <c r="AC189">
        <f t="shared" si="28"/>
        <v>2.0400000000000001E-3</v>
      </c>
      <c r="AD189">
        <f t="shared" si="29"/>
        <v>2.0400000000000001E-3</v>
      </c>
      <c r="AE189">
        <f t="shared" si="30"/>
        <v>2.0400000000000001E-3</v>
      </c>
    </row>
    <row r="190" spans="1:31" x14ac:dyDescent="0.25">
      <c r="A190" t="s">
        <v>1034</v>
      </c>
      <c r="B190" t="str">
        <f t="shared" si="22"/>
        <v>P100009D-FDZ001</v>
      </c>
      <c r="C190" t="str">
        <f>VLOOKUP(B190,[1]IRIS!$B$2:$T$370,2,FALSE)</f>
        <v>Resistor 0 Ohm Jumper</v>
      </c>
      <c r="D190" t="str">
        <f>VLOOKUP(B190,'[1]cBOM GD'!$B$3:$D$393,3,FALSE)</f>
        <v>EBOM</v>
      </c>
      <c r="E190" t="str">
        <f>VLOOKUP(B190,[1]IRIS!$B$2:$T$370,4,FALSE)</f>
        <v>PP</v>
      </c>
      <c r="F190">
        <f>VLOOKUP(B190,[1]IRIS!$B$2:$T$370,5,FALSE)</f>
        <v>80004877</v>
      </c>
      <c r="G190" t="str">
        <f>VLOOKUP(B190,[1]IRIS!$B$2:$T$370,6,FALSE)</f>
        <v>VISHAY VITRAMON</v>
      </c>
      <c r="H190" t="str">
        <f>VLOOKUP(B190,[1]IRIS!$B$2:$T$370,7,FALSE)</f>
        <v>US</v>
      </c>
      <c r="I190">
        <f>VLOOKUP(B190,[1]IRIS!$B$2:$T$370,14,FALSE)</f>
        <v>1.6999999999999999E-3</v>
      </c>
      <c r="J190" t="str">
        <f>VLOOKUP(B190,[1]IRIS!$B$2:$T$370,15,FALSE)</f>
        <v>USD</v>
      </c>
      <c r="K190">
        <f t="shared" si="32"/>
        <v>1.6999999999999999E-3</v>
      </c>
      <c r="L190" s="15"/>
      <c r="M190" t="str">
        <f>VLOOKUP(B190,[1]IRIS!$B$2:$T$370,16,FALSE)</f>
        <v>EA</v>
      </c>
      <c r="N190" t="str">
        <f>VLOOKUP(B190,[1]IRIS!$B$2:$T$370,17,FALSE)</f>
        <v>P4000065</v>
      </c>
      <c r="O190" t="str">
        <f>VLOOKUP(B190,[1]IRIS!$B$2:$T$370,19,FALSE)</f>
        <v>PNET60D</v>
      </c>
      <c r="P190">
        <v>9</v>
      </c>
      <c r="Q190">
        <v>9</v>
      </c>
      <c r="R190">
        <v>9</v>
      </c>
      <c r="S190">
        <v>9</v>
      </c>
      <c r="T190">
        <v>9</v>
      </c>
      <c r="U190">
        <v>9</v>
      </c>
      <c r="V190">
        <v>9</v>
      </c>
      <c r="W190">
        <v>9</v>
      </c>
      <c r="X190">
        <f t="shared" si="23"/>
        <v>1.5299999999999999E-2</v>
      </c>
      <c r="Y190">
        <f t="shared" si="24"/>
        <v>1.5299999999999999E-2</v>
      </c>
      <c r="Z190">
        <f t="shared" si="25"/>
        <v>1.5299999999999999E-2</v>
      </c>
      <c r="AA190">
        <f t="shared" si="26"/>
        <v>1.5299999999999999E-2</v>
      </c>
      <c r="AB190">
        <f t="shared" si="27"/>
        <v>1.5299999999999999E-2</v>
      </c>
      <c r="AC190">
        <f t="shared" si="28"/>
        <v>1.5299999999999999E-2</v>
      </c>
      <c r="AD190">
        <f t="shared" si="29"/>
        <v>1.5299999999999999E-2</v>
      </c>
      <c r="AE190">
        <f t="shared" si="30"/>
        <v>1.5299999999999999E-2</v>
      </c>
    </row>
    <row r="191" spans="1:31" x14ac:dyDescent="0.25">
      <c r="A191" t="s">
        <v>1035</v>
      </c>
      <c r="B191" t="str">
        <f t="shared" si="22"/>
        <v>P110013B-FJN000</v>
      </c>
      <c r="C191" t="str">
        <f>VLOOKUP(B191,[1]IRIS!$B$2:$T$370,2,FALSE)</f>
        <v>10 ohms 250mW 0805 1%-55C to +155C AEC-Q200</v>
      </c>
      <c r="D191" t="str">
        <f>VLOOKUP(B191,'[1]cBOM GD'!$B$3:$D$393,3,FALSE)</f>
        <v>EBOM</v>
      </c>
      <c r="E191" t="str">
        <f>VLOOKUP(B191,[1]IRIS!$B$2:$T$370,4,FALSE)</f>
        <v>PP</v>
      </c>
      <c r="F191">
        <f>VLOOKUP(B191,[1]IRIS!$B$2:$T$370,5,FALSE)</f>
        <v>80004924</v>
      </c>
      <c r="G191" t="str">
        <f>VLOOKUP(B191,[1]IRIS!$B$2:$T$370,6,FALSE)</f>
        <v>KOA SPEER ELECTRONICS, INC.</v>
      </c>
      <c r="H191" t="str">
        <f>VLOOKUP(B191,[1]IRIS!$B$2:$T$370,7,FALSE)</f>
        <v>US</v>
      </c>
      <c r="I191">
        <f>VLOOKUP(B191,[1]IRIS!$B$2:$T$370,14,FALSE)</f>
        <v>1.7600000000000001E-3</v>
      </c>
      <c r="J191" t="str">
        <f>VLOOKUP(B191,[1]IRIS!$B$2:$T$370,15,FALSE)</f>
        <v>USD</v>
      </c>
      <c r="K191">
        <f t="shared" si="32"/>
        <v>1.7600000000000001E-3</v>
      </c>
      <c r="L191" s="15"/>
      <c r="M191" t="str">
        <f>VLOOKUP(B191,[1]IRIS!$B$2:$T$370,16,FALSE)</f>
        <v>EA</v>
      </c>
      <c r="N191" t="str">
        <f>VLOOKUP(B191,[1]IRIS!$B$2:$T$370,17,FALSE)</f>
        <v>P4000152</v>
      </c>
      <c r="O191" t="str">
        <f>VLOOKUP(B191,[1]IRIS!$B$2:$T$370,19,FALSE)</f>
        <v>PAVG55D</v>
      </c>
      <c r="P191">
        <v>4</v>
      </c>
      <c r="Q191">
        <v>4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f t="shared" si="23"/>
        <v>7.0400000000000003E-3</v>
      </c>
      <c r="Y191">
        <f t="shared" si="24"/>
        <v>7.0400000000000003E-3</v>
      </c>
      <c r="Z191">
        <f t="shared" si="25"/>
        <v>0</v>
      </c>
      <c r="AA191">
        <f t="shared" si="26"/>
        <v>0</v>
      </c>
      <c r="AB191">
        <f t="shared" si="27"/>
        <v>0</v>
      </c>
      <c r="AC191">
        <f t="shared" si="28"/>
        <v>0</v>
      </c>
      <c r="AD191">
        <f t="shared" si="29"/>
        <v>0</v>
      </c>
      <c r="AE191">
        <f t="shared" si="30"/>
        <v>0</v>
      </c>
    </row>
    <row r="192" spans="1:31" x14ac:dyDescent="0.25">
      <c r="A192" t="s">
        <v>1036</v>
      </c>
      <c r="B192" t="str">
        <f t="shared" si="22"/>
        <v>P110023B-FEN001</v>
      </c>
      <c r="C192" t="str">
        <f>VLOOKUP(B192,[1]IRIS!$B$2:$T$370,2,FALSE)</f>
        <v>Precision thick filmchip resistors: 100 ohms</v>
      </c>
      <c r="D192" t="str">
        <f>VLOOKUP(B192,'[1]cBOM GD'!$B$3:$D$393,3,FALSE)</f>
        <v>EBOM</v>
      </c>
      <c r="E192" t="str">
        <f>VLOOKUP(B192,[1]IRIS!$B$2:$T$370,4,FALSE)</f>
        <v>PP</v>
      </c>
      <c r="F192">
        <f>VLOOKUP(B192,[1]IRIS!$B$2:$T$370,5,FALSE)</f>
        <v>80004924</v>
      </c>
      <c r="G192" t="str">
        <f>VLOOKUP(B192,[1]IRIS!$B$2:$T$370,6,FALSE)</f>
        <v>KOA SPEER ELECTRONICS, INC.</v>
      </c>
      <c r="H192" t="str">
        <f>VLOOKUP(B192,[1]IRIS!$B$2:$T$370,7,FALSE)</f>
        <v>US</v>
      </c>
      <c r="I192">
        <f>VLOOKUP(B192,[1]IRIS!$B$2:$T$370,14,FALSE)</f>
        <v>8.1999999999999998E-4</v>
      </c>
      <c r="J192" t="str">
        <f>VLOOKUP(B192,[1]IRIS!$B$2:$T$370,15,FALSE)</f>
        <v>USD</v>
      </c>
      <c r="K192">
        <f t="shared" si="32"/>
        <v>8.1999999999999998E-4</v>
      </c>
      <c r="L192" s="15"/>
      <c r="M192" t="str">
        <f>VLOOKUP(B192,[1]IRIS!$B$2:$T$370,16,FALSE)</f>
        <v>EA</v>
      </c>
      <c r="N192" t="str">
        <f>VLOOKUP(B192,[1]IRIS!$B$2:$T$370,17,FALSE)</f>
        <v>P4000152</v>
      </c>
      <c r="O192" t="str">
        <f>VLOOKUP(B192,[1]IRIS!$B$2:$T$370,19,FALSE)</f>
        <v>PAVG55D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f t="shared" si="23"/>
        <v>8.1999999999999998E-4</v>
      </c>
      <c r="Y192">
        <f t="shared" si="24"/>
        <v>8.1999999999999998E-4</v>
      </c>
      <c r="Z192">
        <f t="shared" si="25"/>
        <v>8.1999999999999998E-4</v>
      </c>
      <c r="AA192">
        <f t="shared" si="26"/>
        <v>8.1999999999999998E-4</v>
      </c>
      <c r="AB192">
        <f t="shared" si="27"/>
        <v>8.1999999999999998E-4</v>
      </c>
      <c r="AC192">
        <f t="shared" si="28"/>
        <v>8.1999999999999998E-4</v>
      </c>
      <c r="AD192">
        <f t="shared" si="29"/>
        <v>8.1999999999999998E-4</v>
      </c>
      <c r="AE192">
        <f t="shared" si="30"/>
        <v>8.1999999999999998E-4</v>
      </c>
    </row>
    <row r="193" spans="1:31" x14ac:dyDescent="0.25">
      <c r="A193" t="s">
        <v>1037</v>
      </c>
      <c r="B193" t="str">
        <f t="shared" si="22"/>
        <v>P110025B-FEM000</v>
      </c>
      <c r="C193" t="str">
        <f>VLOOKUP(B193,[1]IRIS!$B$2:$T$370,2,FALSE)</f>
        <v>RES-TF 100R,5%,100.0mW,200ppm/C,1</v>
      </c>
      <c r="D193" t="str">
        <f>VLOOKUP(B193,'[1]cBOM GD'!$B$3:$D$393,3,FALSE)</f>
        <v>EBOM</v>
      </c>
      <c r="E193" t="str">
        <f>VLOOKUP(B193,[1]IRIS!$B$2:$T$370,4,FALSE)</f>
        <v>PP</v>
      </c>
      <c r="F193">
        <f>VLOOKUP(B193,[1]IRIS!$B$2:$T$370,5,FALSE)</f>
        <v>80004924</v>
      </c>
      <c r="G193" t="str">
        <f>VLOOKUP(B193,[1]IRIS!$B$2:$T$370,6,FALSE)</f>
        <v>KOA SPEER ELECTRONICS, INC.</v>
      </c>
      <c r="H193" t="str">
        <f>VLOOKUP(B193,[1]IRIS!$B$2:$T$370,7,FALSE)</f>
        <v>US</v>
      </c>
      <c r="I193">
        <f>VLOOKUP(B193,[1]IRIS!$B$2:$T$370,14,FALSE)</f>
        <v>5.5000000000000003E-4</v>
      </c>
      <c r="J193" t="str">
        <f>VLOOKUP(B193,[1]IRIS!$B$2:$T$370,15,FALSE)</f>
        <v>USD</v>
      </c>
      <c r="K193">
        <f t="shared" si="32"/>
        <v>5.5000000000000003E-4</v>
      </c>
      <c r="L193" s="15"/>
      <c r="M193" t="str">
        <f>VLOOKUP(B193,[1]IRIS!$B$2:$T$370,16,FALSE)</f>
        <v>EA</v>
      </c>
      <c r="N193" t="str">
        <f>VLOOKUP(B193,[1]IRIS!$B$2:$T$370,17,FALSE)</f>
        <v>P4000152</v>
      </c>
      <c r="O193" t="str">
        <f>VLOOKUP(B193,[1]IRIS!$B$2:$T$370,19,FALSE)</f>
        <v>PAVG55D</v>
      </c>
      <c r="P193">
        <v>1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f t="shared" si="23"/>
        <v>5.5000000000000003E-4</v>
      </c>
      <c r="Y193">
        <f t="shared" si="24"/>
        <v>5.5000000000000003E-4</v>
      </c>
      <c r="Z193">
        <f t="shared" si="25"/>
        <v>0</v>
      </c>
      <c r="AA193">
        <f t="shared" si="26"/>
        <v>0</v>
      </c>
      <c r="AB193">
        <f t="shared" si="27"/>
        <v>0</v>
      </c>
      <c r="AC193">
        <f t="shared" si="28"/>
        <v>0</v>
      </c>
      <c r="AD193">
        <f t="shared" si="29"/>
        <v>0</v>
      </c>
      <c r="AE193">
        <f t="shared" si="30"/>
        <v>0</v>
      </c>
    </row>
    <row r="194" spans="1:31" x14ac:dyDescent="0.25">
      <c r="A194" t="s">
        <v>1038</v>
      </c>
      <c r="B194" t="str">
        <f t="shared" si="22"/>
        <v>P110033B-F0N001</v>
      </c>
      <c r="C194" t="str">
        <f>VLOOKUP(B194,[1]IRIS!$B$2:$T$370,2,FALSE)</f>
        <v>RES 1K 1% 0.4W 0805Anti-Surge</v>
      </c>
      <c r="D194" t="str">
        <f>VLOOKUP(B194,'[1]cBOM GD'!$B$3:$D$393,3,FALSE)</f>
        <v>EBOM</v>
      </c>
      <c r="E194" t="str">
        <f>VLOOKUP(B194,[1]IRIS!$B$2:$T$370,4,FALSE)</f>
        <v>PP</v>
      </c>
      <c r="F194">
        <f>VLOOKUP(B194,[1]IRIS!$B$2:$T$370,5,FALSE)</f>
        <v>80004918</v>
      </c>
      <c r="G194" t="str">
        <f>VLOOKUP(B194,[1]IRIS!$B$2:$T$370,6,FALSE)</f>
        <v>ROHM INTEGRATED SYSTEMS THAI</v>
      </c>
      <c r="H194" t="str">
        <f>VLOOKUP(B194,[1]IRIS!$B$2:$T$370,7,FALSE)</f>
        <v>US</v>
      </c>
      <c r="I194">
        <f>VLOOKUP(B194,[1]IRIS!$B$2:$T$370,14,FALSE)</f>
        <v>4.5999999999999999E-3</v>
      </c>
      <c r="J194" t="str">
        <f>VLOOKUP(B194,[1]IRIS!$B$2:$T$370,15,FALSE)</f>
        <v>USD</v>
      </c>
      <c r="K194">
        <f t="shared" si="32"/>
        <v>4.5999999999999999E-3</v>
      </c>
      <c r="L194" s="15"/>
      <c r="M194" t="str">
        <f>VLOOKUP(B194,[1]IRIS!$B$2:$T$370,16,FALSE)</f>
        <v>EA</v>
      </c>
      <c r="N194" t="str">
        <f>VLOOKUP(B194,[1]IRIS!$B$2:$T$370,17,FALSE)</f>
        <v>P4000052</v>
      </c>
      <c r="O194" t="str">
        <f>VLOOKUP(B194,[1]IRIS!$B$2:$T$370,19,FALSE)</f>
        <v>PAVG55D</v>
      </c>
      <c r="P194">
        <v>2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f t="shared" si="23"/>
        <v>9.1999999999999998E-3</v>
      </c>
      <c r="Y194">
        <f t="shared" si="24"/>
        <v>9.1999999999999998E-3</v>
      </c>
      <c r="Z194">
        <f t="shared" si="25"/>
        <v>9.1999999999999998E-3</v>
      </c>
      <c r="AA194">
        <f t="shared" si="26"/>
        <v>9.1999999999999998E-3</v>
      </c>
      <c r="AB194">
        <f t="shared" si="27"/>
        <v>9.1999999999999998E-3</v>
      </c>
      <c r="AC194">
        <f t="shared" si="28"/>
        <v>9.1999999999999998E-3</v>
      </c>
      <c r="AD194">
        <f t="shared" si="29"/>
        <v>9.1999999999999998E-3</v>
      </c>
      <c r="AE194">
        <f t="shared" si="30"/>
        <v>9.1999999999999998E-3</v>
      </c>
    </row>
    <row r="195" spans="1:31" x14ac:dyDescent="0.25">
      <c r="A195" t="s">
        <v>1039</v>
      </c>
      <c r="B195" t="str">
        <f t="shared" ref="B195:B258" si="33">CONCATENATE(LEFT(A195,8),"-",RIGHT(A195,6))</f>
        <v>P110033B-FGN002</v>
      </c>
      <c r="C195" t="str">
        <f>VLOOKUP(B195,[1]IRIS!$B$2:$T$370,2,FALSE)</f>
        <v>1k0 1% 0p75W 0612 HighPower Wide Terminal Resi</v>
      </c>
      <c r="D195" t="str">
        <f>VLOOKUP(B195,'[1]cBOM GD'!$B$3:$D$393,3,FALSE)</f>
        <v>EBOM</v>
      </c>
      <c r="E195" t="str">
        <f>VLOOKUP(B195,[1]IRIS!$B$2:$T$370,4,FALSE)</f>
        <v>PP</v>
      </c>
      <c r="F195">
        <f>VLOOKUP(B195,[1]IRIS!$B$2:$T$370,5,FALSE)</f>
        <v>80004924</v>
      </c>
      <c r="G195" t="str">
        <f>VLOOKUP(B195,[1]IRIS!$B$2:$T$370,6,FALSE)</f>
        <v>KOA SPEER ELECTRONICS, INC.</v>
      </c>
      <c r="H195" t="str">
        <f>VLOOKUP(B195,[1]IRIS!$B$2:$T$370,7,FALSE)</f>
        <v>US</v>
      </c>
      <c r="I195">
        <f>VLOOKUP(B195,[1]IRIS!$B$2:$T$370,14,FALSE)</f>
        <v>1.06E-2</v>
      </c>
      <c r="J195" t="str">
        <f>VLOOKUP(B195,[1]IRIS!$B$2:$T$370,15,FALSE)</f>
        <v>USD</v>
      </c>
      <c r="K195">
        <f t="shared" si="32"/>
        <v>1.06E-2</v>
      </c>
      <c r="L195" s="15"/>
      <c r="M195" t="str">
        <f>VLOOKUP(B195,[1]IRIS!$B$2:$T$370,16,FALSE)</f>
        <v>EA</v>
      </c>
      <c r="N195" t="str">
        <f>VLOOKUP(B195,[1]IRIS!$B$2:$T$370,17,FALSE)</f>
        <v>P4000152</v>
      </c>
      <c r="O195" t="str">
        <f>VLOOKUP(B195,[1]IRIS!$B$2:$T$370,19,FALSE)</f>
        <v>PAVG55D</v>
      </c>
      <c r="P195">
        <v>2</v>
      </c>
      <c r="Q195">
        <v>2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f t="shared" ref="X195:X258" si="34">+P195*K195</f>
        <v>2.12E-2</v>
      </c>
      <c r="Y195">
        <f t="shared" ref="Y195:Y258" si="35">+Q195*K195</f>
        <v>2.12E-2</v>
      </c>
      <c r="Z195">
        <f t="shared" ref="Z195:Z258" si="36">+R195*K195</f>
        <v>0</v>
      </c>
      <c r="AA195">
        <f t="shared" ref="AA195:AA258" si="37">+S195*K195</f>
        <v>0</v>
      </c>
      <c r="AB195">
        <f t="shared" ref="AB195:AB258" si="38">+T195*K195</f>
        <v>0</v>
      </c>
      <c r="AC195">
        <f t="shared" ref="AC195:AC258" si="39">U195*K195</f>
        <v>0</v>
      </c>
      <c r="AD195">
        <f t="shared" ref="AD195:AD258" si="40">+V195*K195</f>
        <v>0</v>
      </c>
      <c r="AE195">
        <f t="shared" ref="AE195:AE258" si="41">+W195*K195</f>
        <v>0</v>
      </c>
    </row>
    <row r="196" spans="1:31" x14ac:dyDescent="0.25">
      <c r="A196" t="s">
        <v>1040</v>
      </c>
      <c r="B196" t="str">
        <f t="shared" si="33"/>
        <v>P110042B-FDR003</v>
      </c>
      <c r="C196" t="str">
        <f>VLOOKUP(B196,[1]IRIS!$B$2:$T$370,2,FALSE)</f>
        <v>REC-MF 10k,0.1%,63.0mW,25ppm/C,12</v>
      </c>
      <c r="D196" t="str">
        <f>VLOOKUP(B196,'[1]cBOM GD'!$B$3:$D$393,3,FALSE)</f>
        <v>EBOM</v>
      </c>
      <c r="E196" t="str">
        <f>VLOOKUP(B196,[1]IRIS!$B$2:$T$370,4,FALSE)</f>
        <v>PP</v>
      </c>
      <c r="F196">
        <f>VLOOKUP(B196,[1]IRIS!$B$2:$T$370,5,FALSE)</f>
        <v>80004877</v>
      </c>
      <c r="G196" t="str">
        <f>VLOOKUP(B196,[1]IRIS!$B$2:$T$370,6,FALSE)</f>
        <v>VISHAY VITRAMON</v>
      </c>
      <c r="H196" t="str">
        <f>VLOOKUP(B196,[1]IRIS!$B$2:$T$370,7,FALSE)</f>
        <v>US</v>
      </c>
      <c r="I196">
        <f>VLOOKUP(B196,[1]IRIS!$B$2:$T$370,14,FALSE)</f>
        <v>1.9800000000000002E-2</v>
      </c>
      <c r="J196" t="str">
        <f>VLOOKUP(B196,[1]IRIS!$B$2:$T$370,15,FALSE)</f>
        <v>USD</v>
      </c>
      <c r="K196">
        <f t="shared" si="32"/>
        <v>1.9800000000000002E-2</v>
      </c>
      <c r="L196" s="15"/>
      <c r="M196" t="str">
        <f>VLOOKUP(B196,[1]IRIS!$B$2:$T$370,16,FALSE)</f>
        <v>EA</v>
      </c>
      <c r="N196" t="str">
        <f>VLOOKUP(B196,[1]IRIS!$B$2:$T$370,17,FALSE)</f>
        <v>P4000065</v>
      </c>
      <c r="O196" t="str">
        <f>VLOOKUP(B196,[1]IRIS!$B$2:$T$370,19,FALSE)</f>
        <v>PNET60D</v>
      </c>
      <c r="P196">
        <v>1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f t="shared" si="34"/>
        <v>1.9800000000000002E-2</v>
      </c>
      <c r="Y196">
        <f t="shared" si="35"/>
        <v>1.9800000000000002E-2</v>
      </c>
      <c r="Z196">
        <f t="shared" si="36"/>
        <v>0</v>
      </c>
      <c r="AA196">
        <f t="shared" si="37"/>
        <v>0</v>
      </c>
      <c r="AB196">
        <f t="shared" si="38"/>
        <v>0</v>
      </c>
      <c r="AC196">
        <f t="shared" si="39"/>
        <v>0</v>
      </c>
      <c r="AD196">
        <f t="shared" si="40"/>
        <v>0</v>
      </c>
      <c r="AE196">
        <f t="shared" si="41"/>
        <v>0</v>
      </c>
    </row>
    <row r="197" spans="1:31" x14ac:dyDescent="0.25">
      <c r="A197" t="s">
        <v>1041</v>
      </c>
      <c r="B197" t="str">
        <f t="shared" si="33"/>
        <v>P110043B-FDN000</v>
      </c>
      <c r="C197" t="str">
        <f>VLOOKUP(B197,[1]IRIS!$B$2:$T$370,2,FALSE)</f>
        <v>RES TK-Film 10K Ohms 1%63mW 0402</v>
      </c>
      <c r="D197" t="str">
        <f>VLOOKUP(B197,'[1]cBOM GD'!$B$3:$D$393,3,FALSE)</f>
        <v>EBOM</v>
      </c>
      <c r="E197" t="str">
        <f>VLOOKUP(B197,[1]IRIS!$B$2:$T$370,4,FALSE)</f>
        <v>PP</v>
      </c>
      <c r="F197">
        <f>VLOOKUP(B197,[1]IRIS!$B$2:$T$370,5,FALSE)</f>
        <v>80004877</v>
      </c>
      <c r="G197" t="str">
        <f>VLOOKUP(B197,[1]IRIS!$B$2:$T$370,6,FALSE)</f>
        <v>VISHAY VITRAMON</v>
      </c>
      <c r="H197" t="str">
        <f>VLOOKUP(B197,[1]IRIS!$B$2:$T$370,7,FALSE)</f>
        <v>US</v>
      </c>
      <c r="I197">
        <f>VLOOKUP(B197,[1]IRIS!$B$2:$T$370,14,FALSE)</f>
        <v>1.4E-3</v>
      </c>
      <c r="J197" t="str">
        <f>VLOOKUP(B197,[1]IRIS!$B$2:$T$370,15,FALSE)</f>
        <v>USD</v>
      </c>
      <c r="K197">
        <f t="shared" si="32"/>
        <v>1.4E-3</v>
      </c>
      <c r="L197" s="15"/>
      <c r="M197" t="str">
        <f>VLOOKUP(B197,[1]IRIS!$B$2:$T$370,16,FALSE)</f>
        <v>EA</v>
      </c>
      <c r="N197" t="str">
        <f>VLOOKUP(B197,[1]IRIS!$B$2:$T$370,17,FALSE)</f>
        <v>P4000065</v>
      </c>
      <c r="O197" t="str">
        <f>VLOOKUP(B197,[1]IRIS!$B$2:$T$370,19,FALSE)</f>
        <v>PNET60D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f t="shared" si="34"/>
        <v>1.4E-3</v>
      </c>
      <c r="Y197">
        <f t="shared" si="35"/>
        <v>1.4E-3</v>
      </c>
      <c r="Z197">
        <f t="shared" si="36"/>
        <v>1.4E-3</v>
      </c>
      <c r="AA197">
        <f t="shared" si="37"/>
        <v>1.4E-3</v>
      </c>
      <c r="AB197">
        <f t="shared" si="38"/>
        <v>1.4E-3</v>
      </c>
      <c r="AC197">
        <f t="shared" si="39"/>
        <v>1.4E-3</v>
      </c>
      <c r="AD197">
        <f t="shared" si="40"/>
        <v>1.4E-3</v>
      </c>
      <c r="AE197">
        <f t="shared" si="41"/>
        <v>1.4E-3</v>
      </c>
    </row>
    <row r="198" spans="1:31" x14ac:dyDescent="0.25">
      <c r="A198" t="s">
        <v>1042</v>
      </c>
      <c r="B198" t="str">
        <f t="shared" si="33"/>
        <v>P110053B-FEN001</v>
      </c>
      <c r="C198" t="str">
        <f>VLOOKUP(B198,[1]IRIS!$B$2:$T$370,2,FALSE)</f>
        <v>Precision thick filmchip resistors: 100k ohm</v>
      </c>
      <c r="D198" t="str">
        <f>VLOOKUP(B198,'[1]cBOM GD'!$B$3:$D$393,3,FALSE)</f>
        <v>EBOM</v>
      </c>
      <c r="E198" t="str">
        <f>VLOOKUP(B198,[1]IRIS!$B$2:$T$370,4,FALSE)</f>
        <v>PP</v>
      </c>
      <c r="F198">
        <f>VLOOKUP(B198,[1]IRIS!$B$2:$T$370,5,FALSE)</f>
        <v>80004924</v>
      </c>
      <c r="G198" t="str">
        <f>VLOOKUP(B198,[1]IRIS!$B$2:$T$370,6,FALSE)</f>
        <v>KOA SPEER ELECTRONICS, INC.</v>
      </c>
      <c r="H198" t="str">
        <f>VLOOKUP(B198,[1]IRIS!$B$2:$T$370,7,FALSE)</f>
        <v>US</v>
      </c>
      <c r="I198">
        <f>VLOOKUP(B198,[1]IRIS!$B$2:$T$370,14,FALSE)</f>
        <v>8.1999999999999998E-4</v>
      </c>
      <c r="J198" t="str">
        <f>VLOOKUP(B198,[1]IRIS!$B$2:$T$370,15,FALSE)</f>
        <v>USD</v>
      </c>
      <c r="K198">
        <f t="shared" si="32"/>
        <v>8.1999999999999998E-4</v>
      </c>
      <c r="L198" s="15"/>
      <c r="M198" t="str">
        <f>VLOOKUP(B198,[1]IRIS!$B$2:$T$370,16,FALSE)</f>
        <v>EA</v>
      </c>
      <c r="N198" t="str">
        <f>VLOOKUP(B198,[1]IRIS!$B$2:$T$370,17,FALSE)</f>
        <v>P4000152</v>
      </c>
      <c r="O198" t="str">
        <f>VLOOKUP(B198,[1]IRIS!$B$2:$T$370,19,FALSE)</f>
        <v>PAVG55D</v>
      </c>
      <c r="P198">
        <v>2</v>
      </c>
      <c r="Q198">
        <v>2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f t="shared" si="34"/>
        <v>1.64E-3</v>
      </c>
      <c r="Y198">
        <f t="shared" si="35"/>
        <v>1.64E-3</v>
      </c>
      <c r="Z198">
        <f t="shared" si="36"/>
        <v>8.1999999999999998E-4</v>
      </c>
      <c r="AA198">
        <f t="shared" si="37"/>
        <v>8.1999999999999998E-4</v>
      </c>
      <c r="AB198">
        <f t="shared" si="38"/>
        <v>8.1999999999999998E-4</v>
      </c>
      <c r="AC198">
        <f t="shared" si="39"/>
        <v>8.1999999999999998E-4</v>
      </c>
      <c r="AD198">
        <f t="shared" si="40"/>
        <v>8.1999999999999998E-4</v>
      </c>
      <c r="AE198">
        <f t="shared" si="41"/>
        <v>8.1999999999999998E-4</v>
      </c>
    </row>
    <row r="199" spans="1:31" x14ac:dyDescent="0.25">
      <c r="A199" t="s">
        <v>1043</v>
      </c>
      <c r="B199" t="str">
        <f t="shared" si="33"/>
        <v>P110053B-FJN000</v>
      </c>
      <c r="C199" t="str">
        <f>VLOOKUP(B199,[1]IRIS!$B$2:$T$370,2,FALSE)</f>
        <v>Res Thick Film SMD 100kOhm 1% 0.25W</v>
      </c>
      <c r="D199" t="str">
        <f>VLOOKUP(B199,'[1]cBOM GD'!$B$3:$D$393,3,FALSE)</f>
        <v>EBOM</v>
      </c>
      <c r="E199" t="str">
        <f>VLOOKUP(B199,[1]IRIS!$B$2:$T$370,4,FALSE)</f>
        <v>PP</v>
      </c>
      <c r="F199">
        <f>VLOOKUP(B199,[1]IRIS!$B$2:$T$370,5,FALSE)</f>
        <v>80004924</v>
      </c>
      <c r="G199" t="str">
        <f>VLOOKUP(B199,[1]IRIS!$B$2:$T$370,6,FALSE)</f>
        <v>KOA SPEER ELECTRONICS, INC.</v>
      </c>
      <c r="H199" t="str">
        <f>VLOOKUP(B199,[1]IRIS!$B$2:$T$370,7,FALSE)</f>
        <v>US</v>
      </c>
      <c r="I199">
        <f>VLOOKUP(B199,[1]IRIS!$B$2:$T$370,14,FALSE)</f>
        <v>1.7600000000000001E-3</v>
      </c>
      <c r="J199" t="str">
        <f>VLOOKUP(B199,[1]IRIS!$B$2:$T$370,15,FALSE)</f>
        <v>USD</v>
      </c>
      <c r="K199">
        <f t="shared" si="32"/>
        <v>1.7600000000000001E-3</v>
      </c>
      <c r="L199" s="15"/>
      <c r="M199" t="str">
        <f>VLOOKUP(B199,[1]IRIS!$B$2:$T$370,16,FALSE)</f>
        <v>EA</v>
      </c>
      <c r="N199" t="str">
        <f>VLOOKUP(B199,[1]IRIS!$B$2:$T$370,17,FALSE)</f>
        <v>P4000152</v>
      </c>
      <c r="O199" t="str">
        <f>VLOOKUP(B199,[1]IRIS!$B$2:$T$370,19,FALSE)</f>
        <v>PAVG55D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f t="shared" si="34"/>
        <v>1.7600000000000001E-3</v>
      </c>
      <c r="Y199">
        <f t="shared" si="35"/>
        <v>1.7600000000000001E-3</v>
      </c>
      <c r="Z199">
        <f t="shared" si="36"/>
        <v>1.7600000000000001E-3</v>
      </c>
      <c r="AA199">
        <f t="shared" si="37"/>
        <v>1.7600000000000001E-3</v>
      </c>
      <c r="AB199">
        <f t="shared" si="38"/>
        <v>1.7600000000000001E-3</v>
      </c>
      <c r="AC199">
        <f t="shared" si="39"/>
        <v>1.7600000000000001E-3</v>
      </c>
      <c r="AD199">
        <f t="shared" si="40"/>
        <v>1.7600000000000001E-3</v>
      </c>
      <c r="AE199">
        <f t="shared" si="41"/>
        <v>1.7600000000000001E-3</v>
      </c>
    </row>
    <row r="200" spans="1:31" x14ac:dyDescent="0.25">
      <c r="A200" t="s">
        <v>1044</v>
      </c>
      <c r="B200" t="str">
        <f t="shared" si="33"/>
        <v>P110055B-FDM000</v>
      </c>
      <c r="C200" t="str">
        <f>VLOOKUP(B200,[1]IRIS!$B$2:$T$370,2,FALSE)</f>
        <v>RES TK-Film 100k Ohms 5%50mW 0402</v>
      </c>
      <c r="D200" t="str">
        <f>VLOOKUP(B200,'[1]cBOM GD'!$B$3:$D$393,3,FALSE)</f>
        <v>EBOM</v>
      </c>
      <c r="E200" t="str">
        <f>VLOOKUP(B200,[1]IRIS!$B$2:$T$370,4,FALSE)</f>
        <v>PP</v>
      </c>
      <c r="F200">
        <f>VLOOKUP(B200,[1]IRIS!$B$2:$T$370,5,FALSE)</f>
        <v>80004877</v>
      </c>
      <c r="G200" t="str">
        <f>VLOOKUP(B200,[1]IRIS!$B$2:$T$370,6,FALSE)</f>
        <v>VISHAY VITRAMON</v>
      </c>
      <c r="H200" t="str">
        <f>VLOOKUP(B200,[1]IRIS!$B$2:$T$370,7,FALSE)</f>
        <v>US</v>
      </c>
      <c r="I200">
        <f>VLOOKUP(B200,[1]IRIS!$B$2:$T$370,14,FALSE)</f>
        <v>1.4E-3</v>
      </c>
      <c r="J200" t="str">
        <f>VLOOKUP(B200,[1]IRIS!$B$2:$T$370,15,FALSE)</f>
        <v>USD</v>
      </c>
      <c r="K200">
        <f t="shared" si="32"/>
        <v>1.4E-3</v>
      </c>
      <c r="L200" s="15"/>
      <c r="M200" t="str">
        <f>VLOOKUP(B200,[1]IRIS!$B$2:$T$370,16,FALSE)</f>
        <v>EA</v>
      </c>
      <c r="N200" t="str">
        <f>VLOOKUP(B200,[1]IRIS!$B$2:$T$370,17,FALSE)</f>
        <v>P4000065</v>
      </c>
      <c r="O200" t="str">
        <f>VLOOKUP(B200,[1]IRIS!$B$2:$T$370,19,FALSE)</f>
        <v>PNET60D</v>
      </c>
      <c r="P200">
        <v>1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f t="shared" si="34"/>
        <v>1.4E-3</v>
      </c>
      <c r="Y200">
        <f t="shared" si="35"/>
        <v>1.4E-3</v>
      </c>
      <c r="Z200">
        <f t="shared" si="36"/>
        <v>0</v>
      </c>
      <c r="AA200">
        <f t="shared" si="37"/>
        <v>0</v>
      </c>
      <c r="AB200">
        <f t="shared" si="38"/>
        <v>0</v>
      </c>
      <c r="AC200">
        <f t="shared" si="39"/>
        <v>0</v>
      </c>
      <c r="AD200">
        <f t="shared" si="40"/>
        <v>0</v>
      </c>
      <c r="AE200">
        <f t="shared" si="41"/>
        <v>0</v>
      </c>
    </row>
    <row r="201" spans="1:31" x14ac:dyDescent="0.25">
      <c r="A201" t="s">
        <v>1045</v>
      </c>
      <c r="B201" t="str">
        <f t="shared" si="33"/>
        <v>P110063D-FDN001</v>
      </c>
      <c r="C201" t="str">
        <f>VLOOKUP(B201,[1]IRIS!$B$2:$T$370,2,FALSE)</f>
        <v>RES-TF 1M,1%,63.0mW,100pm/C,155.</v>
      </c>
      <c r="D201" t="str">
        <f>VLOOKUP(B201,'[1]cBOM GD'!$B$3:$D$393,3,FALSE)</f>
        <v>EBOM</v>
      </c>
      <c r="E201" t="str">
        <f>VLOOKUP(B201,[1]IRIS!$B$2:$T$370,4,FALSE)</f>
        <v>PP</v>
      </c>
      <c r="F201">
        <f>VLOOKUP(B201,[1]IRIS!$B$2:$T$370,5,FALSE)</f>
        <v>80004877</v>
      </c>
      <c r="G201" t="str">
        <f>VLOOKUP(B201,[1]IRIS!$B$2:$T$370,6,FALSE)</f>
        <v>VISHAY VITRAMON</v>
      </c>
      <c r="H201" t="str">
        <f>VLOOKUP(B201,[1]IRIS!$B$2:$T$370,7,FALSE)</f>
        <v>US</v>
      </c>
      <c r="I201">
        <f>VLOOKUP(B201,[1]IRIS!$B$2:$T$370,14,FALSE)</f>
        <v>1.4E-3</v>
      </c>
      <c r="J201" t="str">
        <f>VLOOKUP(B201,[1]IRIS!$B$2:$T$370,15,FALSE)</f>
        <v>USD</v>
      </c>
      <c r="K201">
        <f t="shared" si="32"/>
        <v>1.4E-3</v>
      </c>
      <c r="L201" s="15"/>
      <c r="M201" t="str">
        <f>VLOOKUP(B201,[1]IRIS!$B$2:$T$370,16,FALSE)</f>
        <v>EA</v>
      </c>
      <c r="N201" t="str">
        <f>VLOOKUP(B201,[1]IRIS!$B$2:$T$370,17,FALSE)</f>
        <v>P4000065</v>
      </c>
      <c r="O201" t="str">
        <f>VLOOKUP(B201,[1]IRIS!$B$2:$T$370,19,FALSE)</f>
        <v>PNET60D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f t="shared" si="34"/>
        <v>1.4E-3</v>
      </c>
      <c r="Y201">
        <f t="shared" si="35"/>
        <v>1.4E-3</v>
      </c>
      <c r="Z201">
        <f t="shared" si="36"/>
        <v>1.4E-3</v>
      </c>
      <c r="AA201">
        <f t="shared" si="37"/>
        <v>1.4E-3</v>
      </c>
      <c r="AB201">
        <f t="shared" si="38"/>
        <v>1.4E-3</v>
      </c>
      <c r="AC201">
        <f t="shared" si="39"/>
        <v>1.4E-3</v>
      </c>
      <c r="AD201">
        <f t="shared" si="40"/>
        <v>1.4E-3</v>
      </c>
      <c r="AE201">
        <f t="shared" si="41"/>
        <v>1.4E-3</v>
      </c>
    </row>
    <row r="202" spans="1:31" x14ac:dyDescent="0.25">
      <c r="A202" t="s">
        <v>1046</v>
      </c>
      <c r="B202" t="str">
        <f t="shared" si="33"/>
        <v>P110065B-FDM003</v>
      </c>
      <c r="C202" t="str">
        <f>VLOOKUP(B202,[1]IRIS!$B$2:$T$370,2,FALSE)</f>
        <v>RES-TF 1M,5%,63.0mW,200ppm/C,155.</v>
      </c>
      <c r="D202" t="str">
        <f>VLOOKUP(B202,'[1]cBOM GD'!$B$3:$D$393,3,FALSE)</f>
        <v>EBOM</v>
      </c>
      <c r="E202" t="str">
        <f>VLOOKUP(B202,[1]IRIS!$B$2:$T$370,4,FALSE)</f>
        <v>PP</v>
      </c>
      <c r="F202">
        <f>VLOOKUP(B202,[1]IRIS!$B$2:$T$370,5,FALSE)</f>
        <v>80004877</v>
      </c>
      <c r="G202" t="str">
        <f>VLOOKUP(B202,[1]IRIS!$B$2:$T$370,6,FALSE)</f>
        <v>VISHAY VITRAMON</v>
      </c>
      <c r="H202" t="str">
        <f>VLOOKUP(B202,[1]IRIS!$B$2:$T$370,7,FALSE)</f>
        <v>US</v>
      </c>
      <c r="I202">
        <f>VLOOKUP(B202,[1]IRIS!$B$2:$T$370,14,FALSE)</f>
        <v>1.4E-3</v>
      </c>
      <c r="J202" t="str">
        <f>VLOOKUP(B202,[1]IRIS!$B$2:$T$370,15,FALSE)</f>
        <v>USD</v>
      </c>
      <c r="K202">
        <f t="shared" si="32"/>
        <v>1.4E-3</v>
      </c>
      <c r="L202" s="15"/>
      <c r="M202" t="str">
        <f>VLOOKUP(B202,[1]IRIS!$B$2:$T$370,16,FALSE)</f>
        <v>EA</v>
      </c>
      <c r="N202" t="str">
        <f>VLOOKUP(B202,[1]IRIS!$B$2:$T$370,17,FALSE)</f>
        <v>P4000065</v>
      </c>
      <c r="O202" t="str">
        <f>VLOOKUP(B202,[1]IRIS!$B$2:$T$370,19,FALSE)</f>
        <v>PNET60D</v>
      </c>
      <c r="P202">
        <v>2</v>
      </c>
      <c r="Q202">
        <v>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f t="shared" si="34"/>
        <v>2.8E-3</v>
      </c>
      <c r="Y202">
        <f t="shared" si="35"/>
        <v>2.8E-3</v>
      </c>
      <c r="Z202">
        <f t="shared" si="36"/>
        <v>0</v>
      </c>
      <c r="AA202">
        <f t="shared" si="37"/>
        <v>0</v>
      </c>
      <c r="AB202">
        <f t="shared" si="38"/>
        <v>0</v>
      </c>
      <c r="AC202">
        <f t="shared" si="39"/>
        <v>0</v>
      </c>
      <c r="AD202">
        <f t="shared" si="40"/>
        <v>0</v>
      </c>
      <c r="AE202">
        <f t="shared" si="41"/>
        <v>0</v>
      </c>
    </row>
    <row r="203" spans="1:31" x14ac:dyDescent="0.25">
      <c r="A203" t="s">
        <v>1047</v>
      </c>
      <c r="B203" t="str">
        <f t="shared" si="33"/>
        <v>P110253B-FDNCAC</v>
      </c>
      <c r="C203" t="str">
        <f>VLOOKUP(B203,[1]IRIS!$B$2:$T$370,2,FALSE)</f>
        <v>Precision thick filmchip resistors: 102k ohm</v>
      </c>
      <c r="D203" t="str">
        <f>VLOOKUP(B203,'[1]cBOM GD'!$B$3:$D$393,3,FALSE)</f>
        <v>EBOM</v>
      </c>
      <c r="E203" t="str">
        <f>VLOOKUP(B203,[1]IRIS!$B$2:$T$370,4,FALSE)</f>
        <v>PP</v>
      </c>
      <c r="F203">
        <f>VLOOKUP(B203,[1]IRIS!$B$2:$T$370,5,FALSE)</f>
        <v>80004924</v>
      </c>
      <c r="G203" t="str">
        <f>VLOOKUP(B203,[1]IRIS!$B$2:$T$370,6,FALSE)</f>
        <v>KOA SPEER ELECTRONICS, INC.</v>
      </c>
      <c r="H203" t="str">
        <f>VLOOKUP(B203,[1]IRIS!$B$2:$T$370,7,FALSE)</f>
        <v>US</v>
      </c>
      <c r="I203">
        <f>VLOOKUP(B203,[1]IRIS!$B$2:$T$370,14,FALSE)</f>
        <v>8.1999999999999998E-4</v>
      </c>
      <c r="J203" t="str">
        <f>VLOOKUP(B203,[1]IRIS!$B$2:$T$370,15,FALSE)</f>
        <v>USD</v>
      </c>
      <c r="K203">
        <f t="shared" si="32"/>
        <v>8.1999999999999998E-4</v>
      </c>
      <c r="L203" s="15"/>
      <c r="M203" t="str">
        <f>VLOOKUP(B203,[1]IRIS!$B$2:$T$370,16,FALSE)</f>
        <v>EA</v>
      </c>
      <c r="N203" t="str">
        <f>VLOOKUP(B203,[1]IRIS!$B$2:$T$370,17,FALSE)</f>
        <v>P4000152</v>
      </c>
      <c r="O203" t="str">
        <f>VLOOKUP(B203,[1]IRIS!$B$2:$T$370,19,FALSE)</f>
        <v>PAVG55D</v>
      </c>
      <c r="P203">
        <v>3</v>
      </c>
      <c r="Q203">
        <v>3</v>
      </c>
      <c r="R203">
        <v>3</v>
      </c>
      <c r="S203">
        <v>3</v>
      </c>
      <c r="T203">
        <v>3</v>
      </c>
      <c r="U203">
        <v>3</v>
      </c>
      <c r="V203">
        <v>3</v>
      </c>
      <c r="W203">
        <v>3</v>
      </c>
      <c r="X203">
        <f t="shared" si="34"/>
        <v>2.4599999999999999E-3</v>
      </c>
      <c r="Y203">
        <f t="shared" si="35"/>
        <v>2.4599999999999999E-3</v>
      </c>
      <c r="Z203">
        <f t="shared" si="36"/>
        <v>2.4599999999999999E-3</v>
      </c>
      <c r="AA203">
        <f t="shared" si="37"/>
        <v>2.4599999999999999E-3</v>
      </c>
      <c r="AB203">
        <f t="shared" si="38"/>
        <v>2.4599999999999999E-3</v>
      </c>
      <c r="AC203">
        <f t="shared" si="39"/>
        <v>2.4599999999999999E-3</v>
      </c>
      <c r="AD203">
        <f t="shared" si="40"/>
        <v>2.4599999999999999E-3</v>
      </c>
      <c r="AE203">
        <f t="shared" si="41"/>
        <v>2.4599999999999999E-3</v>
      </c>
    </row>
    <row r="204" spans="1:31" x14ac:dyDescent="0.25">
      <c r="A204" t="s">
        <v>1048</v>
      </c>
      <c r="B204" t="str">
        <f t="shared" si="33"/>
        <v>P111513C-FEN001</v>
      </c>
      <c r="C204" t="str">
        <f>VLOOKUP(B204,[1]IRIS!$B$2:$T$370,2,FALSE)</f>
        <v>RES-TF 11.5R,1%,50.0mW,00ppm/C,1</v>
      </c>
      <c r="D204" t="str">
        <f>VLOOKUP(B204,'[1]cBOM GD'!$B$3:$D$393,3,FALSE)</f>
        <v>EBOM</v>
      </c>
      <c r="E204" t="str">
        <f>VLOOKUP(B204,[1]IRIS!$B$2:$T$370,4,FALSE)</f>
        <v>PP</v>
      </c>
      <c r="F204">
        <f>VLOOKUP(B204,[1]IRIS!$B$2:$T$370,5,FALSE)</f>
        <v>80004924</v>
      </c>
      <c r="G204" t="str">
        <f>VLOOKUP(B204,[1]IRIS!$B$2:$T$370,6,FALSE)</f>
        <v>KOA SPEER ELECTRONICS, INC.</v>
      </c>
      <c r="H204" t="str">
        <f>VLOOKUP(B204,[1]IRIS!$B$2:$T$370,7,FALSE)</f>
        <v>US</v>
      </c>
      <c r="I204">
        <f>VLOOKUP(B204,[1]IRIS!$B$2:$T$370,14,FALSE)</f>
        <v>8.1999999999999998E-4</v>
      </c>
      <c r="J204" t="str">
        <f>VLOOKUP(B204,[1]IRIS!$B$2:$T$370,15,FALSE)</f>
        <v>USD</v>
      </c>
      <c r="K204">
        <f t="shared" si="32"/>
        <v>8.1999999999999998E-4</v>
      </c>
      <c r="L204" s="15"/>
      <c r="M204" t="str">
        <f>VLOOKUP(B204,[1]IRIS!$B$2:$T$370,16,FALSE)</f>
        <v>EA</v>
      </c>
      <c r="N204" t="str">
        <f>VLOOKUP(B204,[1]IRIS!$B$2:$T$370,17,FALSE)</f>
        <v>P4000152</v>
      </c>
      <c r="O204" t="str">
        <f>VLOOKUP(B204,[1]IRIS!$B$2:$T$370,19,FALSE)</f>
        <v>PAVG55D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f t="shared" si="34"/>
        <v>8.1999999999999998E-4</v>
      </c>
      <c r="Y204">
        <f t="shared" si="35"/>
        <v>8.1999999999999998E-4</v>
      </c>
      <c r="Z204">
        <f t="shared" si="36"/>
        <v>0</v>
      </c>
      <c r="AA204">
        <f t="shared" si="37"/>
        <v>0</v>
      </c>
      <c r="AB204">
        <f t="shared" si="38"/>
        <v>0</v>
      </c>
      <c r="AC204">
        <f t="shared" si="39"/>
        <v>0</v>
      </c>
      <c r="AD204">
        <f t="shared" si="40"/>
        <v>0</v>
      </c>
      <c r="AE204">
        <f t="shared" si="41"/>
        <v>0</v>
      </c>
    </row>
    <row r="205" spans="1:31" x14ac:dyDescent="0.25">
      <c r="A205" t="s">
        <v>1049</v>
      </c>
      <c r="B205" t="str">
        <f t="shared" si="33"/>
        <v>P113743C-FEN001</v>
      </c>
      <c r="C205" t="str">
        <f>VLOOKUP(B205,[1]IRIS!$B$2:$T$370,2,FALSE)</f>
        <v>13.7k ohms 100mW 0402 +/1% -55 C/+155 C AEC-Q200</v>
      </c>
      <c r="D205" t="str">
        <f>VLOOKUP(B205,'[1]cBOM GD'!$B$3:$D$393,3,FALSE)</f>
        <v>EBOM</v>
      </c>
      <c r="E205" t="str">
        <f>VLOOKUP(B205,[1]IRIS!$B$2:$T$370,4,FALSE)</f>
        <v>PP</v>
      </c>
      <c r="F205">
        <f>VLOOKUP(B205,[1]IRIS!$B$2:$T$370,5,FALSE)</f>
        <v>80004924</v>
      </c>
      <c r="G205" t="str">
        <f>VLOOKUP(B205,[1]IRIS!$B$2:$T$370,6,FALSE)</f>
        <v>KOA SPEER ELECTRONICS, INC.</v>
      </c>
      <c r="H205" t="str">
        <f>VLOOKUP(B205,[1]IRIS!$B$2:$T$370,7,FALSE)</f>
        <v>US</v>
      </c>
      <c r="I205">
        <f>VLOOKUP(B205,[1]IRIS!$B$2:$T$370,14,FALSE)</f>
        <v>8.1999999999999998E-4</v>
      </c>
      <c r="J205" t="str">
        <f>VLOOKUP(B205,[1]IRIS!$B$2:$T$370,15,FALSE)</f>
        <v>USD</v>
      </c>
      <c r="K205">
        <f t="shared" si="32"/>
        <v>8.1999999999999998E-4</v>
      </c>
      <c r="L205" s="15"/>
      <c r="M205" t="str">
        <f>VLOOKUP(B205,[1]IRIS!$B$2:$T$370,16,FALSE)</f>
        <v>EA</v>
      </c>
      <c r="N205" t="str">
        <f>VLOOKUP(B205,[1]IRIS!$B$2:$T$370,17,FALSE)</f>
        <v>P4000152</v>
      </c>
      <c r="O205" t="str">
        <f>VLOOKUP(B205,[1]IRIS!$B$2:$T$370,19,FALSE)</f>
        <v>PAVG55D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f t="shared" si="34"/>
        <v>8.1999999999999998E-4</v>
      </c>
      <c r="Y205">
        <f t="shared" si="35"/>
        <v>8.1999999999999998E-4</v>
      </c>
      <c r="Z205">
        <f t="shared" si="36"/>
        <v>0</v>
      </c>
      <c r="AA205">
        <f t="shared" si="37"/>
        <v>0</v>
      </c>
      <c r="AB205">
        <f t="shared" si="38"/>
        <v>0</v>
      </c>
      <c r="AC205">
        <f t="shared" si="39"/>
        <v>0</v>
      </c>
      <c r="AD205">
        <f t="shared" si="40"/>
        <v>0</v>
      </c>
      <c r="AE205">
        <f t="shared" si="41"/>
        <v>0</v>
      </c>
    </row>
    <row r="206" spans="1:31" x14ac:dyDescent="0.25">
      <c r="A206" t="s">
        <v>1050</v>
      </c>
      <c r="B206" t="str">
        <f t="shared" si="33"/>
        <v>P114033C-FJN001</v>
      </c>
      <c r="C206" t="str">
        <f>VLOOKUP(B206,[1]IRIS!$B$2:$T$370,2,FALSE)</f>
        <v>RES-TF 1.4k,1%,250.0mW,100ppm/C,1</v>
      </c>
      <c r="D206" t="str">
        <f>VLOOKUP(B206,'[1]cBOM GD'!$B$3:$D$393,3,FALSE)</f>
        <v>EBOM</v>
      </c>
      <c r="E206" t="str">
        <f>VLOOKUP(B206,[1]IRIS!$B$2:$T$370,4,FALSE)</f>
        <v>PP</v>
      </c>
      <c r="F206">
        <f>VLOOKUP(B206,[1]IRIS!$B$2:$T$370,5,FALSE)</f>
        <v>80004924</v>
      </c>
      <c r="G206" t="str">
        <f>VLOOKUP(B206,[1]IRIS!$B$2:$T$370,6,FALSE)</f>
        <v>KOA SPEER ELECTRONICS, INC.</v>
      </c>
      <c r="H206" t="str">
        <f>VLOOKUP(B206,[1]IRIS!$B$2:$T$370,7,FALSE)</f>
        <v>US</v>
      </c>
      <c r="I206">
        <f>VLOOKUP(B206,[1]IRIS!$B$2:$T$370,14,FALSE)</f>
        <v>1.7600000000000001E-3</v>
      </c>
      <c r="J206" t="str">
        <f>VLOOKUP(B206,[1]IRIS!$B$2:$T$370,15,FALSE)</f>
        <v>USD</v>
      </c>
      <c r="K206">
        <f t="shared" si="32"/>
        <v>1.7600000000000001E-3</v>
      </c>
      <c r="L206" s="15"/>
      <c r="M206" t="str">
        <f>VLOOKUP(B206,[1]IRIS!$B$2:$T$370,16,FALSE)</f>
        <v>EA</v>
      </c>
      <c r="N206" t="str">
        <f>VLOOKUP(B206,[1]IRIS!$B$2:$T$370,17,FALSE)</f>
        <v>P4000152</v>
      </c>
      <c r="O206" t="str">
        <f>VLOOKUP(B206,[1]IRIS!$B$2:$T$370,19,FALSE)</f>
        <v>PAVG55D</v>
      </c>
      <c r="P206">
        <v>1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f t="shared" si="34"/>
        <v>1.7600000000000001E-3</v>
      </c>
      <c r="Y206">
        <f t="shared" si="35"/>
        <v>1.7600000000000001E-3</v>
      </c>
      <c r="Z206">
        <f t="shared" si="36"/>
        <v>0</v>
      </c>
      <c r="AA206">
        <f t="shared" si="37"/>
        <v>0</v>
      </c>
      <c r="AB206">
        <f t="shared" si="38"/>
        <v>0</v>
      </c>
      <c r="AC206">
        <f t="shared" si="39"/>
        <v>0</v>
      </c>
      <c r="AD206">
        <f t="shared" si="40"/>
        <v>0</v>
      </c>
      <c r="AE206">
        <f t="shared" si="41"/>
        <v>0</v>
      </c>
    </row>
    <row r="207" spans="1:31" x14ac:dyDescent="0.25">
      <c r="A207" t="s">
        <v>1051</v>
      </c>
      <c r="B207" t="str">
        <f t="shared" si="33"/>
        <v>P115005B-FEM001</v>
      </c>
      <c r="C207" t="str">
        <f>VLOOKUP(B207,[1]IRIS!$B$2:$T$370,2,FALSE)</f>
        <v>Panasonic 1.5Ohm Â±5%0.1W 0402</v>
      </c>
      <c r="D207" t="str">
        <f>VLOOKUP(B207,'[1]cBOM GD'!$B$3:$D$393,3,FALSE)</f>
        <v>EBOM</v>
      </c>
      <c r="E207" t="str">
        <f>VLOOKUP(B207,[1]IRIS!$B$2:$T$370,4,FALSE)</f>
        <v>PP</v>
      </c>
      <c r="F207">
        <f>VLOOKUP(B207,[1]IRIS!$B$2:$T$370,5,FALSE)</f>
        <v>80023560</v>
      </c>
      <c r="G207" t="str">
        <f>VLOOKUP(B207,[1]IRIS!$B$2:$T$370,6,FALSE)</f>
        <v>ARROW ELECTRONICS, INC</v>
      </c>
      <c r="H207" t="str">
        <f>VLOOKUP(B207,[1]IRIS!$B$2:$T$370,7,FALSE)</f>
        <v>US</v>
      </c>
      <c r="I207">
        <f>VLOOKUP(B207,[1]IRIS!$B$2:$T$370,14,FALSE)</f>
        <v>1.5E-3</v>
      </c>
      <c r="J207" t="str">
        <f>VLOOKUP(B207,[1]IRIS!$B$2:$T$370,15,FALSE)</f>
        <v>USD</v>
      </c>
      <c r="K207">
        <f t="shared" si="32"/>
        <v>1.5E-3</v>
      </c>
      <c r="L207" s="15"/>
      <c r="M207" t="str">
        <f>VLOOKUP(B207,[1]IRIS!$B$2:$T$370,16,FALSE)</f>
        <v>EA</v>
      </c>
      <c r="N207" t="str">
        <f>VLOOKUP(B207,[1]IRIS!$B$2:$T$370,17,FALSE)</f>
        <v>P4000415</v>
      </c>
      <c r="O207" t="str">
        <f>VLOOKUP(B207,[1]IRIS!$B$2:$T$370,19,FALSE)</f>
        <v>PNET30D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f t="shared" si="34"/>
        <v>1.5E-3</v>
      </c>
      <c r="Y207">
        <f t="shared" si="35"/>
        <v>1.5E-3</v>
      </c>
      <c r="Z207">
        <f t="shared" si="36"/>
        <v>1.5E-3</v>
      </c>
      <c r="AA207">
        <f t="shared" si="37"/>
        <v>1.5E-3</v>
      </c>
      <c r="AB207">
        <f t="shared" si="38"/>
        <v>1.5E-3</v>
      </c>
      <c r="AC207">
        <f t="shared" si="39"/>
        <v>1.5E-3</v>
      </c>
      <c r="AD207">
        <f t="shared" si="40"/>
        <v>1.5E-3</v>
      </c>
      <c r="AE207">
        <f t="shared" si="41"/>
        <v>1.5E-3</v>
      </c>
    </row>
    <row r="208" spans="1:31" x14ac:dyDescent="0.25">
      <c r="A208" t="s">
        <v>1052</v>
      </c>
      <c r="B208" t="str">
        <f t="shared" si="33"/>
        <v>P115005B-FGM001</v>
      </c>
      <c r="C208" t="str">
        <f>VLOOKUP(B208,[1]IRIS!$B$2:$T$370,2,FALSE)</f>
        <v>RES-TF 1.5R,5%,750.0mW,200ppm/C,1</v>
      </c>
      <c r="D208" t="str">
        <f>VLOOKUP(B208,'[1]cBOM GD'!$B$3:$D$393,3,FALSE)</f>
        <v>EBOM</v>
      </c>
      <c r="E208" t="str">
        <f>VLOOKUP(B208,[1]IRIS!$B$2:$T$370,4,FALSE)</f>
        <v>PP</v>
      </c>
      <c r="F208">
        <f>VLOOKUP(B208,[1]IRIS!$B$2:$T$370,5,FALSE)</f>
        <v>80004877</v>
      </c>
      <c r="G208" t="str">
        <f>VLOOKUP(B208,[1]IRIS!$B$2:$T$370,6,FALSE)</f>
        <v>VISHAY VITRAMON</v>
      </c>
      <c r="H208" t="str">
        <f>VLOOKUP(B208,[1]IRIS!$B$2:$T$370,7,FALSE)</f>
        <v>US</v>
      </c>
      <c r="I208">
        <f>VLOOKUP(B208,[1]IRIS!$B$2:$T$370,14,FALSE)</f>
        <v>1.15E-2</v>
      </c>
      <c r="J208" t="str">
        <f>VLOOKUP(B208,[1]IRIS!$B$2:$T$370,15,FALSE)</f>
        <v>USD</v>
      </c>
      <c r="K208">
        <f t="shared" si="32"/>
        <v>1.15E-2</v>
      </c>
      <c r="L208" s="15"/>
      <c r="M208" t="str">
        <f>VLOOKUP(B208,[1]IRIS!$B$2:$T$370,16,FALSE)</f>
        <v>EA</v>
      </c>
      <c r="N208" t="str">
        <f>VLOOKUP(B208,[1]IRIS!$B$2:$T$370,17,FALSE)</f>
        <v>P4000065</v>
      </c>
      <c r="O208" t="str">
        <f>VLOOKUP(B208,[1]IRIS!$B$2:$T$370,19,FALSE)</f>
        <v>PNET60D</v>
      </c>
      <c r="P208">
        <v>4</v>
      </c>
      <c r="Q208">
        <v>4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f t="shared" si="34"/>
        <v>4.5999999999999999E-2</v>
      </c>
      <c r="Y208">
        <f t="shared" si="35"/>
        <v>4.5999999999999999E-2</v>
      </c>
      <c r="Z208">
        <f t="shared" si="36"/>
        <v>0</v>
      </c>
      <c r="AA208">
        <f t="shared" si="37"/>
        <v>0</v>
      </c>
      <c r="AB208">
        <f t="shared" si="38"/>
        <v>0</v>
      </c>
      <c r="AC208">
        <f t="shared" si="39"/>
        <v>0</v>
      </c>
      <c r="AD208">
        <f t="shared" si="40"/>
        <v>0</v>
      </c>
      <c r="AE208">
        <f t="shared" si="41"/>
        <v>0</v>
      </c>
    </row>
    <row r="209" spans="1:31" x14ac:dyDescent="0.25">
      <c r="A209" t="s">
        <v>1053</v>
      </c>
      <c r="B209" t="str">
        <f t="shared" si="33"/>
        <v>P115053B-FDN000</v>
      </c>
      <c r="C209" t="str">
        <f>VLOOKUP(B209,[1]IRIS!$B$2:$T$370,2,FALSE)</f>
        <v>RES-TF 150k,1%,63.0mW,100ppm/C,15</v>
      </c>
      <c r="D209" t="str">
        <f>VLOOKUP(B209,'[1]cBOM GD'!$B$3:$D$393,3,FALSE)</f>
        <v>EBOM</v>
      </c>
      <c r="E209" t="str">
        <f>VLOOKUP(B209,[1]IRIS!$B$2:$T$370,4,FALSE)</f>
        <v>PP</v>
      </c>
      <c r="F209">
        <f>VLOOKUP(B209,[1]IRIS!$B$2:$T$370,5,FALSE)</f>
        <v>80004877</v>
      </c>
      <c r="G209" t="str">
        <f>VLOOKUP(B209,[1]IRIS!$B$2:$T$370,6,FALSE)</f>
        <v>VISHAY VITRAMON</v>
      </c>
      <c r="H209" t="str">
        <f>VLOOKUP(B209,[1]IRIS!$B$2:$T$370,7,FALSE)</f>
        <v>US</v>
      </c>
      <c r="I209">
        <f>VLOOKUP(B209,[1]IRIS!$B$2:$T$370,14,FALSE)</f>
        <v>1.4E-3</v>
      </c>
      <c r="J209" t="str">
        <f>VLOOKUP(B209,[1]IRIS!$B$2:$T$370,15,FALSE)</f>
        <v>USD</v>
      </c>
      <c r="K209">
        <f t="shared" si="32"/>
        <v>1.4E-3</v>
      </c>
      <c r="L209" s="15"/>
      <c r="M209" t="str">
        <f>VLOOKUP(B209,[1]IRIS!$B$2:$T$370,16,FALSE)</f>
        <v>EA</v>
      </c>
      <c r="N209" t="str">
        <f>VLOOKUP(B209,[1]IRIS!$B$2:$T$370,17,FALSE)</f>
        <v>P4000065</v>
      </c>
      <c r="O209" t="str">
        <f>VLOOKUP(B209,[1]IRIS!$B$2:$T$370,19,FALSE)</f>
        <v>PNET60D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f t="shared" si="34"/>
        <v>1.4E-3</v>
      </c>
      <c r="Y209">
        <f t="shared" si="35"/>
        <v>1.4E-3</v>
      </c>
      <c r="Z209">
        <f t="shared" si="36"/>
        <v>1.4E-3</v>
      </c>
      <c r="AA209">
        <f t="shared" si="37"/>
        <v>1.4E-3</v>
      </c>
      <c r="AB209">
        <f t="shared" si="38"/>
        <v>1.4E-3</v>
      </c>
      <c r="AC209">
        <f t="shared" si="39"/>
        <v>1.4E-3</v>
      </c>
      <c r="AD209">
        <f t="shared" si="40"/>
        <v>1.4E-3</v>
      </c>
      <c r="AE209">
        <f t="shared" si="41"/>
        <v>1.4E-3</v>
      </c>
    </row>
    <row r="210" spans="1:31" x14ac:dyDescent="0.25">
      <c r="A210" t="s">
        <v>1054</v>
      </c>
      <c r="B210" t="str">
        <f t="shared" si="33"/>
        <v>P116052B-FFR000</v>
      </c>
      <c r="C210" t="str">
        <f>VLOOKUP(B210,[1]IRIS!$B$2:$T$370,2,FALSE)</f>
        <v>REC-MF 160k,0.1%,125.0mW,25ppm/C,</v>
      </c>
      <c r="D210" t="str">
        <f>VLOOKUP(B210,'[1]cBOM GD'!$B$3:$D$393,3,FALSE)</f>
        <v>EBOM</v>
      </c>
      <c r="E210" t="str">
        <f>VLOOKUP(B210,[1]IRIS!$B$2:$T$370,4,FALSE)</f>
        <v>PP</v>
      </c>
      <c r="F210">
        <f>VLOOKUP(B210,[1]IRIS!$B$2:$T$370,5,FALSE)</f>
        <v>80023560</v>
      </c>
      <c r="G210" t="str">
        <f>VLOOKUP(B210,[1]IRIS!$B$2:$T$370,6,FALSE)</f>
        <v>ARROW ELECTRONICS, INC</v>
      </c>
      <c r="H210" t="str">
        <f>VLOOKUP(B210,[1]IRIS!$B$2:$T$370,7,FALSE)</f>
        <v>US</v>
      </c>
      <c r="I210">
        <f>VLOOKUP(B210,[1]IRIS!$B$2:$T$370,14,FALSE)</f>
        <v>2.7E-2</v>
      </c>
      <c r="J210" t="str">
        <f>VLOOKUP(B210,[1]IRIS!$B$2:$T$370,15,FALSE)</f>
        <v>USD</v>
      </c>
      <c r="K210">
        <f t="shared" si="32"/>
        <v>2.7E-2</v>
      </c>
      <c r="L210" s="15"/>
      <c r="M210" t="str">
        <f>VLOOKUP(B210,[1]IRIS!$B$2:$T$370,16,FALSE)</f>
        <v>EA</v>
      </c>
      <c r="N210" t="str">
        <f>VLOOKUP(B210,[1]IRIS!$B$2:$T$370,17,FALSE)</f>
        <v>P4000415</v>
      </c>
      <c r="O210" t="str">
        <f>VLOOKUP(B210,[1]IRIS!$B$2:$T$370,19,FALSE)</f>
        <v>PNET30D</v>
      </c>
      <c r="P210">
        <v>1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f t="shared" si="34"/>
        <v>2.7E-2</v>
      </c>
      <c r="Y210">
        <f t="shared" si="35"/>
        <v>2.7E-2</v>
      </c>
      <c r="Z210">
        <f t="shared" si="36"/>
        <v>0</v>
      </c>
      <c r="AA210">
        <f t="shared" si="37"/>
        <v>0</v>
      </c>
      <c r="AB210">
        <f t="shared" si="38"/>
        <v>0</v>
      </c>
      <c r="AC210">
        <f t="shared" si="39"/>
        <v>0</v>
      </c>
      <c r="AD210">
        <f t="shared" si="40"/>
        <v>0</v>
      </c>
      <c r="AE210">
        <f t="shared" si="41"/>
        <v>0</v>
      </c>
    </row>
    <row r="211" spans="1:31" x14ac:dyDescent="0.25">
      <c r="A211" t="s">
        <v>1055</v>
      </c>
      <c r="B211" t="str">
        <f t="shared" si="33"/>
        <v>P117443B-FEN001</v>
      </c>
      <c r="C211" t="str">
        <f>VLOOKUP(B211,[1]IRIS!$B$2:$T$370,2,FALSE)</f>
        <v>RES-TF ,,,,,</v>
      </c>
      <c r="D211" t="str">
        <f>VLOOKUP(B211,'[1]cBOM GD'!$B$3:$D$393,3,FALSE)</f>
        <v>EBOM</v>
      </c>
      <c r="E211" t="str">
        <f>VLOOKUP(B211,[1]IRIS!$B$2:$T$370,4,FALSE)</f>
        <v>PP</v>
      </c>
      <c r="F211">
        <f>VLOOKUP(B211,[1]IRIS!$B$2:$T$370,5,FALSE)</f>
        <v>80004924</v>
      </c>
      <c r="G211" t="str">
        <f>VLOOKUP(B211,[1]IRIS!$B$2:$T$370,6,FALSE)</f>
        <v>KOA SPEER ELECTRONICS, INC.</v>
      </c>
      <c r="H211" t="str">
        <f>VLOOKUP(B211,[1]IRIS!$B$2:$T$370,7,FALSE)</f>
        <v>US</v>
      </c>
      <c r="I211">
        <f>VLOOKUP(B211,[1]IRIS!$B$2:$T$370,14,FALSE)</f>
        <v>8.1999999999999998E-4</v>
      </c>
      <c r="J211" t="str">
        <f>VLOOKUP(B211,[1]IRIS!$B$2:$T$370,15,FALSE)</f>
        <v>USD</v>
      </c>
      <c r="K211">
        <f t="shared" si="32"/>
        <v>8.1999999999999998E-4</v>
      </c>
      <c r="L211" s="15"/>
      <c r="M211" t="str">
        <f>VLOOKUP(B211,[1]IRIS!$B$2:$T$370,16,FALSE)</f>
        <v>EA</v>
      </c>
      <c r="N211" t="str">
        <f>VLOOKUP(B211,[1]IRIS!$B$2:$T$370,17,FALSE)</f>
        <v>P4000152</v>
      </c>
      <c r="O211" t="str">
        <f>VLOOKUP(B211,[1]IRIS!$B$2:$T$370,19,FALSE)</f>
        <v>PAVG55D</v>
      </c>
      <c r="P211">
        <v>1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f t="shared" si="34"/>
        <v>8.1999999999999998E-4</v>
      </c>
      <c r="Y211">
        <f t="shared" si="35"/>
        <v>8.1999999999999998E-4</v>
      </c>
      <c r="Z211">
        <f t="shared" si="36"/>
        <v>0</v>
      </c>
      <c r="AA211">
        <f t="shared" si="37"/>
        <v>0</v>
      </c>
      <c r="AB211">
        <f t="shared" si="38"/>
        <v>0</v>
      </c>
      <c r="AC211">
        <f t="shared" si="39"/>
        <v>0</v>
      </c>
      <c r="AD211">
        <f t="shared" si="40"/>
        <v>0</v>
      </c>
      <c r="AE211">
        <f t="shared" si="41"/>
        <v>0</v>
      </c>
    </row>
    <row r="212" spans="1:31" x14ac:dyDescent="0.25">
      <c r="A212" t="s">
        <v>1056</v>
      </c>
      <c r="B212" t="str">
        <f t="shared" si="33"/>
        <v>P118233B-FJN000</v>
      </c>
      <c r="C212" t="str">
        <f>VLOOKUP(B212,[1]IRIS!$B$2:$T$370,2,FALSE)</f>
        <v>Res Thick Film 08051.82K Ohm 1% 0.25W 400um</v>
      </c>
      <c r="D212" t="str">
        <f>VLOOKUP(B212,'[1]cBOM GD'!$B$3:$D$393,3,FALSE)</f>
        <v>EBOM</v>
      </c>
      <c r="E212" t="str">
        <f>VLOOKUP(B212,[1]IRIS!$B$2:$T$370,4,FALSE)</f>
        <v>PP</v>
      </c>
      <c r="F212">
        <f>VLOOKUP(B212,[1]IRIS!$B$2:$T$370,5,FALSE)</f>
        <v>80004924</v>
      </c>
      <c r="G212" t="str">
        <f>VLOOKUP(B212,[1]IRIS!$B$2:$T$370,6,FALSE)</f>
        <v>KOA SPEER ELECTRONICS, INC.</v>
      </c>
      <c r="H212" t="str">
        <f>VLOOKUP(B212,[1]IRIS!$B$2:$T$370,7,FALSE)</f>
        <v>US</v>
      </c>
      <c r="I212">
        <f>VLOOKUP(B212,[1]IRIS!$B$2:$T$370,14,FALSE)</f>
        <v>1.7600000000000001E-3</v>
      </c>
      <c r="J212" t="str">
        <f>VLOOKUP(B212,[1]IRIS!$B$2:$T$370,15,FALSE)</f>
        <v>USD</v>
      </c>
      <c r="K212">
        <f t="shared" si="32"/>
        <v>1.7600000000000001E-3</v>
      </c>
      <c r="L212" s="15"/>
      <c r="M212" t="str">
        <f>VLOOKUP(B212,[1]IRIS!$B$2:$T$370,16,FALSE)</f>
        <v>EA</v>
      </c>
      <c r="N212" t="str">
        <f>VLOOKUP(B212,[1]IRIS!$B$2:$T$370,17,FALSE)</f>
        <v>P4000152</v>
      </c>
      <c r="O212" t="str">
        <f>VLOOKUP(B212,[1]IRIS!$B$2:$T$370,19,FALSE)</f>
        <v>PAVG55D</v>
      </c>
      <c r="P212">
        <v>1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f t="shared" si="34"/>
        <v>1.7600000000000001E-3</v>
      </c>
      <c r="Y212">
        <f t="shared" si="35"/>
        <v>1.7600000000000001E-3</v>
      </c>
      <c r="Z212">
        <f t="shared" si="36"/>
        <v>0</v>
      </c>
      <c r="AA212">
        <f t="shared" si="37"/>
        <v>0</v>
      </c>
      <c r="AB212">
        <f t="shared" si="38"/>
        <v>0</v>
      </c>
      <c r="AC212">
        <f t="shared" si="39"/>
        <v>0</v>
      </c>
      <c r="AD212">
        <f t="shared" si="40"/>
        <v>0</v>
      </c>
      <c r="AE212">
        <f t="shared" si="41"/>
        <v>0</v>
      </c>
    </row>
    <row r="213" spans="1:31" x14ac:dyDescent="0.25">
      <c r="A213" t="s">
        <v>1057</v>
      </c>
      <c r="B213" t="str">
        <f t="shared" si="33"/>
        <v>P120023B-FDN000</v>
      </c>
      <c r="C213" t="str">
        <f>VLOOKUP(B213,[1]IRIS!$B$2:$T$370,2,FALSE)</f>
        <v>RES-TF 200R,1%,63.0mW,10ppm/C,15</v>
      </c>
      <c r="D213" t="str">
        <f>VLOOKUP(B213,'[1]cBOM GD'!$B$3:$D$393,3,FALSE)</f>
        <v>EBOM</v>
      </c>
      <c r="E213" t="str">
        <f>VLOOKUP(B213,[1]IRIS!$B$2:$T$370,4,FALSE)</f>
        <v>PP</v>
      </c>
      <c r="F213">
        <f>VLOOKUP(B213,[1]IRIS!$B$2:$T$370,5,FALSE)</f>
        <v>80004924</v>
      </c>
      <c r="G213" t="str">
        <f>VLOOKUP(B213,[1]IRIS!$B$2:$T$370,6,FALSE)</f>
        <v>KOA SPEER ELECTRONICS, INC.</v>
      </c>
      <c r="H213" t="str">
        <f>VLOOKUP(B213,[1]IRIS!$B$2:$T$370,7,FALSE)</f>
        <v>US</v>
      </c>
      <c r="I213">
        <f>VLOOKUP(B213,[1]IRIS!$B$2:$T$370,14,FALSE)</f>
        <v>8.1999999999999998E-4</v>
      </c>
      <c r="J213" t="str">
        <f>VLOOKUP(B213,[1]IRIS!$B$2:$T$370,15,FALSE)</f>
        <v>USD</v>
      </c>
      <c r="K213">
        <f t="shared" si="32"/>
        <v>8.1999999999999998E-4</v>
      </c>
      <c r="L213" s="15"/>
      <c r="M213" t="str">
        <f>VLOOKUP(B213,[1]IRIS!$B$2:$T$370,16,FALSE)</f>
        <v>EA</v>
      </c>
      <c r="N213" t="str">
        <f>VLOOKUP(B213,[1]IRIS!$B$2:$T$370,17,FALSE)</f>
        <v>P4000152</v>
      </c>
      <c r="O213" t="str">
        <f>VLOOKUP(B213,[1]IRIS!$B$2:$T$370,19,FALSE)</f>
        <v>PAVG55D</v>
      </c>
      <c r="P213">
        <v>2</v>
      </c>
      <c r="Q213">
        <v>2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f t="shared" si="34"/>
        <v>1.64E-3</v>
      </c>
      <c r="Y213">
        <f t="shared" si="35"/>
        <v>1.64E-3</v>
      </c>
      <c r="Z213">
        <f t="shared" si="36"/>
        <v>0</v>
      </c>
      <c r="AA213">
        <f t="shared" si="37"/>
        <v>0</v>
      </c>
      <c r="AB213">
        <f t="shared" si="38"/>
        <v>0</v>
      </c>
      <c r="AC213">
        <f t="shared" si="39"/>
        <v>0</v>
      </c>
      <c r="AD213">
        <f t="shared" si="40"/>
        <v>0</v>
      </c>
      <c r="AE213">
        <f t="shared" si="41"/>
        <v>0</v>
      </c>
    </row>
    <row r="214" spans="1:31" x14ac:dyDescent="0.25">
      <c r="A214" t="s">
        <v>1058</v>
      </c>
      <c r="B214" t="str">
        <f t="shared" si="33"/>
        <v>P120053B-FCM001</v>
      </c>
      <c r="C214" t="str">
        <f>VLOOKUP(B214,[1]IRIS!$B$2:$T$370,2,FALSE)</f>
        <v>RES-TF 200k,1%,50.0mW,200ppm/C,12</v>
      </c>
      <c r="D214" t="str">
        <f>VLOOKUP(B214,'[1]cBOM GD'!$B$3:$D$393,3,FALSE)</f>
        <v>EBOM</v>
      </c>
      <c r="E214" t="str">
        <f>VLOOKUP(B214,[1]IRIS!$B$2:$T$370,4,FALSE)</f>
        <v>PP</v>
      </c>
      <c r="F214">
        <f>VLOOKUP(B214,[1]IRIS!$B$2:$T$370,5,FALSE)</f>
        <v>80004924</v>
      </c>
      <c r="G214" t="str">
        <f>VLOOKUP(B214,[1]IRIS!$B$2:$T$370,6,FALSE)</f>
        <v>KOA SPEER ELECTRONICS, INC.</v>
      </c>
      <c r="H214" t="str">
        <f>VLOOKUP(B214,[1]IRIS!$B$2:$T$370,7,FALSE)</f>
        <v>US</v>
      </c>
      <c r="I214">
        <f>VLOOKUP(B214,[1]IRIS!$B$2:$T$370,14,FALSE)</f>
        <v>1.24E-3</v>
      </c>
      <c r="J214" t="str">
        <f>VLOOKUP(B214,[1]IRIS!$B$2:$T$370,15,FALSE)</f>
        <v>USD</v>
      </c>
      <c r="K214">
        <f t="shared" si="32"/>
        <v>1.24E-3</v>
      </c>
      <c r="L214" s="15"/>
      <c r="M214" t="str">
        <f>VLOOKUP(B214,[1]IRIS!$B$2:$T$370,16,FALSE)</f>
        <v>EA</v>
      </c>
      <c r="N214" t="str">
        <f>VLOOKUP(B214,[1]IRIS!$B$2:$T$370,17,FALSE)</f>
        <v>P4000152</v>
      </c>
      <c r="O214" t="str">
        <f>VLOOKUP(B214,[1]IRIS!$B$2:$T$370,19,FALSE)</f>
        <v>PAVG55D</v>
      </c>
      <c r="P214">
        <v>4</v>
      </c>
      <c r="Q214">
        <v>4</v>
      </c>
      <c r="R214">
        <v>4</v>
      </c>
      <c r="S214">
        <v>4</v>
      </c>
      <c r="T214">
        <v>4</v>
      </c>
      <c r="U214">
        <v>4</v>
      </c>
      <c r="V214">
        <v>4</v>
      </c>
      <c r="W214">
        <v>4</v>
      </c>
      <c r="X214">
        <f t="shared" si="34"/>
        <v>4.96E-3</v>
      </c>
      <c r="Y214">
        <f t="shared" si="35"/>
        <v>4.96E-3</v>
      </c>
      <c r="Z214">
        <f t="shared" si="36"/>
        <v>4.96E-3</v>
      </c>
      <c r="AA214">
        <f t="shared" si="37"/>
        <v>4.96E-3</v>
      </c>
      <c r="AB214">
        <f t="shared" si="38"/>
        <v>4.96E-3</v>
      </c>
      <c r="AC214">
        <f t="shared" si="39"/>
        <v>4.96E-3</v>
      </c>
      <c r="AD214">
        <f t="shared" si="40"/>
        <v>4.96E-3</v>
      </c>
      <c r="AE214">
        <f t="shared" si="41"/>
        <v>4.96E-3</v>
      </c>
    </row>
    <row r="215" spans="1:31" x14ac:dyDescent="0.25">
      <c r="A215" t="s">
        <v>1059</v>
      </c>
      <c r="B215" t="str">
        <f t="shared" si="33"/>
        <v>P120053B-FEN001</v>
      </c>
      <c r="C215" t="str">
        <f>VLOOKUP(B215,[1]IRIS!$B$2:$T$370,2,FALSE)</f>
        <v>Res Thick Film SMD 200kOhm 1% 0.1W</v>
      </c>
      <c r="D215" t="str">
        <f>VLOOKUP(B215,'[1]cBOM GD'!$B$3:$D$393,3,FALSE)</f>
        <v>EBOM</v>
      </c>
      <c r="E215" t="str">
        <f>VLOOKUP(B215,[1]IRIS!$B$2:$T$370,4,FALSE)</f>
        <v>PP</v>
      </c>
      <c r="F215">
        <f>VLOOKUP(B215,[1]IRIS!$B$2:$T$370,5,FALSE)</f>
        <v>80004924</v>
      </c>
      <c r="G215" t="str">
        <f>VLOOKUP(B215,[1]IRIS!$B$2:$T$370,6,FALSE)</f>
        <v>KOA SPEER ELECTRONICS, INC.</v>
      </c>
      <c r="H215" t="str">
        <f>VLOOKUP(B215,[1]IRIS!$B$2:$T$370,7,FALSE)</f>
        <v>US</v>
      </c>
      <c r="I215">
        <f>VLOOKUP(B215,[1]IRIS!$B$2:$T$370,14,FALSE)</f>
        <v>8.1999999999999998E-4</v>
      </c>
      <c r="J215" t="str">
        <f>VLOOKUP(B215,[1]IRIS!$B$2:$T$370,15,FALSE)</f>
        <v>USD</v>
      </c>
      <c r="K215">
        <f t="shared" si="32"/>
        <v>8.1999999999999998E-4</v>
      </c>
      <c r="L215" s="15"/>
      <c r="M215" t="str">
        <f>VLOOKUP(B215,[1]IRIS!$B$2:$T$370,16,FALSE)</f>
        <v>EA</v>
      </c>
      <c r="N215" t="str">
        <f>VLOOKUP(B215,[1]IRIS!$B$2:$T$370,17,FALSE)</f>
        <v>P4000152</v>
      </c>
      <c r="O215" t="str">
        <f>VLOOKUP(B215,[1]IRIS!$B$2:$T$370,19,FALSE)</f>
        <v>PAVG55D</v>
      </c>
      <c r="P215">
        <v>3</v>
      </c>
      <c r="Q215">
        <v>3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f t="shared" si="34"/>
        <v>2.4599999999999999E-3</v>
      </c>
      <c r="Y215">
        <f t="shared" si="35"/>
        <v>2.4599999999999999E-3</v>
      </c>
      <c r="Z215">
        <f t="shared" si="36"/>
        <v>8.1999999999999998E-4</v>
      </c>
      <c r="AA215">
        <f t="shared" si="37"/>
        <v>8.1999999999999998E-4</v>
      </c>
      <c r="AB215">
        <f t="shared" si="38"/>
        <v>8.1999999999999998E-4</v>
      </c>
      <c r="AC215">
        <f t="shared" si="39"/>
        <v>8.1999999999999998E-4</v>
      </c>
      <c r="AD215">
        <f t="shared" si="40"/>
        <v>8.1999999999999998E-4</v>
      </c>
      <c r="AE215">
        <f t="shared" si="41"/>
        <v>8.1999999999999998E-4</v>
      </c>
    </row>
    <row r="216" spans="1:31" x14ac:dyDescent="0.25">
      <c r="A216" t="s">
        <v>1060</v>
      </c>
      <c r="B216" t="str">
        <f t="shared" si="33"/>
        <v>P120091B-FBH001</v>
      </c>
      <c r="C216" t="str">
        <f>VLOOKUP(B216,[1]IRIS!$B$2:$T$370,2,FALSE)</f>
        <v>200mOhm 125mW AEC-Q200</v>
      </c>
      <c r="D216" t="str">
        <f>VLOOKUP(B216,'[1]cBOM GD'!$B$3:$D$393,3,FALSE)</f>
        <v>EBOM</v>
      </c>
      <c r="E216" t="str">
        <f>VLOOKUP(B216,[1]IRIS!$B$2:$T$370,4,FALSE)</f>
        <v>PP</v>
      </c>
      <c r="F216">
        <f>VLOOKUP(B216,[1]IRIS!$B$2:$T$370,5,FALSE)</f>
        <v>80004877</v>
      </c>
      <c r="G216" t="str">
        <f>VLOOKUP(B216,[1]IRIS!$B$2:$T$370,6,FALSE)</f>
        <v>VISHAY VITRAMON</v>
      </c>
      <c r="H216" t="str">
        <f>VLOOKUP(B216,[1]IRIS!$B$2:$T$370,7,FALSE)</f>
        <v>US</v>
      </c>
      <c r="I216">
        <f>VLOOKUP(B216,[1]IRIS!$B$2:$T$370,14,FALSE)</f>
        <v>0.10879999999999999</v>
      </c>
      <c r="J216" t="str">
        <f>VLOOKUP(B216,[1]IRIS!$B$2:$T$370,15,FALSE)</f>
        <v>USD</v>
      </c>
      <c r="K216">
        <f t="shared" si="32"/>
        <v>0.10879999999999999</v>
      </c>
      <c r="L216" s="15"/>
      <c r="M216" t="str">
        <f>VLOOKUP(B216,[1]IRIS!$B$2:$T$370,16,FALSE)</f>
        <v>EA</v>
      </c>
      <c r="N216" t="str">
        <f>VLOOKUP(B216,[1]IRIS!$B$2:$T$370,17,FALSE)</f>
        <v>P4000065</v>
      </c>
      <c r="O216" t="str">
        <f>VLOOKUP(B216,[1]IRIS!$B$2:$T$370,19,FALSE)</f>
        <v>PNET60D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  <c r="W216">
        <v>1</v>
      </c>
      <c r="X216">
        <f t="shared" si="34"/>
        <v>0</v>
      </c>
      <c r="Y216">
        <f t="shared" si="35"/>
        <v>0</v>
      </c>
      <c r="Z216">
        <f t="shared" si="36"/>
        <v>0</v>
      </c>
      <c r="AA216">
        <f t="shared" si="37"/>
        <v>0</v>
      </c>
      <c r="AB216">
        <f t="shared" si="38"/>
        <v>0</v>
      </c>
      <c r="AC216">
        <f t="shared" si="39"/>
        <v>0</v>
      </c>
      <c r="AD216">
        <f t="shared" si="40"/>
        <v>0.10879999999999999</v>
      </c>
      <c r="AE216">
        <f t="shared" si="41"/>
        <v>0.10879999999999999</v>
      </c>
    </row>
    <row r="217" spans="1:31" x14ac:dyDescent="0.25">
      <c r="A217" t="s">
        <v>1061</v>
      </c>
      <c r="B217" t="str">
        <f t="shared" si="33"/>
        <v>P120532B-FDR000</v>
      </c>
      <c r="C217" t="str">
        <f>VLOOKUP(B217,[1]IRIS!$B$2:$T$370,2,FALSE)</f>
        <v>REC-MF 2.05k,0.1%,63.0mW,25ppm/C,</v>
      </c>
      <c r="D217" t="str">
        <f>VLOOKUP(B217,'[1]cBOM GD'!$B$3:$D$393,3,FALSE)</f>
        <v>EBOM</v>
      </c>
      <c r="E217" t="str">
        <f>VLOOKUP(B217,[1]IRIS!$B$2:$T$370,4,FALSE)</f>
        <v>PP</v>
      </c>
      <c r="F217">
        <f>VLOOKUP(B217,[1]IRIS!$B$2:$T$370,5,FALSE)</f>
        <v>80023560</v>
      </c>
      <c r="G217" t="str">
        <f>VLOOKUP(B217,[1]IRIS!$B$2:$T$370,6,FALSE)</f>
        <v>ARROW ELECTRONICS, INC</v>
      </c>
      <c r="H217" t="str">
        <f>VLOOKUP(B217,[1]IRIS!$B$2:$T$370,7,FALSE)</f>
        <v>US</v>
      </c>
      <c r="I217">
        <f>VLOOKUP(B217,[1]IRIS!$B$2:$T$370,14,FALSE)</f>
        <v>4.02E-2</v>
      </c>
      <c r="J217" t="str">
        <f>VLOOKUP(B217,[1]IRIS!$B$2:$T$370,15,FALSE)</f>
        <v>USD</v>
      </c>
      <c r="K217">
        <f t="shared" si="32"/>
        <v>4.02E-2</v>
      </c>
      <c r="L217" s="15"/>
      <c r="M217" t="str">
        <f>VLOOKUP(B217,[1]IRIS!$B$2:$T$370,16,FALSE)</f>
        <v>EA</v>
      </c>
      <c r="N217" t="str">
        <f>VLOOKUP(B217,[1]IRIS!$B$2:$T$370,17,FALSE)</f>
        <v>P4000415</v>
      </c>
      <c r="O217" t="str">
        <f>VLOOKUP(B217,[1]IRIS!$B$2:$T$370,19,FALSE)</f>
        <v>PNET30D</v>
      </c>
      <c r="P217">
        <v>1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f t="shared" si="34"/>
        <v>4.02E-2</v>
      </c>
      <c r="Y217">
        <f t="shared" si="35"/>
        <v>4.02E-2</v>
      </c>
      <c r="Z217">
        <f t="shared" si="36"/>
        <v>0</v>
      </c>
      <c r="AA217">
        <f t="shared" si="37"/>
        <v>0</v>
      </c>
      <c r="AB217">
        <f t="shared" si="38"/>
        <v>0</v>
      </c>
      <c r="AC217">
        <f t="shared" si="39"/>
        <v>0</v>
      </c>
      <c r="AD217">
        <f t="shared" si="40"/>
        <v>0</v>
      </c>
      <c r="AE217">
        <f t="shared" si="41"/>
        <v>0</v>
      </c>
    </row>
    <row r="218" spans="1:31" x14ac:dyDescent="0.25">
      <c r="A218" t="s">
        <v>1062</v>
      </c>
      <c r="B218" t="str">
        <f t="shared" si="33"/>
        <v>P121053C-FEN001</v>
      </c>
      <c r="C218" t="str">
        <f>VLOOKUP(B218,[1]IRIS!$B$2:$T$370,2,FALSE)</f>
        <v>Precision thick film ch resistors:  210k ohms</v>
      </c>
      <c r="D218" t="str">
        <f>VLOOKUP(B218,'[1]cBOM GD'!$B$3:$D$393,3,FALSE)</f>
        <v>EBOM</v>
      </c>
      <c r="E218" t="str">
        <f>VLOOKUP(B218,[1]IRIS!$B$2:$T$370,4,FALSE)</f>
        <v>PP</v>
      </c>
      <c r="F218">
        <f>VLOOKUP(B218,[1]IRIS!$B$2:$T$370,5,FALSE)</f>
        <v>80004924</v>
      </c>
      <c r="G218" t="str">
        <f>VLOOKUP(B218,[1]IRIS!$B$2:$T$370,6,FALSE)</f>
        <v>KOA SPEER ELECTRONICS, INC.</v>
      </c>
      <c r="H218" t="str">
        <f>VLOOKUP(B218,[1]IRIS!$B$2:$T$370,7,FALSE)</f>
        <v>US</v>
      </c>
      <c r="I218">
        <f>VLOOKUP(B218,[1]IRIS!$B$2:$T$370,14,FALSE)</f>
        <v>8.1999999999999998E-4</v>
      </c>
      <c r="J218" t="str">
        <f>VLOOKUP(B218,[1]IRIS!$B$2:$T$370,15,FALSE)</f>
        <v>USD</v>
      </c>
      <c r="K218">
        <f t="shared" si="32"/>
        <v>8.1999999999999998E-4</v>
      </c>
      <c r="L218" s="15"/>
      <c r="M218" t="str">
        <f>VLOOKUP(B218,[1]IRIS!$B$2:$T$370,16,FALSE)</f>
        <v>EA</v>
      </c>
      <c r="N218" t="str">
        <f>VLOOKUP(B218,[1]IRIS!$B$2:$T$370,17,FALSE)</f>
        <v>P4000152</v>
      </c>
      <c r="O218" t="str">
        <f>VLOOKUP(B218,[1]IRIS!$B$2:$T$370,19,FALSE)</f>
        <v>PAVG55D</v>
      </c>
      <c r="P218">
        <v>4</v>
      </c>
      <c r="Q218">
        <v>4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f t="shared" si="34"/>
        <v>3.2799999999999999E-3</v>
      </c>
      <c r="Y218">
        <f t="shared" si="35"/>
        <v>3.2799999999999999E-3</v>
      </c>
      <c r="Z218">
        <f t="shared" si="36"/>
        <v>8.1999999999999998E-4</v>
      </c>
      <c r="AA218">
        <f t="shared" si="37"/>
        <v>8.1999999999999998E-4</v>
      </c>
      <c r="AB218">
        <f t="shared" si="38"/>
        <v>8.1999999999999998E-4</v>
      </c>
      <c r="AC218">
        <f t="shared" si="39"/>
        <v>8.1999999999999998E-4</v>
      </c>
      <c r="AD218">
        <f t="shared" si="40"/>
        <v>8.1999999999999998E-4</v>
      </c>
      <c r="AE218">
        <f t="shared" si="41"/>
        <v>8.1999999999999998E-4</v>
      </c>
    </row>
    <row r="219" spans="1:31" x14ac:dyDescent="0.25">
      <c r="A219" t="s">
        <v>1063</v>
      </c>
      <c r="B219" t="str">
        <f t="shared" si="33"/>
        <v>P123732B-FDR000</v>
      </c>
      <c r="C219" t="str">
        <f>VLOOKUP(B219,[1]IRIS!$B$2:$T$370,2,FALSE)</f>
        <v>REC-MF ,,,,,</v>
      </c>
      <c r="D219" t="str">
        <f>VLOOKUP(B219,'[1]cBOM GD'!$B$3:$D$393,3,FALSE)</f>
        <v>EBOM</v>
      </c>
      <c r="E219" t="str">
        <f>VLOOKUP(B219,[1]IRIS!$B$2:$T$370,4,FALSE)</f>
        <v>PP</v>
      </c>
      <c r="F219">
        <f>VLOOKUP(B219,[1]IRIS!$B$2:$T$370,5,FALSE)</f>
        <v>80023560</v>
      </c>
      <c r="G219" t="str">
        <f>VLOOKUP(B219,[1]IRIS!$B$2:$T$370,6,FALSE)</f>
        <v>ARROW ELECTRONICS, INC</v>
      </c>
      <c r="H219" t="str">
        <f>VLOOKUP(B219,[1]IRIS!$B$2:$T$370,7,FALSE)</f>
        <v>US</v>
      </c>
      <c r="I219">
        <f>VLOOKUP(B219,[1]IRIS!$B$2:$T$370,14,FALSE)</f>
        <v>4.02E-2</v>
      </c>
      <c r="J219" t="str">
        <f>VLOOKUP(B219,[1]IRIS!$B$2:$T$370,15,FALSE)</f>
        <v>USD</v>
      </c>
      <c r="K219">
        <f t="shared" ref="K219:K282" si="42">+I219</f>
        <v>4.02E-2</v>
      </c>
      <c r="L219" s="15"/>
      <c r="M219" t="str">
        <f>VLOOKUP(B219,[1]IRIS!$B$2:$T$370,16,FALSE)</f>
        <v>EA</v>
      </c>
      <c r="N219" t="str">
        <f>VLOOKUP(B219,[1]IRIS!$B$2:$T$370,17,FALSE)</f>
        <v>P4000415</v>
      </c>
      <c r="O219" t="str">
        <f>VLOOKUP(B219,[1]IRIS!$B$2:$T$370,19,FALSE)</f>
        <v>PNET30D</v>
      </c>
      <c r="P219">
        <v>1</v>
      </c>
      <c r="Q219">
        <v>1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f t="shared" si="34"/>
        <v>4.02E-2</v>
      </c>
      <c r="Y219">
        <f t="shared" si="35"/>
        <v>4.02E-2</v>
      </c>
      <c r="Z219">
        <f t="shared" si="36"/>
        <v>0</v>
      </c>
      <c r="AA219">
        <f t="shared" si="37"/>
        <v>0</v>
      </c>
      <c r="AB219">
        <f t="shared" si="38"/>
        <v>0</v>
      </c>
      <c r="AC219">
        <f t="shared" si="39"/>
        <v>0</v>
      </c>
      <c r="AD219">
        <f t="shared" si="40"/>
        <v>0</v>
      </c>
      <c r="AE219">
        <f t="shared" si="41"/>
        <v>0</v>
      </c>
    </row>
    <row r="220" spans="1:31" x14ac:dyDescent="0.25">
      <c r="A220" t="s">
        <v>1064</v>
      </c>
      <c r="B220" t="str">
        <f t="shared" si="33"/>
        <v>P124933B-FDN001</v>
      </c>
      <c r="C220" t="str">
        <f>VLOOKUP(B220,[1]IRIS!$B$2:$T$370,2,FALSE)</f>
        <v>RES-TF 2.49k,1%,100.0mW100ppm/C,</v>
      </c>
      <c r="D220" t="str">
        <f>VLOOKUP(B220,'[1]cBOM GD'!$B$3:$D$393,3,FALSE)</f>
        <v>EBOM</v>
      </c>
      <c r="E220" t="str">
        <f>VLOOKUP(B220,[1]IRIS!$B$2:$T$370,4,FALSE)</f>
        <v>PP</v>
      </c>
      <c r="F220">
        <f>VLOOKUP(B220,[1]IRIS!$B$2:$T$370,5,FALSE)</f>
        <v>80004924</v>
      </c>
      <c r="G220" t="str">
        <f>VLOOKUP(B220,[1]IRIS!$B$2:$T$370,6,FALSE)</f>
        <v>KOA SPEER ELECTRONICS, INC.</v>
      </c>
      <c r="H220" t="str">
        <f>VLOOKUP(B220,[1]IRIS!$B$2:$T$370,7,FALSE)</f>
        <v>US</v>
      </c>
      <c r="I220">
        <f>VLOOKUP(B220,[1]IRIS!$B$2:$T$370,14,FALSE)</f>
        <v>8.1999999999999998E-4</v>
      </c>
      <c r="J220" t="str">
        <f>VLOOKUP(B220,[1]IRIS!$B$2:$T$370,15,FALSE)</f>
        <v>USD</v>
      </c>
      <c r="K220">
        <f t="shared" si="42"/>
        <v>8.1999999999999998E-4</v>
      </c>
      <c r="L220" s="15"/>
      <c r="M220" t="str">
        <f>VLOOKUP(B220,[1]IRIS!$B$2:$T$370,16,FALSE)</f>
        <v>EA</v>
      </c>
      <c r="N220" t="str">
        <f>VLOOKUP(B220,[1]IRIS!$B$2:$T$370,17,FALSE)</f>
        <v>P4000152</v>
      </c>
      <c r="O220" t="str">
        <f>VLOOKUP(B220,[1]IRIS!$B$2:$T$370,19,FALSE)</f>
        <v>PAVG55D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f t="shared" si="34"/>
        <v>8.1999999999999998E-4</v>
      </c>
      <c r="Y220">
        <f t="shared" si="35"/>
        <v>8.1999999999999998E-4</v>
      </c>
      <c r="Z220">
        <f t="shared" si="36"/>
        <v>8.1999999999999998E-4</v>
      </c>
      <c r="AA220">
        <f t="shared" si="37"/>
        <v>8.1999999999999998E-4</v>
      </c>
      <c r="AB220">
        <f t="shared" si="38"/>
        <v>8.1999999999999998E-4</v>
      </c>
      <c r="AC220">
        <f t="shared" si="39"/>
        <v>8.1999999999999998E-4</v>
      </c>
      <c r="AD220">
        <f t="shared" si="40"/>
        <v>8.1999999999999998E-4</v>
      </c>
      <c r="AE220">
        <f t="shared" si="41"/>
        <v>8.1999999999999998E-4</v>
      </c>
    </row>
    <row r="221" spans="1:31" x14ac:dyDescent="0.25">
      <c r="A221" t="s">
        <v>1065</v>
      </c>
      <c r="B221" t="str">
        <f t="shared" si="33"/>
        <v>P128033C-FEN001</v>
      </c>
      <c r="C221" t="str">
        <f>VLOOKUP(B221,[1]IRIS!$B$2:$T$370,2,FALSE)</f>
        <v xml:space="preserve"> 2.8k ohms 100mW 0402 +/-1% -55 C/+155 C AEC-Q20</v>
      </c>
      <c r="D221" t="str">
        <f>VLOOKUP(B221,'[1]cBOM GD'!$B$3:$D$393,3,FALSE)</f>
        <v>EBOM</v>
      </c>
      <c r="E221" t="str">
        <f>VLOOKUP(B221,[1]IRIS!$B$2:$T$370,4,FALSE)</f>
        <v>PP</v>
      </c>
      <c r="F221">
        <f>VLOOKUP(B221,[1]IRIS!$B$2:$T$370,5,FALSE)</f>
        <v>80004924</v>
      </c>
      <c r="G221" t="str">
        <f>VLOOKUP(B221,[1]IRIS!$B$2:$T$370,6,FALSE)</f>
        <v>KOA SPEER ELECTRONICS, INC.</v>
      </c>
      <c r="H221" t="str">
        <f>VLOOKUP(B221,[1]IRIS!$B$2:$T$370,7,FALSE)</f>
        <v>US</v>
      </c>
      <c r="I221">
        <f>VLOOKUP(B221,[1]IRIS!$B$2:$T$370,14,FALSE)</f>
        <v>8.1999999999999998E-4</v>
      </c>
      <c r="J221" t="str">
        <f>VLOOKUP(B221,[1]IRIS!$B$2:$T$370,15,FALSE)</f>
        <v>USD</v>
      </c>
      <c r="K221">
        <f t="shared" si="42"/>
        <v>8.1999999999999998E-4</v>
      </c>
      <c r="L221" s="15"/>
      <c r="M221" t="str">
        <f>VLOOKUP(B221,[1]IRIS!$B$2:$T$370,16,FALSE)</f>
        <v>EA</v>
      </c>
      <c r="N221" t="str">
        <f>VLOOKUP(B221,[1]IRIS!$B$2:$T$370,17,FALSE)</f>
        <v>P4000152</v>
      </c>
      <c r="O221" t="str">
        <f>VLOOKUP(B221,[1]IRIS!$B$2:$T$370,19,FALSE)</f>
        <v>PAVG55D</v>
      </c>
      <c r="P221">
        <v>1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f t="shared" si="34"/>
        <v>8.1999999999999998E-4</v>
      </c>
      <c r="Y221">
        <f t="shared" si="35"/>
        <v>8.1999999999999998E-4</v>
      </c>
      <c r="Z221">
        <f t="shared" si="36"/>
        <v>0</v>
      </c>
      <c r="AA221">
        <f t="shared" si="37"/>
        <v>0</v>
      </c>
      <c r="AB221">
        <f t="shared" si="38"/>
        <v>0</v>
      </c>
      <c r="AC221">
        <f t="shared" si="39"/>
        <v>0</v>
      </c>
      <c r="AD221">
        <f t="shared" si="40"/>
        <v>0</v>
      </c>
      <c r="AE221">
        <f t="shared" si="41"/>
        <v>0</v>
      </c>
    </row>
    <row r="222" spans="1:31" x14ac:dyDescent="0.25">
      <c r="A222" t="s">
        <v>1066</v>
      </c>
      <c r="B222" t="str">
        <f t="shared" si="33"/>
        <v>P128042B-FFR000</v>
      </c>
      <c r="C222" t="str">
        <f>VLOOKUP(B222,[1]IRIS!$B$2:$T$370,2,FALSE)</f>
        <v>REC-MF 28k,0.1%,125.0mW,25ppm/C,1</v>
      </c>
      <c r="D222" t="str">
        <f>VLOOKUP(B222,'[1]cBOM GD'!$B$3:$D$393,3,FALSE)</f>
        <v>EBOM</v>
      </c>
      <c r="E222" t="str">
        <f>VLOOKUP(B222,[1]IRIS!$B$2:$T$370,4,FALSE)</f>
        <v>PP</v>
      </c>
      <c r="F222">
        <f>VLOOKUP(B222,[1]IRIS!$B$2:$T$370,5,FALSE)</f>
        <v>80023560</v>
      </c>
      <c r="G222" t="str">
        <f>VLOOKUP(B222,[1]IRIS!$B$2:$T$370,6,FALSE)</f>
        <v>ARROW ELECTRONICS, INC</v>
      </c>
      <c r="H222" t="str">
        <f>VLOOKUP(B222,[1]IRIS!$B$2:$T$370,7,FALSE)</f>
        <v>US</v>
      </c>
      <c r="I222">
        <f>VLOOKUP(B222,[1]IRIS!$B$2:$T$370,14,FALSE)</f>
        <v>2.7E-2</v>
      </c>
      <c r="J222" t="str">
        <f>VLOOKUP(B222,[1]IRIS!$B$2:$T$370,15,FALSE)</f>
        <v>USD</v>
      </c>
      <c r="K222">
        <f t="shared" si="42"/>
        <v>2.7E-2</v>
      </c>
      <c r="L222" s="15"/>
      <c r="M222" t="str">
        <f>VLOOKUP(B222,[1]IRIS!$B$2:$T$370,16,FALSE)</f>
        <v>EA</v>
      </c>
      <c r="N222" t="str">
        <f>VLOOKUP(B222,[1]IRIS!$B$2:$T$370,17,FALSE)</f>
        <v>P4000415</v>
      </c>
      <c r="O222" t="str">
        <f>VLOOKUP(B222,[1]IRIS!$B$2:$T$370,19,FALSE)</f>
        <v>PNET30D</v>
      </c>
      <c r="P222">
        <v>1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f t="shared" si="34"/>
        <v>2.7E-2</v>
      </c>
      <c r="Y222">
        <f t="shared" si="35"/>
        <v>2.7E-2</v>
      </c>
      <c r="Z222">
        <f t="shared" si="36"/>
        <v>0</v>
      </c>
      <c r="AA222">
        <f t="shared" si="37"/>
        <v>0</v>
      </c>
      <c r="AB222">
        <f t="shared" si="38"/>
        <v>0</v>
      </c>
      <c r="AC222">
        <f t="shared" si="39"/>
        <v>0</v>
      </c>
      <c r="AD222">
        <f t="shared" si="40"/>
        <v>0</v>
      </c>
      <c r="AE222">
        <f t="shared" si="41"/>
        <v>0</v>
      </c>
    </row>
    <row r="223" spans="1:31" x14ac:dyDescent="0.25">
      <c r="A223" t="s">
        <v>1067</v>
      </c>
      <c r="B223" t="str">
        <f t="shared" si="33"/>
        <v>P132443B-FCM001</v>
      </c>
      <c r="C223" t="str">
        <f>VLOOKUP(B223,[1]IRIS!$B$2:$T$370,2,FALSE)</f>
        <v>RES-TF 32.4k,1%,50.0mW,200ppm/C,1</v>
      </c>
      <c r="D223" t="str">
        <f>VLOOKUP(B223,'[1]cBOM GD'!$B$3:$D$393,3,FALSE)</f>
        <v>EBOM</v>
      </c>
      <c r="E223" t="str">
        <f>VLOOKUP(B223,[1]IRIS!$B$2:$T$370,4,FALSE)</f>
        <v>PP</v>
      </c>
      <c r="F223">
        <f>VLOOKUP(B223,[1]IRIS!$B$2:$T$370,5,FALSE)</f>
        <v>80004924</v>
      </c>
      <c r="G223" t="str">
        <f>VLOOKUP(B223,[1]IRIS!$B$2:$T$370,6,FALSE)</f>
        <v>KOA SPEER ELECTRONICS, INC.</v>
      </c>
      <c r="H223" t="str">
        <f>VLOOKUP(B223,[1]IRIS!$B$2:$T$370,7,FALSE)</f>
        <v>US</v>
      </c>
      <c r="I223">
        <f>VLOOKUP(B223,[1]IRIS!$B$2:$T$370,14,FALSE)</f>
        <v>1.24E-3</v>
      </c>
      <c r="J223" t="str">
        <f>VLOOKUP(B223,[1]IRIS!$B$2:$T$370,15,FALSE)</f>
        <v>USD</v>
      </c>
      <c r="K223">
        <f t="shared" si="42"/>
        <v>1.24E-3</v>
      </c>
      <c r="L223" s="15"/>
      <c r="M223" t="str">
        <f>VLOOKUP(B223,[1]IRIS!$B$2:$T$370,16,FALSE)</f>
        <v>EA</v>
      </c>
      <c r="N223" t="str">
        <f>VLOOKUP(B223,[1]IRIS!$B$2:$T$370,17,FALSE)</f>
        <v>P4000152</v>
      </c>
      <c r="O223" t="str">
        <f>VLOOKUP(B223,[1]IRIS!$B$2:$T$370,19,FALSE)</f>
        <v>PAVG55D</v>
      </c>
      <c r="P223">
        <v>1</v>
      </c>
      <c r="Q223">
        <v>1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f t="shared" si="34"/>
        <v>1.24E-3</v>
      </c>
      <c r="Y223">
        <f t="shared" si="35"/>
        <v>1.24E-3</v>
      </c>
      <c r="Z223">
        <f t="shared" si="36"/>
        <v>0</v>
      </c>
      <c r="AA223">
        <f t="shared" si="37"/>
        <v>0</v>
      </c>
      <c r="AB223">
        <f t="shared" si="38"/>
        <v>0</v>
      </c>
      <c r="AC223">
        <f t="shared" si="39"/>
        <v>0</v>
      </c>
      <c r="AD223">
        <f t="shared" si="40"/>
        <v>0</v>
      </c>
      <c r="AE223">
        <f t="shared" si="41"/>
        <v>0</v>
      </c>
    </row>
    <row r="224" spans="1:31" x14ac:dyDescent="0.25">
      <c r="A224" t="s">
        <v>1068</v>
      </c>
      <c r="B224" t="str">
        <f t="shared" si="33"/>
        <v>P133003D-FEN001</v>
      </c>
      <c r="C224" t="str">
        <f>VLOOKUP(B224,[1]IRIS!$B$2:$T$370,2,FALSE)</f>
        <v>Resistor 3.3 Ohm 1%0.125W 0805 Max Height 0</v>
      </c>
      <c r="D224" t="str">
        <f>VLOOKUP(B224,'[1]cBOM GD'!$B$3:$D$393,3,FALSE)</f>
        <v>EBOM</v>
      </c>
      <c r="E224" t="str">
        <f>VLOOKUP(B224,[1]IRIS!$B$2:$T$370,4,FALSE)</f>
        <v>PP</v>
      </c>
      <c r="F224">
        <f>VLOOKUP(B224,[1]IRIS!$B$2:$T$370,5,FALSE)</f>
        <v>80004877</v>
      </c>
      <c r="G224" t="str">
        <f>VLOOKUP(B224,[1]IRIS!$B$2:$T$370,6,FALSE)</f>
        <v>VISHAY VITRAMON</v>
      </c>
      <c r="H224" t="str">
        <f>VLOOKUP(B224,[1]IRIS!$B$2:$T$370,7,FALSE)</f>
        <v>US</v>
      </c>
      <c r="I224">
        <f>VLOOKUP(B224,[1]IRIS!$B$2:$T$370,14,FALSE)</f>
        <v>3.7000000000000002E-3</v>
      </c>
      <c r="J224" t="str">
        <f>VLOOKUP(B224,[1]IRIS!$B$2:$T$370,15,FALSE)</f>
        <v>USD</v>
      </c>
      <c r="K224">
        <f t="shared" si="42"/>
        <v>3.7000000000000002E-3</v>
      </c>
      <c r="L224" s="15"/>
      <c r="M224" t="str">
        <f>VLOOKUP(B224,[1]IRIS!$B$2:$T$370,16,FALSE)</f>
        <v>EA</v>
      </c>
      <c r="N224" t="str">
        <f>VLOOKUP(B224,[1]IRIS!$B$2:$T$370,17,FALSE)</f>
        <v>P4000065</v>
      </c>
      <c r="O224" t="str">
        <f>VLOOKUP(B224,[1]IRIS!$B$2:$T$370,19,FALSE)</f>
        <v>PNET60D</v>
      </c>
      <c r="P224">
        <v>3</v>
      </c>
      <c r="Q224">
        <v>3</v>
      </c>
      <c r="R224">
        <v>3</v>
      </c>
      <c r="S224">
        <v>3</v>
      </c>
      <c r="T224">
        <v>3</v>
      </c>
      <c r="U224">
        <v>3</v>
      </c>
      <c r="V224">
        <v>3</v>
      </c>
      <c r="W224">
        <v>3</v>
      </c>
      <c r="X224">
        <f t="shared" si="34"/>
        <v>1.11E-2</v>
      </c>
      <c r="Y224">
        <f t="shared" si="35"/>
        <v>1.11E-2</v>
      </c>
      <c r="Z224">
        <f t="shared" si="36"/>
        <v>1.11E-2</v>
      </c>
      <c r="AA224">
        <f t="shared" si="37"/>
        <v>1.11E-2</v>
      </c>
      <c r="AB224">
        <f t="shared" si="38"/>
        <v>1.11E-2</v>
      </c>
      <c r="AC224">
        <f t="shared" si="39"/>
        <v>1.11E-2</v>
      </c>
      <c r="AD224">
        <f t="shared" si="40"/>
        <v>1.11E-2</v>
      </c>
      <c r="AE224">
        <f t="shared" si="41"/>
        <v>1.11E-2</v>
      </c>
    </row>
    <row r="225" spans="1:31" x14ac:dyDescent="0.25">
      <c r="A225" t="s">
        <v>1069</v>
      </c>
      <c r="B225" t="str">
        <f t="shared" si="33"/>
        <v>P133023B-FLN001</v>
      </c>
      <c r="C225" t="str">
        <f>VLOOKUP(B225,[1]IRIS!$B$2:$T$370,2,FALSE)</f>
        <v>330 1% WIDE 2010(5025m)55/155 1W MFLM WIDE TERM</v>
      </c>
      <c r="D225" t="str">
        <f>VLOOKUP(B225,'[1]cBOM GD'!$B$3:$D$393,3,FALSE)</f>
        <v>EBOM</v>
      </c>
      <c r="E225" t="str">
        <f>VLOOKUP(B225,[1]IRIS!$B$2:$T$370,4,FALSE)</f>
        <v>PP</v>
      </c>
      <c r="F225">
        <f>VLOOKUP(B225,[1]IRIS!$B$2:$T$370,5,FALSE)</f>
        <v>80004918</v>
      </c>
      <c r="G225" t="str">
        <f>VLOOKUP(B225,[1]IRIS!$B$2:$T$370,6,FALSE)</f>
        <v>ROHM INTEGRATED SYSTEMS THAI</v>
      </c>
      <c r="H225" t="str">
        <f>VLOOKUP(B225,[1]IRIS!$B$2:$T$370,7,FALSE)</f>
        <v>US</v>
      </c>
      <c r="I225">
        <f>VLOOKUP(B225,[1]IRIS!$B$2:$T$370,14,FALSE)</f>
        <v>2.4500000000000001E-2</v>
      </c>
      <c r="J225" t="str">
        <f>VLOOKUP(B225,[1]IRIS!$B$2:$T$370,15,FALSE)</f>
        <v>USD</v>
      </c>
      <c r="K225">
        <f t="shared" si="42"/>
        <v>2.4500000000000001E-2</v>
      </c>
      <c r="L225" s="15"/>
      <c r="M225" t="str">
        <f>VLOOKUP(B225,[1]IRIS!$B$2:$T$370,16,FALSE)</f>
        <v>EA</v>
      </c>
      <c r="N225" t="str">
        <f>VLOOKUP(B225,[1]IRIS!$B$2:$T$370,17,FALSE)</f>
        <v>P4000052</v>
      </c>
      <c r="O225" t="str">
        <f>VLOOKUP(B225,[1]IRIS!$B$2:$T$370,19,FALSE)</f>
        <v>PAVG55D</v>
      </c>
      <c r="P225">
        <v>1</v>
      </c>
      <c r="Q225">
        <v>1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f t="shared" si="34"/>
        <v>2.4500000000000001E-2</v>
      </c>
      <c r="Y225">
        <f t="shared" si="35"/>
        <v>2.4500000000000001E-2</v>
      </c>
      <c r="Z225">
        <f t="shared" si="36"/>
        <v>0</v>
      </c>
      <c r="AA225">
        <f t="shared" si="37"/>
        <v>0</v>
      </c>
      <c r="AB225">
        <f t="shared" si="38"/>
        <v>0</v>
      </c>
      <c r="AC225">
        <f t="shared" si="39"/>
        <v>0</v>
      </c>
      <c r="AD225">
        <f t="shared" si="40"/>
        <v>0</v>
      </c>
      <c r="AE225">
        <f t="shared" si="41"/>
        <v>0</v>
      </c>
    </row>
    <row r="226" spans="1:31" x14ac:dyDescent="0.25">
      <c r="A226" t="s">
        <v>1070</v>
      </c>
      <c r="B226" t="str">
        <f t="shared" si="33"/>
        <v>P133025B-F0M001</v>
      </c>
      <c r="C226" t="str">
        <f>VLOOKUP(B226,[1]IRIS!$B$2:$T$370,2,FALSE)</f>
        <v>Thick film chipresistors: 330 ohms 660m</v>
      </c>
      <c r="D226" t="str">
        <f>VLOOKUP(B226,'[1]cBOM GD'!$B$3:$D$393,3,FALSE)</f>
        <v>EBOM</v>
      </c>
      <c r="E226" t="str">
        <f>VLOOKUP(B226,[1]IRIS!$B$2:$T$370,4,FALSE)</f>
        <v>PP</v>
      </c>
      <c r="F226">
        <f>VLOOKUP(B226,[1]IRIS!$B$2:$T$370,5,FALSE)</f>
        <v>80023560</v>
      </c>
      <c r="G226" t="str">
        <f>VLOOKUP(B226,[1]IRIS!$B$2:$T$370,6,FALSE)</f>
        <v>ARROW ELECTRONICS, INC</v>
      </c>
      <c r="H226" t="str">
        <f>VLOOKUP(B226,[1]IRIS!$B$2:$T$370,7,FALSE)</f>
        <v>US</v>
      </c>
      <c r="I226">
        <f>VLOOKUP(B226,[1]IRIS!$B$2:$T$370,14,FALSE)</f>
        <v>1.7600000000000001E-2</v>
      </c>
      <c r="J226" t="str">
        <f>VLOOKUP(B226,[1]IRIS!$B$2:$T$370,15,FALSE)</f>
        <v>USD</v>
      </c>
      <c r="K226">
        <f t="shared" si="42"/>
        <v>1.7600000000000001E-2</v>
      </c>
      <c r="L226" s="15"/>
      <c r="M226" t="str">
        <f>VLOOKUP(B226,[1]IRIS!$B$2:$T$370,16,FALSE)</f>
        <v>EA</v>
      </c>
      <c r="N226" t="str">
        <f>VLOOKUP(B226,[1]IRIS!$B$2:$T$370,17,FALSE)</f>
        <v>P4000415</v>
      </c>
      <c r="O226" t="str">
        <f>VLOOKUP(B226,[1]IRIS!$B$2:$T$370,19,FALSE)</f>
        <v>PNET30D</v>
      </c>
      <c r="P226">
        <v>1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f t="shared" si="34"/>
        <v>1.7600000000000001E-2</v>
      </c>
      <c r="Y226">
        <f t="shared" si="35"/>
        <v>1.7600000000000001E-2</v>
      </c>
      <c r="Z226">
        <f t="shared" si="36"/>
        <v>0</v>
      </c>
      <c r="AA226">
        <f t="shared" si="37"/>
        <v>0</v>
      </c>
      <c r="AB226">
        <f t="shared" si="38"/>
        <v>0</v>
      </c>
      <c r="AC226">
        <f t="shared" si="39"/>
        <v>0</v>
      </c>
      <c r="AD226">
        <f t="shared" si="40"/>
        <v>0</v>
      </c>
      <c r="AE226">
        <f t="shared" si="41"/>
        <v>0</v>
      </c>
    </row>
    <row r="227" spans="1:31" x14ac:dyDescent="0.25">
      <c r="A227" t="s">
        <v>1071</v>
      </c>
      <c r="B227" t="str">
        <f t="shared" si="33"/>
        <v>P133046B-F00001</v>
      </c>
      <c r="C227" t="str">
        <f>VLOOKUP(B227,[1]IRIS!$B$2:$T$370,2,FALSE)</f>
        <v>REC-MF 33k,0.5%,63.0mW,25ppm/C,15</v>
      </c>
      <c r="D227" t="str">
        <f>VLOOKUP(B227,'[1]cBOM GD'!$B$3:$D$393,3,FALSE)</f>
        <v>EBOM</v>
      </c>
      <c r="E227" t="str">
        <f>VLOOKUP(B227,[1]IRIS!$B$2:$T$370,4,FALSE)</f>
        <v>PP</v>
      </c>
      <c r="F227">
        <f>VLOOKUP(B227,[1]IRIS!$B$2:$T$370,5,FALSE)</f>
        <v>80004924</v>
      </c>
      <c r="G227" t="str">
        <f>VLOOKUP(B227,[1]IRIS!$B$2:$T$370,6,FALSE)</f>
        <v>KOA SPEER ELECTRONICS, INC.</v>
      </c>
      <c r="H227" t="str">
        <f>VLOOKUP(B227,[1]IRIS!$B$2:$T$370,7,FALSE)</f>
        <v>US</v>
      </c>
      <c r="I227">
        <f>VLOOKUP(B227,[1]IRIS!$B$2:$T$370,14,FALSE)</f>
        <v>0.02</v>
      </c>
      <c r="J227" t="str">
        <f>VLOOKUP(B227,[1]IRIS!$B$2:$T$370,15,FALSE)</f>
        <v>USD</v>
      </c>
      <c r="K227">
        <f t="shared" si="42"/>
        <v>0.02</v>
      </c>
      <c r="L227" s="15"/>
      <c r="M227" t="str">
        <f>VLOOKUP(B227,[1]IRIS!$B$2:$T$370,16,FALSE)</f>
        <v>EA</v>
      </c>
      <c r="N227" t="str">
        <f>VLOOKUP(B227,[1]IRIS!$B$2:$T$370,17,FALSE)</f>
        <v>P4000152</v>
      </c>
      <c r="O227" t="str">
        <f>VLOOKUP(B227,[1]IRIS!$B$2:$T$370,19,FALSE)</f>
        <v>PAVG55D</v>
      </c>
      <c r="P227">
        <v>3</v>
      </c>
      <c r="Q227">
        <v>3</v>
      </c>
      <c r="R227">
        <v>2</v>
      </c>
      <c r="S227">
        <v>2</v>
      </c>
      <c r="T227">
        <v>2</v>
      </c>
      <c r="U227">
        <v>2</v>
      </c>
      <c r="V227">
        <v>2</v>
      </c>
      <c r="W227">
        <v>2</v>
      </c>
      <c r="X227">
        <f t="shared" si="34"/>
        <v>0.06</v>
      </c>
      <c r="Y227">
        <f t="shared" si="35"/>
        <v>0.06</v>
      </c>
      <c r="Z227">
        <f t="shared" si="36"/>
        <v>0.04</v>
      </c>
      <c r="AA227">
        <f t="shared" si="37"/>
        <v>0.04</v>
      </c>
      <c r="AB227">
        <f t="shared" si="38"/>
        <v>0.04</v>
      </c>
      <c r="AC227">
        <f t="shared" si="39"/>
        <v>0.04</v>
      </c>
      <c r="AD227">
        <f t="shared" si="40"/>
        <v>0.04</v>
      </c>
      <c r="AE227">
        <f t="shared" si="41"/>
        <v>0.04</v>
      </c>
    </row>
    <row r="228" spans="1:31" x14ac:dyDescent="0.25">
      <c r="A228" t="s">
        <v>1072</v>
      </c>
      <c r="B228" t="str">
        <f t="shared" si="33"/>
        <v>P137443B-FEN001</v>
      </c>
      <c r="C228" t="str">
        <f>VLOOKUP(B228,[1]IRIS!$B$2:$T$370,2,FALSE)</f>
        <v>Precision thick filmchip resistors: 37.4k oh</v>
      </c>
      <c r="D228" t="str">
        <f>VLOOKUP(B228,'[1]cBOM GD'!$B$3:$D$393,3,FALSE)</f>
        <v>EBOM</v>
      </c>
      <c r="E228" t="str">
        <f>VLOOKUP(B228,[1]IRIS!$B$2:$T$370,4,FALSE)</f>
        <v>PP</v>
      </c>
      <c r="F228">
        <f>VLOOKUP(B228,[1]IRIS!$B$2:$T$370,5,FALSE)</f>
        <v>80004924</v>
      </c>
      <c r="G228" t="str">
        <f>VLOOKUP(B228,[1]IRIS!$B$2:$T$370,6,FALSE)</f>
        <v>KOA SPEER ELECTRONICS, INC.</v>
      </c>
      <c r="H228" t="str">
        <f>VLOOKUP(B228,[1]IRIS!$B$2:$T$370,7,FALSE)</f>
        <v>US</v>
      </c>
      <c r="I228">
        <f>VLOOKUP(B228,[1]IRIS!$B$2:$T$370,14,FALSE)</f>
        <v>8.1999999999999998E-4</v>
      </c>
      <c r="J228" t="str">
        <f>VLOOKUP(B228,[1]IRIS!$B$2:$T$370,15,FALSE)</f>
        <v>USD</v>
      </c>
      <c r="K228">
        <f t="shared" si="42"/>
        <v>8.1999999999999998E-4</v>
      </c>
      <c r="L228" s="15"/>
      <c r="M228" t="str">
        <f>VLOOKUP(B228,[1]IRIS!$B$2:$T$370,16,FALSE)</f>
        <v>EA</v>
      </c>
      <c r="N228" t="str">
        <f>VLOOKUP(B228,[1]IRIS!$B$2:$T$370,17,FALSE)</f>
        <v>P4000152</v>
      </c>
      <c r="O228" t="str">
        <f>VLOOKUP(B228,[1]IRIS!$B$2:$T$370,19,FALSE)</f>
        <v>PAVG55D</v>
      </c>
      <c r="P228">
        <v>3</v>
      </c>
      <c r="Q228">
        <v>3</v>
      </c>
      <c r="R228">
        <v>3</v>
      </c>
      <c r="S228">
        <v>3</v>
      </c>
      <c r="T228">
        <v>3</v>
      </c>
      <c r="U228">
        <v>3</v>
      </c>
      <c r="V228">
        <v>3</v>
      </c>
      <c r="W228">
        <v>3</v>
      </c>
      <c r="X228">
        <f t="shared" si="34"/>
        <v>2.4599999999999999E-3</v>
      </c>
      <c r="Y228">
        <f t="shared" si="35"/>
        <v>2.4599999999999999E-3</v>
      </c>
      <c r="Z228">
        <f t="shared" si="36"/>
        <v>2.4599999999999999E-3</v>
      </c>
      <c r="AA228">
        <f t="shared" si="37"/>
        <v>2.4599999999999999E-3</v>
      </c>
      <c r="AB228">
        <f t="shared" si="38"/>
        <v>2.4599999999999999E-3</v>
      </c>
      <c r="AC228">
        <f t="shared" si="39"/>
        <v>2.4599999999999999E-3</v>
      </c>
      <c r="AD228">
        <f t="shared" si="40"/>
        <v>2.4599999999999999E-3</v>
      </c>
      <c r="AE228">
        <f t="shared" si="41"/>
        <v>2.4599999999999999E-3</v>
      </c>
    </row>
    <row r="229" spans="1:31" x14ac:dyDescent="0.25">
      <c r="A229" t="s">
        <v>1073</v>
      </c>
      <c r="B229" t="str">
        <f t="shared" si="33"/>
        <v>P145343B-FEN001</v>
      </c>
      <c r="C229" t="str">
        <f>VLOOKUP(B229,[1]IRIS!$B$2:$T$370,2,FALSE)</f>
        <v>RES-TF 45.3k,1%,100.0mW,100ppm/C,</v>
      </c>
      <c r="D229" t="str">
        <f>VLOOKUP(B229,'[1]cBOM GD'!$B$3:$D$393,3,FALSE)</f>
        <v>EBOM</v>
      </c>
      <c r="E229" t="str">
        <f>VLOOKUP(B229,[1]IRIS!$B$2:$T$370,4,FALSE)</f>
        <v>PP</v>
      </c>
      <c r="F229">
        <f>VLOOKUP(B229,[1]IRIS!$B$2:$T$370,5,FALSE)</f>
        <v>80004924</v>
      </c>
      <c r="G229" t="str">
        <f>VLOOKUP(B229,[1]IRIS!$B$2:$T$370,6,FALSE)</f>
        <v>KOA SPEER ELECTRONICS, INC.</v>
      </c>
      <c r="H229" t="str">
        <f>VLOOKUP(B229,[1]IRIS!$B$2:$T$370,7,FALSE)</f>
        <v>US</v>
      </c>
      <c r="I229">
        <f>VLOOKUP(B229,[1]IRIS!$B$2:$T$370,14,FALSE)</f>
        <v>8.1999999999999998E-4</v>
      </c>
      <c r="J229" t="str">
        <f>VLOOKUP(B229,[1]IRIS!$B$2:$T$370,15,FALSE)</f>
        <v>USD</v>
      </c>
      <c r="K229">
        <f t="shared" si="42"/>
        <v>8.1999999999999998E-4</v>
      </c>
      <c r="L229" s="15"/>
      <c r="M229" t="str">
        <f>VLOOKUP(B229,[1]IRIS!$B$2:$T$370,16,FALSE)</f>
        <v>EA</v>
      </c>
      <c r="N229" t="str">
        <f>VLOOKUP(B229,[1]IRIS!$B$2:$T$370,17,FALSE)</f>
        <v>P4000152</v>
      </c>
      <c r="O229" t="str">
        <f>VLOOKUP(B229,[1]IRIS!$B$2:$T$370,19,FALSE)</f>
        <v>PAVG55D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f t="shared" si="34"/>
        <v>8.1999999999999998E-4</v>
      </c>
      <c r="Y229">
        <f t="shared" si="35"/>
        <v>8.1999999999999998E-4</v>
      </c>
      <c r="Z229">
        <f t="shared" si="36"/>
        <v>0</v>
      </c>
      <c r="AA229">
        <f t="shared" si="37"/>
        <v>0</v>
      </c>
      <c r="AB229">
        <f t="shared" si="38"/>
        <v>0</v>
      </c>
      <c r="AC229">
        <f t="shared" si="39"/>
        <v>0</v>
      </c>
      <c r="AD229">
        <f t="shared" si="40"/>
        <v>0</v>
      </c>
      <c r="AE229">
        <f t="shared" si="41"/>
        <v>0</v>
      </c>
    </row>
    <row r="230" spans="1:31" x14ac:dyDescent="0.25">
      <c r="A230" t="s">
        <v>1074</v>
      </c>
      <c r="B230" t="str">
        <f t="shared" si="33"/>
        <v>P147033B-FEN000</v>
      </c>
      <c r="C230" t="str">
        <f>VLOOKUP(B230,[1]IRIS!$B$2:$T$370,2,FALSE)</f>
        <v>Res Thick Film SMD 4.7kOhm 1% 0.1W</v>
      </c>
      <c r="D230" t="str">
        <f>VLOOKUP(B230,'[1]cBOM GD'!$B$3:$D$393,3,FALSE)</f>
        <v>EBOM</v>
      </c>
      <c r="E230" t="str">
        <f>VLOOKUP(B230,[1]IRIS!$B$2:$T$370,4,FALSE)</f>
        <v>PP</v>
      </c>
      <c r="F230">
        <f>VLOOKUP(B230,[1]IRIS!$B$2:$T$370,5,FALSE)</f>
        <v>80004924</v>
      </c>
      <c r="G230" t="str">
        <f>VLOOKUP(B230,[1]IRIS!$B$2:$T$370,6,FALSE)</f>
        <v>KOA SPEER ELECTRONICS, INC.</v>
      </c>
      <c r="H230" t="str">
        <f>VLOOKUP(B230,[1]IRIS!$B$2:$T$370,7,FALSE)</f>
        <v>US</v>
      </c>
      <c r="I230">
        <f>VLOOKUP(B230,[1]IRIS!$B$2:$T$370,14,FALSE)</f>
        <v>8.1999999999999998E-4</v>
      </c>
      <c r="J230" t="str">
        <f>VLOOKUP(B230,[1]IRIS!$B$2:$T$370,15,FALSE)</f>
        <v>USD</v>
      </c>
      <c r="K230">
        <f t="shared" si="42"/>
        <v>8.1999999999999998E-4</v>
      </c>
      <c r="L230" s="15"/>
      <c r="M230" t="str">
        <f>VLOOKUP(B230,[1]IRIS!$B$2:$T$370,16,FALSE)</f>
        <v>EA</v>
      </c>
      <c r="N230" t="str">
        <f>VLOOKUP(B230,[1]IRIS!$B$2:$T$370,17,FALSE)</f>
        <v>P4000152</v>
      </c>
      <c r="O230" t="str">
        <f>VLOOKUP(B230,[1]IRIS!$B$2:$T$370,19,FALSE)</f>
        <v>PAVG55D</v>
      </c>
      <c r="P230">
        <v>1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f t="shared" si="34"/>
        <v>8.1999999999999998E-4</v>
      </c>
      <c r="Y230">
        <f t="shared" si="35"/>
        <v>8.1999999999999998E-4</v>
      </c>
      <c r="Z230">
        <f t="shared" si="36"/>
        <v>0</v>
      </c>
      <c r="AA230">
        <f t="shared" si="37"/>
        <v>0</v>
      </c>
      <c r="AB230">
        <f t="shared" si="38"/>
        <v>0</v>
      </c>
      <c r="AC230">
        <f t="shared" si="39"/>
        <v>0</v>
      </c>
      <c r="AD230">
        <f t="shared" si="40"/>
        <v>0</v>
      </c>
      <c r="AE230">
        <f t="shared" si="41"/>
        <v>0</v>
      </c>
    </row>
    <row r="231" spans="1:31" x14ac:dyDescent="0.25">
      <c r="A231" t="s">
        <v>1075</v>
      </c>
      <c r="B231" t="str">
        <f t="shared" si="33"/>
        <v>P147036C-F00001</v>
      </c>
      <c r="C231" t="str">
        <f>VLOOKUP(B231,[1]IRIS!$B$2:$T$370,2,FALSE)</f>
        <v>MF 4.7Kohm 0402 0.5%25ppm 63mW 50V AEC-Q200</v>
      </c>
      <c r="D231" t="str">
        <f>VLOOKUP(B231,'[1]cBOM GD'!$B$3:$D$393,3,FALSE)</f>
        <v>EBOM</v>
      </c>
      <c r="E231" t="str">
        <f>VLOOKUP(B231,[1]IRIS!$B$2:$T$370,4,FALSE)</f>
        <v>PP</v>
      </c>
      <c r="F231">
        <f>VLOOKUP(B231,[1]IRIS!$B$2:$T$370,5,FALSE)</f>
        <v>80004924</v>
      </c>
      <c r="G231" t="str">
        <f>VLOOKUP(B231,[1]IRIS!$B$2:$T$370,6,FALSE)</f>
        <v>KOA SPEER ELECTRONICS, INC.</v>
      </c>
      <c r="H231" t="str">
        <f>VLOOKUP(B231,[1]IRIS!$B$2:$T$370,7,FALSE)</f>
        <v>US</v>
      </c>
      <c r="I231">
        <f>VLOOKUP(B231,[1]IRIS!$B$2:$T$370,14,FALSE)</f>
        <v>0.02</v>
      </c>
      <c r="J231" t="str">
        <f>VLOOKUP(B231,[1]IRIS!$B$2:$T$370,15,FALSE)</f>
        <v>USD</v>
      </c>
      <c r="K231">
        <f t="shared" si="42"/>
        <v>0.02</v>
      </c>
      <c r="L231" s="15"/>
      <c r="M231" t="str">
        <f>VLOOKUP(B231,[1]IRIS!$B$2:$T$370,16,FALSE)</f>
        <v>EA</v>
      </c>
      <c r="N231" t="str">
        <f>VLOOKUP(B231,[1]IRIS!$B$2:$T$370,17,FALSE)</f>
        <v>P4000152</v>
      </c>
      <c r="O231" t="str">
        <f>VLOOKUP(B231,[1]IRIS!$B$2:$T$370,19,FALSE)</f>
        <v>PAVG55D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f t="shared" si="34"/>
        <v>0.02</v>
      </c>
      <c r="Y231">
        <f t="shared" si="35"/>
        <v>0.02</v>
      </c>
      <c r="Z231">
        <f t="shared" si="36"/>
        <v>0.02</v>
      </c>
      <c r="AA231">
        <f t="shared" si="37"/>
        <v>0.02</v>
      </c>
      <c r="AB231">
        <f t="shared" si="38"/>
        <v>0.02</v>
      </c>
      <c r="AC231">
        <f t="shared" si="39"/>
        <v>0.02</v>
      </c>
      <c r="AD231">
        <f t="shared" si="40"/>
        <v>0.02</v>
      </c>
      <c r="AE231">
        <f t="shared" si="41"/>
        <v>0.02</v>
      </c>
    </row>
    <row r="232" spans="1:31" x14ac:dyDescent="0.25">
      <c r="A232" t="s">
        <v>1076</v>
      </c>
      <c r="B232" t="str">
        <f t="shared" si="33"/>
        <v>P147043B-FEM001</v>
      </c>
      <c r="C232" t="str">
        <f>VLOOKUP(B232,[1]IRIS!$B$2:$T$370,2,FALSE)</f>
        <v>RES-TF 47k,1%,100.0mW,200ppm/C,15</v>
      </c>
      <c r="D232" t="str">
        <f>VLOOKUP(B232,'[1]cBOM GD'!$B$3:$D$393,3,FALSE)</f>
        <v>EBOM</v>
      </c>
      <c r="E232" t="str">
        <f>VLOOKUP(B232,[1]IRIS!$B$2:$T$370,4,FALSE)</f>
        <v>PP</v>
      </c>
      <c r="F232">
        <f>VLOOKUP(B232,[1]IRIS!$B$2:$T$370,5,FALSE)</f>
        <v>80004924</v>
      </c>
      <c r="G232" t="str">
        <f>VLOOKUP(B232,[1]IRIS!$B$2:$T$370,6,FALSE)</f>
        <v>KOA SPEER ELECTRONICS, INC.</v>
      </c>
      <c r="H232" t="str">
        <f>VLOOKUP(B232,[1]IRIS!$B$2:$T$370,7,FALSE)</f>
        <v>US</v>
      </c>
      <c r="I232">
        <f>VLOOKUP(B232,[1]IRIS!$B$2:$T$370,14,FALSE)</f>
        <v>8.1999999999999998E-4</v>
      </c>
      <c r="J232" t="str">
        <f>VLOOKUP(B232,[1]IRIS!$B$2:$T$370,15,FALSE)</f>
        <v>USD</v>
      </c>
      <c r="K232">
        <f t="shared" si="42"/>
        <v>8.1999999999999998E-4</v>
      </c>
      <c r="L232" s="15"/>
      <c r="M232" t="str">
        <f>VLOOKUP(B232,[1]IRIS!$B$2:$T$370,16,FALSE)</f>
        <v>EA</v>
      </c>
      <c r="N232" t="str">
        <f>VLOOKUP(B232,[1]IRIS!$B$2:$T$370,17,FALSE)</f>
        <v>P4000152</v>
      </c>
      <c r="O232" t="str">
        <f>VLOOKUP(B232,[1]IRIS!$B$2:$T$370,19,FALSE)</f>
        <v>PAVG55D</v>
      </c>
      <c r="P232">
        <v>1</v>
      </c>
      <c r="Q232">
        <v>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f t="shared" si="34"/>
        <v>8.1999999999999998E-4</v>
      </c>
      <c r="Y232">
        <f t="shared" si="35"/>
        <v>8.1999999999999998E-4</v>
      </c>
      <c r="Z232">
        <f t="shared" si="36"/>
        <v>0</v>
      </c>
      <c r="AA232">
        <f t="shared" si="37"/>
        <v>0</v>
      </c>
      <c r="AB232">
        <f t="shared" si="38"/>
        <v>0</v>
      </c>
      <c r="AC232">
        <f t="shared" si="39"/>
        <v>0</v>
      </c>
      <c r="AD232">
        <f t="shared" si="40"/>
        <v>0</v>
      </c>
      <c r="AE232">
        <f t="shared" si="41"/>
        <v>0</v>
      </c>
    </row>
    <row r="233" spans="1:31" x14ac:dyDescent="0.25">
      <c r="A233" t="s">
        <v>1077</v>
      </c>
      <c r="B233" t="str">
        <f t="shared" si="33"/>
        <v>P149913B-FEN000</v>
      </c>
      <c r="C233" t="str">
        <f>VLOOKUP(B233,[1]IRIS!$B$2:$T$370,2,FALSE)</f>
        <v>Precision thick film chresistors:  49.9 ohms  1</v>
      </c>
      <c r="D233" t="str">
        <f>VLOOKUP(B233,'[1]cBOM GD'!$B$3:$D$393,3,FALSE)</f>
        <v>EBOM</v>
      </c>
      <c r="E233" t="str">
        <f>VLOOKUP(B233,[1]IRIS!$B$2:$T$370,4,FALSE)</f>
        <v>PP</v>
      </c>
      <c r="F233">
        <f>VLOOKUP(B233,[1]IRIS!$B$2:$T$370,5,FALSE)</f>
        <v>80004924</v>
      </c>
      <c r="G233" t="str">
        <f>VLOOKUP(B233,[1]IRIS!$B$2:$T$370,6,FALSE)</f>
        <v>KOA SPEER ELECTRONICS, INC.</v>
      </c>
      <c r="H233" t="str">
        <f>VLOOKUP(B233,[1]IRIS!$B$2:$T$370,7,FALSE)</f>
        <v>US</v>
      </c>
      <c r="I233">
        <f>VLOOKUP(B233,[1]IRIS!$B$2:$T$370,14,FALSE)</f>
        <v>8.1999999999999998E-4</v>
      </c>
      <c r="J233" t="str">
        <f>VLOOKUP(B233,[1]IRIS!$B$2:$T$370,15,FALSE)</f>
        <v>USD</v>
      </c>
      <c r="K233">
        <f t="shared" si="42"/>
        <v>8.1999999999999998E-4</v>
      </c>
      <c r="L233" s="15"/>
      <c r="M233" t="str">
        <f>VLOOKUP(B233,[1]IRIS!$B$2:$T$370,16,FALSE)</f>
        <v>EA</v>
      </c>
      <c r="N233" t="str">
        <f>VLOOKUP(B233,[1]IRIS!$B$2:$T$370,17,FALSE)</f>
        <v>P4000152</v>
      </c>
      <c r="O233" t="str">
        <f>VLOOKUP(B233,[1]IRIS!$B$2:$T$370,19,FALSE)</f>
        <v>PAVG55D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f t="shared" si="34"/>
        <v>8.1999999999999998E-4</v>
      </c>
      <c r="Y233">
        <f t="shared" si="35"/>
        <v>8.1999999999999998E-4</v>
      </c>
      <c r="Z233">
        <f t="shared" si="36"/>
        <v>8.1999999999999998E-4</v>
      </c>
      <c r="AA233">
        <f t="shared" si="37"/>
        <v>8.1999999999999998E-4</v>
      </c>
      <c r="AB233">
        <f t="shared" si="38"/>
        <v>8.1999999999999998E-4</v>
      </c>
      <c r="AC233">
        <f t="shared" si="39"/>
        <v>8.1999999999999998E-4</v>
      </c>
      <c r="AD233">
        <f t="shared" si="40"/>
        <v>8.1999999999999998E-4</v>
      </c>
      <c r="AE233">
        <f t="shared" si="41"/>
        <v>8.1999999999999998E-4</v>
      </c>
    </row>
    <row r="234" spans="1:31" x14ac:dyDescent="0.25">
      <c r="A234" t="s">
        <v>1078</v>
      </c>
      <c r="B234" t="str">
        <f t="shared" si="33"/>
        <v>P149923B-FEN000</v>
      </c>
      <c r="C234" t="str">
        <f>VLOOKUP(B234,[1]IRIS!$B$2:$T$370,2,FALSE)</f>
        <v>RES-TF 499R,1%,100.0mW,100ppm/C,1</v>
      </c>
      <c r="D234" t="str">
        <f>VLOOKUP(B234,'[1]cBOM GD'!$B$3:$D$393,3,FALSE)</f>
        <v>EBOM</v>
      </c>
      <c r="E234" t="str">
        <f>VLOOKUP(B234,[1]IRIS!$B$2:$T$370,4,FALSE)</f>
        <v>PP</v>
      </c>
      <c r="F234">
        <f>VLOOKUP(B234,[1]IRIS!$B$2:$T$370,5,FALSE)</f>
        <v>80004924</v>
      </c>
      <c r="G234" t="str">
        <f>VLOOKUP(B234,[1]IRIS!$B$2:$T$370,6,FALSE)</f>
        <v>KOA SPEER ELECTRONICS, INC.</v>
      </c>
      <c r="H234" t="str">
        <f>VLOOKUP(B234,[1]IRIS!$B$2:$T$370,7,FALSE)</f>
        <v>US</v>
      </c>
      <c r="I234">
        <f>VLOOKUP(B234,[1]IRIS!$B$2:$T$370,14,FALSE)</f>
        <v>8.1999999999999998E-4</v>
      </c>
      <c r="J234" t="str">
        <f>VLOOKUP(B234,[1]IRIS!$B$2:$T$370,15,FALSE)</f>
        <v>USD</v>
      </c>
      <c r="K234">
        <f t="shared" si="42"/>
        <v>8.1999999999999998E-4</v>
      </c>
      <c r="L234" s="15"/>
      <c r="M234" t="str">
        <f>VLOOKUP(B234,[1]IRIS!$B$2:$T$370,16,FALSE)</f>
        <v>EA</v>
      </c>
      <c r="N234" t="str">
        <f>VLOOKUP(B234,[1]IRIS!$B$2:$T$370,17,FALSE)</f>
        <v>P4000152</v>
      </c>
      <c r="O234" t="str">
        <f>VLOOKUP(B234,[1]IRIS!$B$2:$T$370,19,FALSE)</f>
        <v>PAVG55D</v>
      </c>
      <c r="P234">
        <v>1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f t="shared" si="34"/>
        <v>8.1999999999999998E-4</v>
      </c>
      <c r="Y234">
        <f t="shared" si="35"/>
        <v>8.1999999999999998E-4</v>
      </c>
      <c r="Z234">
        <f t="shared" si="36"/>
        <v>0</v>
      </c>
      <c r="AA234">
        <f t="shared" si="37"/>
        <v>0</v>
      </c>
      <c r="AB234">
        <f t="shared" si="38"/>
        <v>0</v>
      </c>
      <c r="AC234">
        <f t="shared" si="39"/>
        <v>0</v>
      </c>
      <c r="AD234">
        <f t="shared" si="40"/>
        <v>0</v>
      </c>
      <c r="AE234">
        <f t="shared" si="41"/>
        <v>0</v>
      </c>
    </row>
    <row r="235" spans="1:31" x14ac:dyDescent="0.25">
      <c r="A235" t="s">
        <v>1079</v>
      </c>
      <c r="B235" t="str">
        <f t="shared" si="33"/>
        <v>P154933B-FEN000</v>
      </c>
      <c r="C235" t="str">
        <f>VLOOKUP(B235,[1]IRIS!$B$2:$T$370,2,FALSE)</f>
        <v>5.49k ohms 100mW 0402 +/-1% -55 C/+155 C AEC-Q2</v>
      </c>
      <c r="D235" t="str">
        <f>VLOOKUP(B235,'[1]cBOM GD'!$B$3:$D$393,3,FALSE)</f>
        <v>EBOM</v>
      </c>
      <c r="E235" t="str">
        <f>VLOOKUP(B235,[1]IRIS!$B$2:$T$370,4,FALSE)</f>
        <v>PP</v>
      </c>
      <c r="F235">
        <f>VLOOKUP(B235,[1]IRIS!$B$2:$T$370,5,FALSE)</f>
        <v>80004924</v>
      </c>
      <c r="G235" t="str">
        <f>VLOOKUP(B235,[1]IRIS!$B$2:$T$370,6,FALSE)</f>
        <v>KOA SPEER ELECTRONICS, INC.</v>
      </c>
      <c r="H235" t="str">
        <f>VLOOKUP(B235,[1]IRIS!$B$2:$T$370,7,FALSE)</f>
        <v>US</v>
      </c>
      <c r="I235">
        <f>VLOOKUP(B235,[1]IRIS!$B$2:$T$370,14,FALSE)</f>
        <v>8.1999999999999998E-4</v>
      </c>
      <c r="J235" t="str">
        <f>VLOOKUP(B235,[1]IRIS!$B$2:$T$370,15,FALSE)</f>
        <v>USD</v>
      </c>
      <c r="K235">
        <f t="shared" si="42"/>
        <v>8.1999999999999998E-4</v>
      </c>
      <c r="L235" s="15"/>
      <c r="M235" t="str">
        <f>VLOOKUP(B235,[1]IRIS!$B$2:$T$370,16,FALSE)</f>
        <v>EA</v>
      </c>
      <c r="N235" t="str">
        <f>VLOOKUP(B235,[1]IRIS!$B$2:$T$370,17,FALSE)</f>
        <v>P4000152</v>
      </c>
      <c r="O235" t="str">
        <f>VLOOKUP(B235,[1]IRIS!$B$2:$T$370,19,FALSE)</f>
        <v>PAVG55D</v>
      </c>
      <c r="P235">
        <v>1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f t="shared" si="34"/>
        <v>8.1999999999999998E-4</v>
      </c>
      <c r="Y235">
        <f t="shared" si="35"/>
        <v>8.1999999999999998E-4</v>
      </c>
      <c r="Z235">
        <f t="shared" si="36"/>
        <v>0</v>
      </c>
      <c r="AA235">
        <f t="shared" si="37"/>
        <v>0</v>
      </c>
      <c r="AB235">
        <f t="shared" si="38"/>
        <v>0</v>
      </c>
      <c r="AC235">
        <f t="shared" si="39"/>
        <v>0</v>
      </c>
      <c r="AD235">
        <f t="shared" si="40"/>
        <v>0</v>
      </c>
      <c r="AE235">
        <f t="shared" si="41"/>
        <v>0</v>
      </c>
    </row>
    <row r="236" spans="1:31" x14ac:dyDescent="0.25">
      <c r="A236" t="s">
        <v>1080</v>
      </c>
      <c r="B236" t="str">
        <f t="shared" si="33"/>
        <v>P156243B-FEN001</v>
      </c>
      <c r="C236" t="str">
        <f>VLOOKUP(B236,[1]IRIS!$B$2:$T$370,2,FALSE)</f>
        <v>RES-TF 56.2k,1%,100.0mW,100ppm/C,</v>
      </c>
      <c r="D236" t="str">
        <f>VLOOKUP(B236,'[1]cBOM GD'!$B$3:$D$393,3,FALSE)</f>
        <v>EBOM</v>
      </c>
      <c r="E236" t="str">
        <f>VLOOKUP(B236,[1]IRIS!$B$2:$T$370,4,FALSE)</f>
        <v>PP</v>
      </c>
      <c r="F236">
        <f>VLOOKUP(B236,[1]IRIS!$B$2:$T$370,5,FALSE)</f>
        <v>80004924</v>
      </c>
      <c r="G236" t="str">
        <f>VLOOKUP(B236,[1]IRIS!$B$2:$T$370,6,FALSE)</f>
        <v>KOA SPEER ELECTRONICS, INC.</v>
      </c>
      <c r="H236" t="str">
        <f>VLOOKUP(B236,[1]IRIS!$B$2:$T$370,7,FALSE)</f>
        <v>US</v>
      </c>
      <c r="I236">
        <f>VLOOKUP(B236,[1]IRIS!$B$2:$T$370,14,FALSE)</f>
        <v>8.1999999999999998E-4</v>
      </c>
      <c r="J236" t="str">
        <f>VLOOKUP(B236,[1]IRIS!$B$2:$T$370,15,FALSE)</f>
        <v>USD</v>
      </c>
      <c r="K236">
        <f t="shared" si="42"/>
        <v>8.1999999999999998E-4</v>
      </c>
      <c r="L236" s="15"/>
      <c r="M236" t="str">
        <f>VLOOKUP(B236,[1]IRIS!$B$2:$T$370,16,FALSE)</f>
        <v>EA</v>
      </c>
      <c r="N236" t="str">
        <f>VLOOKUP(B236,[1]IRIS!$B$2:$T$370,17,FALSE)</f>
        <v>P4000152</v>
      </c>
      <c r="O236" t="str">
        <f>VLOOKUP(B236,[1]IRIS!$B$2:$T$370,19,FALSE)</f>
        <v>PAVG55D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f t="shared" si="34"/>
        <v>8.1999999999999998E-4</v>
      </c>
      <c r="Y236">
        <f t="shared" si="35"/>
        <v>8.1999999999999998E-4</v>
      </c>
      <c r="Z236">
        <f t="shared" si="36"/>
        <v>8.1999999999999998E-4</v>
      </c>
      <c r="AA236">
        <f t="shared" si="37"/>
        <v>8.1999999999999998E-4</v>
      </c>
      <c r="AB236">
        <f t="shared" si="38"/>
        <v>8.1999999999999998E-4</v>
      </c>
      <c r="AC236">
        <f t="shared" si="39"/>
        <v>8.1999999999999998E-4</v>
      </c>
      <c r="AD236">
        <f t="shared" si="40"/>
        <v>8.1999999999999998E-4</v>
      </c>
      <c r="AE236">
        <f t="shared" si="41"/>
        <v>8.1999999999999998E-4</v>
      </c>
    </row>
    <row r="237" spans="1:31" x14ac:dyDescent="0.25">
      <c r="A237" t="s">
        <v>1081</v>
      </c>
      <c r="B237" t="str">
        <f t="shared" si="33"/>
        <v>P162013B-FJN000</v>
      </c>
      <c r="C237" t="str">
        <f>VLOOKUP(B237,[1]IRIS!$B$2:$T$370,2,FALSE)</f>
        <v>Res Thick Film 62r0 1%0.25W 0805 AEC</v>
      </c>
      <c r="D237" t="str">
        <f>VLOOKUP(B237,'[1]cBOM GD'!$B$3:$D$393,3,FALSE)</f>
        <v>EBOM</v>
      </c>
      <c r="E237" t="str">
        <f>VLOOKUP(B237,[1]IRIS!$B$2:$T$370,4,FALSE)</f>
        <v>PP</v>
      </c>
      <c r="F237">
        <f>VLOOKUP(B237,[1]IRIS!$B$2:$T$370,5,FALSE)</f>
        <v>80004924</v>
      </c>
      <c r="G237" t="str">
        <f>VLOOKUP(B237,[1]IRIS!$B$2:$T$370,6,FALSE)</f>
        <v>KOA SPEER ELECTRONICS, INC.</v>
      </c>
      <c r="H237" t="str">
        <f>VLOOKUP(B237,[1]IRIS!$B$2:$T$370,7,FALSE)</f>
        <v>US</v>
      </c>
      <c r="I237">
        <f>VLOOKUP(B237,[1]IRIS!$B$2:$T$370,14,FALSE)</f>
        <v>1.7600000000000001E-3</v>
      </c>
      <c r="J237" t="str">
        <f>VLOOKUP(B237,[1]IRIS!$B$2:$T$370,15,FALSE)</f>
        <v>USD</v>
      </c>
      <c r="K237">
        <f t="shared" si="42"/>
        <v>1.7600000000000001E-3</v>
      </c>
      <c r="L237" s="15"/>
      <c r="M237" t="str">
        <f>VLOOKUP(B237,[1]IRIS!$B$2:$T$370,16,FALSE)</f>
        <v>EA</v>
      </c>
      <c r="N237" t="str">
        <f>VLOOKUP(B237,[1]IRIS!$B$2:$T$370,17,FALSE)</f>
        <v>P4000152</v>
      </c>
      <c r="O237" t="str">
        <f>VLOOKUP(B237,[1]IRIS!$B$2:$T$370,19,FALSE)</f>
        <v>PAVG55D</v>
      </c>
      <c r="P237">
        <v>2</v>
      </c>
      <c r="Q237">
        <v>2</v>
      </c>
      <c r="R237">
        <v>2</v>
      </c>
      <c r="S237">
        <v>2</v>
      </c>
      <c r="T237">
        <v>2</v>
      </c>
      <c r="U237">
        <v>2</v>
      </c>
      <c r="V237">
        <v>2</v>
      </c>
      <c r="W237">
        <v>2</v>
      </c>
      <c r="X237">
        <f t="shared" si="34"/>
        <v>3.5200000000000001E-3</v>
      </c>
      <c r="Y237">
        <f t="shared" si="35"/>
        <v>3.5200000000000001E-3</v>
      </c>
      <c r="Z237">
        <f t="shared" si="36"/>
        <v>3.5200000000000001E-3</v>
      </c>
      <c r="AA237">
        <f t="shared" si="37"/>
        <v>3.5200000000000001E-3</v>
      </c>
      <c r="AB237">
        <f t="shared" si="38"/>
        <v>3.5200000000000001E-3</v>
      </c>
      <c r="AC237">
        <f t="shared" si="39"/>
        <v>3.5200000000000001E-3</v>
      </c>
      <c r="AD237">
        <f t="shared" si="40"/>
        <v>3.5200000000000001E-3</v>
      </c>
      <c r="AE237">
        <f t="shared" si="41"/>
        <v>3.5200000000000001E-3</v>
      </c>
    </row>
    <row r="238" spans="1:31" x14ac:dyDescent="0.25">
      <c r="A238" t="s">
        <v>1082</v>
      </c>
      <c r="B238" t="str">
        <f t="shared" si="33"/>
        <v>P162043B-FEN001</v>
      </c>
      <c r="C238" t="str">
        <f>VLOOKUP(B238,[1]IRIS!$B$2:$T$370,2,FALSE)</f>
        <v>RES-TF 62k,1%,100.0mW,100ppm/C,15</v>
      </c>
      <c r="D238" t="str">
        <f>VLOOKUP(B238,'[1]cBOM GD'!$B$3:$D$393,3,FALSE)</f>
        <v>EBOM</v>
      </c>
      <c r="E238" t="str">
        <f>VLOOKUP(B238,[1]IRIS!$B$2:$T$370,4,FALSE)</f>
        <v>PP</v>
      </c>
      <c r="F238">
        <f>VLOOKUP(B238,[1]IRIS!$B$2:$T$370,5,FALSE)</f>
        <v>80004924</v>
      </c>
      <c r="G238" t="str">
        <f>VLOOKUP(B238,[1]IRIS!$B$2:$T$370,6,FALSE)</f>
        <v>KOA SPEER ELECTRONICS, INC.</v>
      </c>
      <c r="H238" t="str">
        <f>VLOOKUP(B238,[1]IRIS!$B$2:$T$370,7,FALSE)</f>
        <v>US</v>
      </c>
      <c r="I238">
        <f>VLOOKUP(B238,[1]IRIS!$B$2:$T$370,14,FALSE)</f>
        <v>8.1999999999999998E-4</v>
      </c>
      <c r="J238" t="str">
        <f>VLOOKUP(B238,[1]IRIS!$B$2:$T$370,15,FALSE)</f>
        <v>USD</v>
      </c>
      <c r="K238">
        <f t="shared" si="42"/>
        <v>8.1999999999999998E-4</v>
      </c>
      <c r="L238" s="15"/>
      <c r="M238" t="str">
        <f>VLOOKUP(B238,[1]IRIS!$B$2:$T$370,16,FALSE)</f>
        <v>EA</v>
      </c>
      <c r="N238" t="str">
        <f>VLOOKUP(B238,[1]IRIS!$B$2:$T$370,17,FALSE)</f>
        <v>P4000152</v>
      </c>
      <c r="O238" t="str">
        <f>VLOOKUP(B238,[1]IRIS!$B$2:$T$370,19,FALSE)</f>
        <v>PAVG55D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f t="shared" si="34"/>
        <v>8.1999999999999998E-4</v>
      </c>
      <c r="Y238">
        <f t="shared" si="35"/>
        <v>8.1999999999999998E-4</v>
      </c>
      <c r="Z238">
        <f t="shared" si="36"/>
        <v>0</v>
      </c>
      <c r="AA238">
        <f t="shared" si="37"/>
        <v>0</v>
      </c>
      <c r="AB238">
        <f t="shared" si="38"/>
        <v>0</v>
      </c>
      <c r="AC238">
        <f t="shared" si="39"/>
        <v>0</v>
      </c>
      <c r="AD238">
        <f t="shared" si="40"/>
        <v>0</v>
      </c>
      <c r="AE238">
        <f t="shared" si="41"/>
        <v>0</v>
      </c>
    </row>
    <row r="239" spans="1:31" x14ac:dyDescent="0.25">
      <c r="A239" t="s">
        <v>1083</v>
      </c>
      <c r="B239" t="str">
        <f t="shared" si="33"/>
        <v>P168033B-FEN000</v>
      </c>
      <c r="C239" t="str">
        <f>VLOOKUP(B239,[1]IRIS!$B$2:$T$370,2,FALSE)</f>
        <v>6.8k ohms 100mW 0402 +/-1% -55 C/+155 C AEC-Q20</v>
      </c>
      <c r="D239" t="str">
        <f>VLOOKUP(B239,'[1]cBOM GD'!$B$3:$D$393,3,FALSE)</f>
        <v>EBOM</v>
      </c>
      <c r="E239" t="str">
        <f>VLOOKUP(B239,[1]IRIS!$B$2:$T$370,4,FALSE)</f>
        <v>PP</v>
      </c>
      <c r="F239">
        <f>VLOOKUP(B239,[1]IRIS!$B$2:$T$370,5,FALSE)</f>
        <v>80004924</v>
      </c>
      <c r="G239" t="str">
        <f>VLOOKUP(B239,[1]IRIS!$B$2:$T$370,6,FALSE)</f>
        <v>KOA SPEER ELECTRONICS, INC.</v>
      </c>
      <c r="H239" t="str">
        <f>VLOOKUP(B239,[1]IRIS!$B$2:$T$370,7,FALSE)</f>
        <v>US</v>
      </c>
      <c r="I239">
        <f>VLOOKUP(B239,[1]IRIS!$B$2:$T$370,14,FALSE)</f>
        <v>8.1999999999999998E-4</v>
      </c>
      <c r="J239" t="str">
        <f>VLOOKUP(B239,[1]IRIS!$B$2:$T$370,15,FALSE)</f>
        <v>USD</v>
      </c>
      <c r="K239">
        <f t="shared" si="42"/>
        <v>8.1999999999999998E-4</v>
      </c>
      <c r="L239" s="15"/>
      <c r="M239" t="str">
        <f>VLOOKUP(B239,[1]IRIS!$B$2:$T$370,16,FALSE)</f>
        <v>EA</v>
      </c>
      <c r="N239" t="str">
        <f>VLOOKUP(B239,[1]IRIS!$B$2:$T$370,17,FALSE)</f>
        <v>P4000152</v>
      </c>
      <c r="O239" t="str">
        <f>VLOOKUP(B239,[1]IRIS!$B$2:$T$370,19,FALSE)</f>
        <v>PAVG55D</v>
      </c>
      <c r="P239">
        <v>1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f t="shared" si="34"/>
        <v>8.1999999999999998E-4</v>
      </c>
      <c r="Y239">
        <f t="shared" si="35"/>
        <v>8.1999999999999998E-4</v>
      </c>
      <c r="Z239">
        <f t="shared" si="36"/>
        <v>0</v>
      </c>
      <c r="AA239">
        <f t="shared" si="37"/>
        <v>0</v>
      </c>
      <c r="AB239">
        <f t="shared" si="38"/>
        <v>0</v>
      </c>
      <c r="AC239">
        <f t="shared" si="39"/>
        <v>0</v>
      </c>
      <c r="AD239">
        <f t="shared" si="40"/>
        <v>0</v>
      </c>
      <c r="AE239">
        <f t="shared" si="41"/>
        <v>0</v>
      </c>
    </row>
    <row r="240" spans="1:31" x14ac:dyDescent="0.25">
      <c r="A240" t="s">
        <v>1084</v>
      </c>
      <c r="B240" t="str">
        <f t="shared" si="33"/>
        <v>P168053B-FEN001</v>
      </c>
      <c r="C240" t="str">
        <f>VLOOKUP(B240,[1]IRIS!$B$2:$T$370,2,FALSE)</f>
        <v>RES-TF 680k,1%,100.0mW,100ppm/C,1</v>
      </c>
      <c r="D240" t="str">
        <f>VLOOKUP(B240,'[1]cBOM GD'!$B$3:$D$393,3,FALSE)</f>
        <v>EBOM</v>
      </c>
      <c r="E240" t="str">
        <f>VLOOKUP(B240,[1]IRIS!$B$2:$T$370,4,FALSE)</f>
        <v>PP</v>
      </c>
      <c r="F240">
        <f>VLOOKUP(B240,[1]IRIS!$B$2:$T$370,5,FALSE)</f>
        <v>80004924</v>
      </c>
      <c r="G240" t="str">
        <f>VLOOKUP(B240,[1]IRIS!$B$2:$T$370,6,FALSE)</f>
        <v>KOA SPEER ELECTRONICS, INC.</v>
      </c>
      <c r="H240" t="str">
        <f>VLOOKUP(B240,[1]IRIS!$B$2:$T$370,7,FALSE)</f>
        <v>US</v>
      </c>
      <c r="I240">
        <f>VLOOKUP(B240,[1]IRIS!$B$2:$T$370,14,FALSE)</f>
        <v>8.1999999999999998E-4</v>
      </c>
      <c r="J240" t="str">
        <f>VLOOKUP(B240,[1]IRIS!$B$2:$T$370,15,FALSE)</f>
        <v>USD</v>
      </c>
      <c r="K240">
        <f t="shared" si="42"/>
        <v>8.1999999999999998E-4</v>
      </c>
      <c r="L240" s="15"/>
      <c r="M240" t="str">
        <f>VLOOKUP(B240,[1]IRIS!$B$2:$T$370,16,FALSE)</f>
        <v>EA</v>
      </c>
      <c r="N240" t="str">
        <f>VLOOKUP(B240,[1]IRIS!$B$2:$T$370,17,FALSE)</f>
        <v>P4000152</v>
      </c>
      <c r="O240" t="str">
        <f>VLOOKUP(B240,[1]IRIS!$B$2:$T$370,19,FALSE)</f>
        <v>PAVG55D</v>
      </c>
      <c r="P240">
        <v>1</v>
      </c>
      <c r="Q240">
        <v>1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f t="shared" si="34"/>
        <v>8.1999999999999998E-4</v>
      </c>
      <c r="Y240">
        <f t="shared" si="35"/>
        <v>8.1999999999999998E-4</v>
      </c>
      <c r="Z240">
        <f t="shared" si="36"/>
        <v>0</v>
      </c>
      <c r="AA240">
        <f t="shared" si="37"/>
        <v>0</v>
      </c>
      <c r="AB240">
        <f t="shared" si="38"/>
        <v>0</v>
      </c>
      <c r="AC240">
        <f t="shared" si="39"/>
        <v>0</v>
      </c>
      <c r="AD240">
        <f t="shared" si="40"/>
        <v>0</v>
      </c>
      <c r="AE240">
        <f t="shared" si="41"/>
        <v>0</v>
      </c>
    </row>
    <row r="241" spans="1:31" x14ac:dyDescent="0.25">
      <c r="A241" t="s">
        <v>1085</v>
      </c>
      <c r="B241" t="str">
        <f t="shared" si="33"/>
        <v>P175023B-FEN000</v>
      </c>
      <c r="C241" t="str">
        <f>VLOOKUP(B241,[1]IRIS!$B$2:$T$370,2,FALSE)</f>
        <v>Precision thick film ch resistors:  750 ohms 10</v>
      </c>
      <c r="D241" t="str">
        <f>VLOOKUP(B241,'[1]cBOM GD'!$B$3:$D$393,3,FALSE)</f>
        <v>EBOM</v>
      </c>
      <c r="E241" t="str">
        <f>VLOOKUP(B241,[1]IRIS!$B$2:$T$370,4,FALSE)</f>
        <v>PP</v>
      </c>
      <c r="F241">
        <f>VLOOKUP(B241,[1]IRIS!$B$2:$T$370,5,FALSE)</f>
        <v>80004924</v>
      </c>
      <c r="G241" t="str">
        <f>VLOOKUP(B241,[1]IRIS!$B$2:$T$370,6,FALSE)</f>
        <v>KOA SPEER ELECTRONICS, INC.</v>
      </c>
      <c r="H241" t="str">
        <f>VLOOKUP(B241,[1]IRIS!$B$2:$T$370,7,FALSE)</f>
        <v>US</v>
      </c>
      <c r="I241">
        <f>VLOOKUP(B241,[1]IRIS!$B$2:$T$370,14,FALSE)</f>
        <v>8.1999999999999998E-4</v>
      </c>
      <c r="J241" t="str">
        <f>VLOOKUP(B241,[1]IRIS!$B$2:$T$370,15,FALSE)</f>
        <v>USD</v>
      </c>
      <c r="K241">
        <f t="shared" si="42"/>
        <v>8.1999999999999998E-4</v>
      </c>
      <c r="L241" s="15"/>
      <c r="M241" t="str">
        <f>VLOOKUP(B241,[1]IRIS!$B$2:$T$370,16,FALSE)</f>
        <v>EA</v>
      </c>
      <c r="N241" t="str">
        <f>VLOOKUP(B241,[1]IRIS!$B$2:$T$370,17,FALSE)</f>
        <v>P4000152</v>
      </c>
      <c r="O241" t="str">
        <f>VLOOKUP(B241,[1]IRIS!$B$2:$T$370,19,FALSE)</f>
        <v>PAVG55D</v>
      </c>
      <c r="P241">
        <v>1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f t="shared" si="34"/>
        <v>8.1999999999999998E-4</v>
      </c>
      <c r="Y241">
        <f t="shared" si="35"/>
        <v>8.1999999999999998E-4</v>
      </c>
      <c r="Z241">
        <f t="shared" si="36"/>
        <v>0</v>
      </c>
      <c r="AA241">
        <f t="shared" si="37"/>
        <v>0</v>
      </c>
      <c r="AB241">
        <f t="shared" si="38"/>
        <v>0</v>
      </c>
      <c r="AC241">
        <f t="shared" si="39"/>
        <v>0</v>
      </c>
      <c r="AD241">
        <f t="shared" si="40"/>
        <v>0</v>
      </c>
      <c r="AE241">
        <f t="shared" si="41"/>
        <v>0</v>
      </c>
    </row>
    <row r="242" spans="1:31" x14ac:dyDescent="0.25">
      <c r="A242" t="s">
        <v>1086</v>
      </c>
      <c r="B242" t="str">
        <f t="shared" si="33"/>
        <v>P180632B-FDR000</v>
      </c>
      <c r="C242" t="str">
        <f>VLOOKUP(B242,[1]IRIS!$B$2:$T$370,2,FALSE)</f>
        <v>REC-MF 8.06k,0.1%,63.0mW,25ppm/C,</v>
      </c>
      <c r="D242" t="str">
        <f>VLOOKUP(B242,'[1]cBOM GD'!$B$3:$D$393,3,FALSE)</f>
        <v>EBOM</v>
      </c>
      <c r="E242" t="str">
        <f>VLOOKUP(B242,[1]IRIS!$B$2:$T$370,4,FALSE)</f>
        <v>PP</v>
      </c>
      <c r="F242">
        <f>VLOOKUP(B242,[1]IRIS!$B$2:$T$370,5,FALSE)</f>
        <v>80023560</v>
      </c>
      <c r="G242" t="str">
        <f>VLOOKUP(B242,[1]IRIS!$B$2:$T$370,6,FALSE)</f>
        <v>ARROW ELECTRONICS, INC</v>
      </c>
      <c r="H242" t="str">
        <f>VLOOKUP(B242,[1]IRIS!$B$2:$T$370,7,FALSE)</f>
        <v>US</v>
      </c>
      <c r="I242">
        <f>VLOOKUP(B242,[1]IRIS!$B$2:$T$370,14,FALSE)</f>
        <v>4.02E-2</v>
      </c>
      <c r="J242" t="str">
        <f>VLOOKUP(B242,[1]IRIS!$B$2:$T$370,15,FALSE)</f>
        <v>USD</v>
      </c>
      <c r="K242">
        <f t="shared" si="42"/>
        <v>4.02E-2</v>
      </c>
      <c r="L242" s="15"/>
      <c r="M242" t="str">
        <f>VLOOKUP(B242,[1]IRIS!$B$2:$T$370,16,FALSE)</f>
        <v>EA</v>
      </c>
      <c r="N242" t="str">
        <f>VLOOKUP(B242,[1]IRIS!$B$2:$T$370,17,FALSE)</f>
        <v>P4000415</v>
      </c>
      <c r="O242" t="str">
        <f>VLOOKUP(B242,[1]IRIS!$B$2:$T$370,19,FALSE)</f>
        <v>PNET30D</v>
      </c>
      <c r="P242">
        <v>1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f t="shared" si="34"/>
        <v>4.02E-2</v>
      </c>
      <c r="Y242">
        <f t="shared" si="35"/>
        <v>4.02E-2</v>
      </c>
      <c r="Z242">
        <f t="shared" si="36"/>
        <v>0</v>
      </c>
      <c r="AA242">
        <f t="shared" si="37"/>
        <v>0</v>
      </c>
      <c r="AB242">
        <f t="shared" si="38"/>
        <v>0</v>
      </c>
      <c r="AC242">
        <f t="shared" si="39"/>
        <v>0</v>
      </c>
      <c r="AD242">
        <f t="shared" si="40"/>
        <v>0</v>
      </c>
      <c r="AE242">
        <f t="shared" si="41"/>
        <v>0</v>
      </c>
    </row>
    <row r="243" spans="1:31" x14ac:dyDescent="0.25">
      <c r="A243" t="s">
        <v>1087</v>
      </c>
      <c r="B243" t="str">
        <f t="shared" si="33"/>
        <v>P190943B-FEN001</v>
      </c>
      <c r="C243" t="str">
        <f>VLOOKUP(B243,[1]IRIS!$B$2:$T$370,2,FALSE)</f>
        <v>RES-TF 90.9k,1%,100.0mW,100ppm/C,</v>
      </c>
      <c r="D243" t="str">
        <f>VLOOKUP(B243,'[1]cBOM GD'!$B$3:$D$393,3,FALSE)</f>
        <v>EBOM</v>
      </c>
      <c r="E243" t="str">
        <f>VLOOKUP(B243,[1]IRIS!$B$2:$T$370,4,FALSE)</f>
        <v>PP</v>
      </c>
      <c r="F243">
        <f>VLOOKUP(B243,[1]IRIS!$B$2:$T$370,5,FALSE)</f>
        <v>80004924</v>
      </c>
      <c r="G243" t="str">
        <f>VLOOKUP(B243,[1]IRIS!$B$2:$T$370,6,FALSE)</f>
        <v>KOA SPEER ELECTRONICS, INC.</v>
      </c>
      <c r="H243" t="str">
        <f>VLOOKUP(B243,[1]IRIS!$B$2:$T$370,7,FALSE)</f>
        <v>US</v>
      </c>
      <c r="I243">
        <f>VLOOKUP(B243,[1]IRIS!$B$2:$T$370,14,FALSE)</f>
        <v>8.1999999999999998E-4</v>
      </c>
      <c r="J243" t="str">
        <f>VLOOKUP(B243,[1]IRIS!$B$2:$T$370,15,FALSE)</f>
        <v>USD</v>
      </c>
      <c r="K243">
        <f t="shared" si="42"/>
        <v>8.1999999999999998E-4</v>
      </c>
      <c r="L243" s="15"/>
      <c r="M243" t="str">
        <f>VLOOKUP(B243,[1]IRIS!$B$2:$T$370,16,FALSE)</f>
        <v>EA</v>
      </c>
      <c r="N243" t="str">
        <f>VLOOKUP(B243,[1]IRIS!$B$2:$T$370,17,FALSE)</f>
        <v>P4000152</v>
      </c>
      <c r="O243" t="str">
        <f>VLOOKUP(B243,[1]IRIS!$B$2:$T$370,19,FALSE)</f>
        <v>PAVG55D</v>
      </c>
      <c r="P243">
        <v>1</v>
      </c>
      <c r="Q243">
        <v>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f t="shared" si="34"/>
        <v>8.1999999999999998E-4</v>
      </c>
      <c r="Y243">
        <f t="shared" si="35"/>
        <v>8.1999999999999998E-4</v>
      </c>
      <c r="Z243">
        <f t="shared" si="36"/>
        <v>0</v>
      </c>
      <c r="AA243">
        <f t="shared" si="37"/>
        <v>0</v>
      </c>
      <c r="AB243">
        <f t="shared" si="38"/>
        <v>0</v>
      </c>
      <c r="AC243">
        <f t="shared" si="39"/>
        <v>0</v>
      </c>
      <c r="AD243">
        <f t="shared" si="40"/>
        <v>0</v>
      </c>
      <c r="AE243">
        <f t="shared" si="41"/>
        <v>0</v>
      </c>
    </row>
    <row r="244" spans="1:31" x14ac:dyDescent="0.25">
      <c r="A244" t="s">
        <v>1088</v>
      </c>
      <c r="B244" t="str">
        <f t="shared" si="33"/>
        <v>P210136B-FJAAAC</v>
      </c>
      <c r="C244" t="str">
        <f>VLOOKUP(B244,[1]IRIS!$B$2:$T$370,2,FALSE)</f>
        <v>CAP 100pF 5% 25Vdc0201(0603m) 0p33ht C0G (</v>
      </c>
      <c r="D244" t="str">
        <f>VLOOKUP(B244,'[1]cBOM GD'!$B$3:$D$393,3,FALSE)</f>
        <v>EBOM</v>
      </c>
      <c r="E244" t="str">
        <f>VLOOKUP(B244,[1]IRIS!$B$2:$T$370,4,FALSE)</f>
        <v>PP</v>
      </c>
      <c r="F244">
        <f>VLOOKUP(B244,[1]IRIS!$B$2:$T$370,5,FALSE)</f>
        <v>80004846</v>
      </c>
      <c r="G244" t="str">
        <f>VLOOKUP(B244,[1]IRIS!$B$2:$T$370,6,FALSE)</f>
        <v>MURATA ELECTRONICS ROCK</v>
      </c>
      <c r="H244" t="str">
        <f>VLOOKUP(B244,[1]IRIS!$B$2:$T$370,7,FALSE)</f>
        <v>US</v>
      </c>
      <c r="I244">
        <f>VLOOKUP(B244,[1]IRIS!$B$2:$T$370,14,FALSE)</f>
        <v>1.98E-3</v>
      </c>
      <c r="J244" t="str">
        <f>VLOOKUP(B244,[1]IRIS!$B$2:$T$370,15,FALSE)</f>
        <v>USD</v>
      </c>
      <c r="K244">
        <f t="shared" si="42"/>
        <v>1.98E-3</v>
      </c>
      <c r="L244" s="15"/>
      <c r="M244" t="str">
        <f>VLOOKUP(B244,[1]IRIS!$B$2:$T$370,16,FALSE)</f>
        <v>EA</v>
      </c>
      <c r="N244" t="str">
        <f>VLOOKUP(B244,[1]IRIS!$B$2:$T$370,17,FALSE)</f>
        <v>P4000026</v>
      </c>
      <c r="O244" t="str">
        <f>VLOOKUP(B244,[1]IRIS!$B$2:$T$370,19,FALSE)</f>
        <v>PNET55D</v>
      </c>
      <c r="P244">
        <v>39</v>
      </c>
      <c r="Q244">
        <v>39</v>
      </c>
      <c r="R244">
        <v>33</v>
      </c>
      <c r="S244">
        <v>33</v>
      </c>
      <c r="T244">
        <v>33</v>
      </c>
      <c r="U244">
        <v>33</v>
      </c>
      <c r="V244">
        <v>33</v>
      </c>
      <c r="W244">
        <v>33</v>
      </c>
      <c r="X244">
        <f t="shared" si="34"/>
        <v>7.7219999999999997E-2</v>
      </c>
      <c r="Y244">
        <f t="shared" si="35"/>
        <v>7.7219999999999997E-2</v>
      </c>
      <c r="Z244">
        <f t="shared" si="36"/>
        <v>6.5339999999999995E-2</v>
      </c>
      <c r="AA244">
        <f t="shared" si="37"/>
        <v>6.5339999999999995E-2</v>
      </c>
      <c r="AB244">
        <f t="shared" si="38"/>
        <v>6.5339999999999995E-2</v>
      </c>
      <c r="AC244">
        <f t="shared" si="39"/>
        <v>6.5339999999999995E-2</v>
      </c>
      <c r="AD244">
        <f t="shared" si="40"/>
        <v>6.5339999999999995E-2</v>
      </c>
      <c r="AE244">
        <f t="shared" si="41"/>
        <v>6.5339999999999995E-2</v>
      </c>
    </row>
    <row r="245" spans="1:31" x14ac:dyDescent="0.25">
      <c r="A245" t="s">
        <v>1089</v>
      </c>
      <c r="B245" t="str">
        <f t="shared" si="33"/>
        <v>P210146D-FKAA01</v>
      </c>
      <c r="C245" t="str">
        <f>VLOOKUP(B245,[1]IRIS!$B$2:$T$370,2,FALSE)</f>
        <v>100pF 50V 5% X7R AEC</v>
      </c>
      <c r="D245" t="str">
        <f>VLOOKUP(B245,'[1]cBOM GD'!$B$3:$D$393,3,FALSE)</f>
        <v>EBOM</v>
      </c>
      <c r="E245" t="str">
        <f>VLOOKUP(B245,[1]IRIS!$B$2:$T$370,4,FALSE)</f>
        <v>PP</v>
      </c>
      <c r="F245">
        <f>VLOOKUP(B245,[1]IRIS!$B$2:$T$370,5,FALSE)</f>
        <v>80004891</v>
      </c>
      <c r="G245" t="str">
        <f>VLOOKUP(B245,[1]IRIS!$B$2:$T$370,6,FALSE)</f>
        <v>KEMET ELECTRONICS CORP</v>
      </c>
      <c r="H245" t="str">
        <f>VLOOKUP(B245,[1]IRIS!$B$2:$T$370,7,FALSE)</f>
        <v>US</v>
      </c>
      <c r="I245">
        <f>VLOOKUP(B245,[1]IRIS!$B$2:$T$370,14,FALSE)</f>
        <v>6.1700000000000001E-3</v>
      </c>
      <c r="J245" t="str">
        <f>VLOOKUP(B245,[1]IRIS!$B$2:$T$370,15,FALSE)</f>
        <v>USD</v>
      </c>
      <c r="K245">
        <f t="shared" si="42"/>
        <v>6.1700000000000001E-3</v>
      </c>
      <c r="L245" s="15"/>
      <c r="M245" t="str">
        <f>VLOOKUP(B245,[1]IRIS!$B$2:$T$370,16,FALSE)</f>
        <v>EA</v>
      </c>
      <c r="N245" t="str">
        <f>VLOOKUP(B245,[1]IRIS!$B$2:$T$370,17,FALSE)</f>
        <v>P4000084</v>
      </c>
      <c r="O245" t="str">
        <f>VLOOKUP(B245,[1]IRIS!$B$2:$T$370,19,FALSE)</f>
        <v>PAVG55D</v>
      </c>
      <c r="P245">
        <v>2</v>
      </c>
      <c r="Q245">
        <v>2</v>
      </c>
      <c r="R245">
        <v>2</v>
      </c>
      <c r="S245">
        <v>2</v>
      </c>
      <c r="T245">
        <v>2</v>
      </c>
      <c r="U245">
        <v>2</v>
      </c>
      <c r="V245">
        <v>2</v>
      </c>
      <c r="W245">
        <v>2</v>
      </c>
      <c r="X245">
        <f t="shared" si="34"/>
        <v>1.234E-2</v>
      </c>
      <c r="Y245">
        <f t="shared" si="35"/>
        <v>1.234E-2</v>
      </c>
      <c r="Z245">
        <f t="shared" si="36"/>
        <v>1.234E-2</v>
      </c>
      <c r="AA245">
        <f t="shared" si="37"/>
        <v>1.234E-2</v>
      </c>
      <c r="AB245">
        <f t="shared" si="38"/>
        <v>1.234E-2</v>
      </c>
      <c r="AC245">
        <f t="shared" si="39"/>
        <v>1.234E-2</v>
      </c>
      <c r="AD245">
        <f t="shared" si="40"/>
        <v>1.234E-2</v>
      </c>
      <c r="AE245">
        <f t="shared" si="41"/>
        <v>1.234E-2</v>
      </c>
    </row>
    <row r="246" spans="1:31" x14ac:dyDescent="0.25">
      <c r="A246" t="s">
        <v>1090</v>
      </c>
      <c r="B246" t="str">
        <f t="shared" si="33"/>
        <v>P210247D-FKAF01</v>
      </c>
      <c r="C246" t="str">
        <f>VLOOKUP(B246,[1]IRIS!$B$2:$T$370,2,FALSE)</f>
        <v>CAP-CERM 1nF,10%,50V,X7R,Poly Ter</v>
      </c>
      <c r="D246" t="str">
        <f>VLOOKUP(B246,'[1]cBOM GD'!$B$3:$D$393,3,FALSE)</f>
        <v>EBOM</v>
      </c>
      <c r="E246" t="str">
        <f>VLOOKUP(B246,[1]IRIS!$B$2:$T$370,4,FALSE)</f>
        <v>PP</v>
      </c>
      <c r="F246">
        <f>VLOOKUP(B246,[1]IRIS!$B$2:$T$370,5,FALSE)</f>
        <v>80004846</v>
      </c>
      <c r="G246" t="str">
        <f>VLOOKUP(B246,[1]IRIS!$B$2:$T$370,6,FALSE)</f>
        <v>MURATA ELECTRONICS ROCK</v>
      </c>
      <c r="H246" t="str">
        <f>VLOOKUP(B246,[1]IRIS!$B$2:$T$370,7,FALSE)</f>
        <v>US</v>
      </c>
      <c r="I246">
        <f>VLOOKUP(B246,[1]IRIS!$B$2:$T$370,14,FALSE)</f>
        <v>5.2399999999999999E-3</v>
      </c>
      <c r="J246" t="str">
        <f>VLOOKUP(B246,[1]IRIS!$B$2:$T$370,15,FALSE)</f>
        <v>USD</v>
      </c>
      <c r="K246">
        <f t="shared" si="42"/>
        <v>5.2399999999999999E-3</v>
      </c>
      <c r="L246" s="15"/>
      <c r="M246" t="str">
        <f>VLOOKUP(B246,[1]IRIS!$B$2:$T$370,16,FALSE)</f>
        <v>EA</v>
      </c>
      <c r="N246" t="str">
        <f>VLOOKUP(B246,[1]IRIS!$B$2:$T$370,17,FALSE)</f>
        <v>P4000026</v>
      </c>
      <c r="O246" t="str">
        <f>VLOOKUP(B246,[1]IRIS!$B$2:$T$370,19,FALSE)</f>
        <v>PNET55D</v>
      </c>
      <c r="P246">
        <v>6</v>
      </c>
      <c r="Q246">
        <v>6</v>
      </c>
      <c r="R246">
        <v>6</v>
      </c>
      <c r="S246">
        <v>6</v>
      </c>
      <c r="T246">
        <v>6</v>
      </c>
      <c r="U246">
        <v>6</v>
      </c>
      <c r="V246">
        <v>6</v>
      </c>
      <c r="W246">
        <v>6</v>
      </c>
      <c r="X246">
        <f t="shared" si="34"/>
        <v>3.1439999999999996E-2</v>
      </c>
      <c r="Y246">
        <f t="shared" si="35"/>
        <v>3.1439999999999996E-2</v>
      </c>
      <c r="Z246">
        <f t="shared" si="36"/>
        <v>3.1439999999999996E-2</v>
      </c>
      <c r="AA246">
        <f t="shared" si="37"/>
        <v>3.1439999999999996E-2</v>
      </c>
      <c r="AB246">
        <f t="shared" si="38"/>
        <v>3.1439999999999996E-2</v>
      </c>
      <c r="AC246">
        <f t="shared" si="39"/>
        <v>3.1439999999999996E-2</v>
      </c>
      <c r="AD246">
        <f t="shared" si="40"/>
        <v>3.1439999999999996E-2</v>
      </c>
      <c r="AE246">
        <f t="shared" si="41"/>
        <v>3.1439999999999996E-2</v>
      </c>
    </row>
    <row r="247" spans="1:31" x14ac:dyDescent="0.25">
      <c r="A247" t="s">
        <v>1091</v>
      </c>
      <c r="B247" t="str">
        <f t="shared" si="33"/>
        <v>P210347D-FKAA04</v>
      </c>
      <c r="C247" t="str">
        <f>VLOOKUP(B247,[1]IRIS!$B$2:$T$370,2,FALSE)</f>
        <v>CAP-CERM 10nF,10%,50V,X7R,,0402</v>
      </c>
      <c r="D247" t="str">
        <f>VLOOKUP(B247,'[1]cBOM GD'!$B$3:$D$393,3,FALSE)</f>
        <v>EBOM</v>
      </c>
      <c r="E247" t="str">
        <f>VLOOKUP(B247,[1]IRIS!$B$2:$T$370,4,FALSE)</f>
        <v>PP</v>
      </c>
      <c r="F247">
        <f>VLOOKUP(B247,[1]IRIS!$B$2:$T$370,5,FALSE)</f>
        <v>80004846</v>
      </c>
      <c r="G247" t="str">
        <f>VLOOKUP(B247,[1]IRIS!$B$2:$T$370,6,FALSE)</f>
        <v>MURATA ELECTRONICS ROCK</v>
      </c>
      <c r="H247" t="str">
        <f>VLOOKUP(B247,[1]IRIS!$B$2:$T$370,7,FALSE)</f>
        <v>US</v>
      </c>
      <c r="I247">
        <f>VLOOKUP(B247,[1]IRIS!$B$2:$T$370,14,FALSE)</f>
        <v>1.07E-3</v>
      </c>
      <c r="J247" t="str">
        <f>VLOOKUP(B247,[1]IRIS!$B$2:$T$370,15,FALSE)</f>
        <v>USD</v>
      </c>
      <c r="K247">
        <f t="shared" si="42"/>
        <v>1.07E-3</v>
      </c>
      <c r="L247" s="15"/>
      <c r="M247" t="str">
        <f>VLOOKUP(B247,[1]IRIS!$B$2:$T$370,16,FALSE)</f>
        <v>EA</v>
      </c>
      <c r="N247" t="str">
        <f>VLOOKUP(B247,[1]IRIS!$B$2:$T$370,17,FALSE)</f>
        <v>P4000026</v>
      </c>
      <c r="O247" t="str">
        <f>VLOOKUP(B247,[1]IRIS!$B$2:$T$370,19,FALSE)</f>
        <v>PNET55D</v>
      </c>
      <c r="P247">
        <v>1</v>
      </c>
      <c r="Q247">
        <v>1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f t="shared" si="34"/>
        <v>1.07E-3</v>
      </c>
      <c r="Y247">
        <f t="shared" si="35"/>
        <v>1.07E-3</v>
      </c>
      <c r="Z247">
        <f t="shared" si="36"/>
        <v>0</v>
      </c>
      <c r="AA247">
        <f t="shared" si="37"/>
        <v>0</v>
      </c>
      <c r="AB247">
        <f t="shared" si="38"/>
        <v>0</v>
      </c>
      <c r="AC247">
        <f t="shared" si="39"/>
        <v>0</v>
      </c>
      <c r="AD247">
        <f t="shared" si="40"/>
        <v>0</v>
      </c>
      <c r="AE247">
        <f t="shared" si="41"/>
        <v>0</v>
      </c>
    </row>
    <row r="248" spans="1:31" x14ac:dyDescent="0.25">
      <c r="A248" t="s">
        <v>1092</v>
      </c>
      <c r="B248" t="str">
        <f t="shared" si="33"/>
        <v>P210467D-FKAF02</v>
      </c>
      <c r="C248" t="str">
        <f>VLOOKUP(B248,[1]IRIS!$B$2:$T$370,2,FALSE)</f>
        <v>CAP-CERM 100nF,10%,100V,X7R,Poly</v>
      </c>
      <c r="D248" t="str">
        <f>VLOOKUP(B248,'[1]cBOM GD'!$B$3:$D$393,3,FALSE)</f>
        <v>EBOM</v>
      </c>
      <c r="E248" t="str">
        <f>VLOOKUP(B248,[1]IRIS!$B$2:$T$370,4,FALSE)</f>
        <v>PP</v>
      </c>
      <c r="F248">
        <f>VLOOKUP(B248,[1]IRIS!$B$2:$T$370,5,FALSE)</f>
        <v>80004846</v>
      </c>
      <c r="G248" t="str">
        <f>VLOOKUP(B248,[1]IRIS!$B$2:$T$370,6,FALSE)</f>
        <v>MURATA ELECTRONICS ROCK</v>
      </c>
      <c r="H248" t="str">
        <f>VLOOKUP(B248,[1]IRIS!$B$2:$T$370,7,FALSE)</f>
        <v>US</v>
      </c>
      <c r="I248">
        <f>VLOOKUP(B248,[1]IRIS!$B$2:$T$370,14,FALSE)</f>
        <v>0.01</v>
      </c>
      <c r="J248" t="str">
        <f>VLOOKUP(B248,[1]IRIS!$B$2:$T$370,15,FALSE)</f>
        <v>USD</v>
      </c>
      <c r="K248">
        <f t="shared" si="42"/>
        <v>0.01</v>
      </c>
      <c r="L248" s="15"/>
      <c r="M248" t="str">
        <f>VLOOKUP(B248,[1]IRIS!$B$2:$T$370,16,FALSE)</f>
        <v>EA</v>
      </c>
      <c r="N248" t="str">
        <f>VLOOKUP(B248,[1]IRIS!$B$2:$T$370,17,FALSE)</f>
        <v>P4000026</v>
      </c>
      <c r="O248" t="str">
        <f>VLOOKUP(B248,[1]IRIS!$B$2:$T$370,19,FALSE)</f>
        <v>PNET55D</v>
      </c>
      <c r="P248">
        <v>4</v>
      </c>
      <c r="Q248">
        <v>4</v>
      </c>
      <c r="R248">
        <v>4</v>
      </c>
      <c r="S248">
        <v>4</v>
      </c>
      <c r="T248">
        <v>4</v>
      </c>
      <c r="U248">
        <v>4</v>
      </c>
      <c r="V248">
        <v>4</v>
      </c>
      <c r="W248">
        <v>4</v>
      </c>
      <c r="X248">
        <f t="shared" si="34"/>
        <v>0.04</v>
      </c>
      <c r="Y248">
        <f t="shared" si="35"/>
        <v>0.04</v>
      </c>
      <c r="Z248">
        <f t="shared" si="36"/>
        <v>0.04</v>
      </c>
      <c r="AA248">
        <f t="shared" si="37"/>
        <v>0.04</v>
      </c>
      <c r="AB248">
        <f t="shared" si="38"/>
        <v>0.04</v>
      </c>
      <c r="AC248">
        <f t="shared" si="39"/>
        <v>0.04</v>
      </c>
      <c r="AD248">
        <f t="shared" si="40"/>
        <v>0.04</v>
      </c>
      <c r="AE248">
        <f t="shared" si="41"/>
        <v>0.04</v>
      </c>
    </row>
    <row r="249" spans="1:31" x14ac:dyDescent="0.25">
      <c r="A249" t="s">
        <v>1093</v>
      </c>
      <c r="B249" t="str">
        <f t="shared" si="33"/>
        <v>P210468D-FKA001</v>
      </c>
      <c r="C249" t="str">
        <f>VLOOKUP(B249,[1]IRIS!$B$2:$T$370,2,FALSE)</f>
        <v>CAP-CERM 100nF,20%,100VX7R,Poly</v>
      </c>
      <c r="D249" t="str">
        <f>VLOOKUP(B249,'[1]cBOM GD'!$B$3:$D$393,3,FALSE)</f>
        <v>EBOM</v>
      </c>
      <c r="E249" t="str">
        <f>VLOOKUP(B249,[1]IRIS!$B$2:$T$370,4,FALSE)</f>
        <v>PP</v>
      </c>
      <c r="F249">
        <f>VLOOKUP(B249,[1]IRIS!$B$2:$T$370,5,FALSE)</f>
        <v>80004846</v>
      </c>
      <c r="G249" t="str">
        <f>VLOOKUP(B249,[1]IRIS!$B$2:$T$370,6,FALSE)</f>
        <v>MURATA ELECTRONICS ROCK</v>
      </c>
      <c r="H249" t="str">
        <f>VLOOKUP(B249,[1]IRIS!$B$2:$T$370,7,FALSE)</f>
        <v>US</v>
      </c>
      <c r="I249">
        <f>VLOOKUP(B249,[1]IRIS!$B$2:$T$370,14,FALSE)</f>
        <v>1.5720000000000001E-2</v>
      </c>
      <c r="J249" t="str">
        <f>VLOOKUP(B249,[1]IRIS!$B$2:$T$370,15,FALSE)</f>
        <v>USD</v>
      </c>
      <c r="K249">
        <f t="shared" si="42"/>
        <v>1.5720000000000001E-2</v>
      </c>
      <c r="L249" s="15"/>
      <c r="M249" t="str">
        <f>VLOOKUP(B249,[1]IRIS!$B$2:$T$370,16,FALSE)</f>
        <v>EA</v>
      </c>
      <c r="N249" t="str">
        <f>VLOOKUP(B249,[1]IRIS!$B$2:$T$370,17,FALSE)</f>
        <v>P4000026</v>
      </c>
      <c r="O249" t="str">
        <f>VLOOKUP(B249,[1]IRIS!$B$2:$T$370,19,FALSE)</f>
        <v>PNET55D</v>
      </c>
      <c r="P249">
        <v>1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f t="shared" si="34"/>
        <v>1.5720000000000001E-2</v>
      </c>
      <c r="Y249">
        <f t="shared" si="35"/>
        <v>1.5720000000000001E-2</v>
      </c>
      <c r="Z249">
        <f t="shared" si="36"/>
        <v>0</v>
      </c>
      <c r="AA249">
        <f t="shared" si="37"/>
        <v>0</v>
      </c>
      <c r="AB249">
        <f t="shared" si="38"/>
        <v>0</v>
      </c>
      <c r="AC249">
        <f t="shared" si="39"/>
        <v>0</v>
      </c>
      <c r="AD249">
        <f t="shared" si="40"/>
        <v>0</v>
      </c>
      <c r="AE249">
        <f t="shared" si="41"/>
        <v>0</v>
      </c>
    </row>
    <row r="250" spans="1:31" x14ac:dyDescent="0.25">
      <c r="A250" t="s">
        <v>1094</v>
      </c>
      <c r="B250" t="str">
        <f t="shared" si="33"/>
        <v>P210547D-FKAF01</v>
      </c>
      <c r="C250" t="str">
        <f>VLOOKUP(B250,[1]IRIS!$B$2:$T$370,2,FALSE)</f>
        <v>CAP-CERM 1UF,10%,50V,X7R,Poly Ter</v>
      </c>
      <c r="D250" t="str">
        <f>VLOOKUP(B250,'[1]cBOM GD'!$B$3:$D$393,3,FALSE)</f>
        <v>EBOM</v>
      </c>
      <c r="E250" t="str">
        <f>VLOOKUP(B250,[1]IRIS!$B$2:$T$370,4,FALSE)</f>
        <v>PP</v>
      </c>
      <c r="F250">
        <f>VLOOKUP(B250,[1]IRIS!$B$2:$T$370,5,FALSE)</f>
        <v>80004846</v>
      </c>
      <c r="G250" t="str">
        <f>VLOOKUP(B250,[1]IRIS!$B$2:$T$370,6,FALSE)</f>
        <v>MURATA ELECTRONICS ROCK</v>
      </c>
      <c r="H250" t="str">
        <f>VLOOKUP(B250,[1]IRIS!$B$2:$T$370,7,FALSE)</f>
        <v>US</v>
      </c>
      <c r="I250">
        <f>VLOOKUP(B250,[1]IRIS!$B$2:$T$370,14,FALSE)</f>
        <v>1.44E-2</v>
      </c>
      <c r="J250" t="str">
        <f>VLOOKUP(B250,[1]IRIS!$B$2:$T$370,15,FALSE)</f>
        <v>USD</v>
      </c>
      <c r="K250">
        <f t="shared" si="42"/>
        <v>1.44E-2</v>
      </c>
      <c r="L250" s="15"/>
      <c r="M250" t="str">
        <f>VLOOKUP(B250,[1]IRIS!$B$2:$T$370,16,FALSE)</f>
        <v>EA</v>
      </c>
      <c r="N250" t="str">
        <f>VLOOKUP(B250,[1]IRIS!$B$2:$T$370,17,FALSE)</f>
        <v>P4000026</v>
      </c>
      <c r="O250" t="str">
        <f>VLOOKUP(B250,[1]IRIS!$B$2:$T$370,19,FALSE)</f>
        <v>PNET55D</v>
      </c>
      <c r="P250">
        <v>2</v>
      </c>
      <c r="Q250">
        <v>2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f t="shared" si="34"/>
        <v>2.8799999999999999E-2</v>
      </c>
      <c r="Y250">
        <f t="shared" si="35"/>
        <v>2.8799999999999999E-2</v>
      </c>
      <c r="Z250">
        <f t="shared" si="36"/>
        <v>1.44E-2</v>
      </c>
      <c r="AA250">
        <f t="shared" si="37"/>
        <v>1.44E-2</v>
      </c>
      <c r="AB250">
        <f t="shared" si="38"/>
        <v>1.44E-2</v>
      </c>
      <c r="AC250">
        <f t="shared" si="39"/>
        <v>1.44E-2</v>
      </c>
      <c r="AD250">
        <f t="shared" si="40"/>
        <v>1.44E-2</v>
      </c>
      <c r="AE250">
        <f t="shared" si="41"/>
        <v>1.44E-2</v>
      </c>
    </row>
    <row r="251" spans="1:31" x14ac:dyDescent="0.25">
      <c r="A251" t="s">
        <v>1095</v>
      </c>
      <c r="B251" t="str">
        <f t="shared" si="33"/>
        <v>P212043D-FJAAAC</v>
      </c>
      <c r="C251" t="str">
        <f>VLOOKUP(B251,[1]IRIS!$B$2:$T$370,2,FALSE)</f>
        <v>CAP-CERM 12pF,1%,50V,CO,,0201</v>
      </c>
      <c r="D251" t="str">
        <f>VLOOKUP(B251,'[1]cBOM GD'!$B$3:$D$393,3,FALSE)</f>
        <v>EBOM</v>
      </c>
      <c r="E251" t="str">
        <f>VLOOKUP(B251,[1]IRIS!$B$2:$T$370,4,FALSE)</f>
        <v>PP</v>
      </c>
      <c r="F251">
        <f>VLOOKUP(B251,[1]IRIS!$B$2:$T$370,5,FALSE)</f>
        <v>80004846</v>
      </c>
      <c r="G251" t="str">
        <f>VLOOKUP(B251,[1]IRIS!$B$2:$T$370,6,FALSE)</f>
        <v>MURATA ELECTRONICS ROCK</v>
      </c>
      <c r="H251" t="str">
        <f>VLOOKUP(B251,[1]IRIS!$B$2:$T$370,7,FALSE)</f>
        <v>US</v>
      </c>
      <c r="I251">
        <f>VLOOKUP(B251,[1]IRIS!$B$2:$T$370,14,FALSE)</f>
        <v>5.7600000000000004E-3</v>
      </c>
      <c r="J251" t="str">
        <f>VLOOKUP(B251,[1]IRIS!$B$2:$T$370,15,FALSE)</f>
        <v>USD</v>
      </c>
      <c r="K251">
        <f t="shared" si="42"/>
        <v>5.7600000000000004E-3</v>
      </c>
      <c r="L251" s="15"/>
      <c r="M251" t="str">
        <f>VLOOKUP(B251,[1]IRIS!$B$2:$T$370,16,FALSE)</f>
        <v>EA</v>
      </c>
      <c r="N251" t="str">
        <f>VLOOKUP(B251,[1]IRIS!$B$2:$T$370,17,FALSE)</f>
        <v>P4000026</v>
      </c>
      <c r="O251" t="str">
        <f>VLOOKUP(B251,[1]IRIS!$B$2:$T$370,19,FALSE)</f>
        <v>PNET55D</v>
      </c>
      <c r="P251">
        <v>1</v>
      </c>
      <c r="Q251">
        <v>1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f t="shared" si="34"/>
        <v>5.7600000000000004E-3</v>
      </c>
      <c r="Y251">
        <f t="shared" si="35"/>
        <v>5.7600000000000004E-3</v>
      </c>
      <c r="Z251">
        <f t="shared" si="36"/>
        <v>0</v>
      </c>
      <c r="AA251">
        <f t="shared" si="37"/>
        <v>0</v>
      </c>
      <c r="AB251">
        <f t="shared" si="38"/>
        <v>0</v>
      </c>
      <c r="AC251">
        <f t="shared" si="39"/>
        <v>0</v>
      </c>
      <c r="AD251">
        <f t="shared" si="40"/>
        <v>0</v>
      </c>
      <c r="AE251">
        <f t="shared" si="41"/>
        <v>0</v>
      </c>
    </row>
    <row r="252" spans="1:31" x14ac:dyDescent="0.25">
      <c r="A252" t="s">
        <v>1096</v>
      </c>
      <c r="B252" t="str">
        <f t="shared" si="33"/>
        <v>P215044D-FJA001</v>
      </c>
      <c r="C252" t="str">
        <f>VLOOKUP(B252,[1]IRIS!$B$2:$T$370,2,FALSE)</f>
        <v>CAP 15pF 2% 50Vdc 0402(1005m) 0p55ht C0G (EIA)</v>
      </c>
      <c r="D252" t="str">
        <f>VLOOKUP(B252,'[1]cBOM GD'!$B$3:$D$393,3,FALSE)</f>
        <v>EBOM</v>
      </c>
      <c r="E252" t="str">
        <f>VLOOKUP(B252,[1]IRIS!$B$2:$T$370,4,FALSE)</f>
        <v>PP</v>
      </c>
      <c r="F252">
        <f>VLOOKUP(B252,[1]IRIS!$B$2:$T$370,5,FALSE)</f>
        <v>80004846</v>
      </c>
      <c r="G252" t="str">
        <f>VLOOKUP(B252,[1]IRIS!$B$2:$T$370,6,FALSE)</f>
        <v>MURATA ELECTRONICS ROCK</v>
      </c>
      <c r="H252" t="str">
        <f>VLOOKUP(B252,[1]IRIS!$B$2:$T$370,7,FALSE)</f>
        <v>US</v>
      </c>
      <c r="I252">
        <f>VLOOKUP(B252,[1]IRIS!$B$2:$T$370,14,FALSE)</f>
        <v>4.9100000000000003E-3</v>
      </c>
      <c r="J252" t="str">
        <f>VLOOKUP(B252,[1]IRIS!$B$2:$T$370,15,FALSE)</f>
        <v>USD</v>
      </c>
      <c r="K252">
        <f t="shared" si="42"/>
        <v>4.9100000000000003E-3</v>
      </c>
      <c r="L252" s="15"/>
      <c r="M252" t="str">
        <f>VLOOKUP(B252,[1]IRIS!$B$2:$T$370,16,FALSE)</f>
        <v>EA</v>
      </c>
      <c r="N252" t="str">
        <f>VLOOKUP(B252,[1]IRIS!$B$2:$T$370,17,FALSE)</f>
        <v>P4000026</v>
      </c>
      <c r="O252" t="str">
        <f>VLOOKUP(B252,[1]IRIS!$B$2:$T$370,19,FALSE)</f>
        <v>PNET55D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3</v>
      </c>
      <c r="W252">
        <v>3</v>
      </c>
      <c r="X252">
        <f t="shared" si="34"/>
        <v>0</v>
      </c>
      <c r="Y252">
        <f t="shared" si="35"/>
        <v>0</v>
      </c>
      <c r="Z252">
        <f t="shared" si="36"/>
        <v>0</v>
      </c>
      <c r="AA252">
        <f t="shared" si="37"/>
        <v>0</v>
      </c>
      <c r="AB252">
        <f t="shared" si="38"/>
        <v>0</v>
      </c>
      <c r="AC252">
        <f t="shared" si="39"/>
        <v>0</v>
      </c>
      <c r="AD252">
        <f t="shared" si="40"/>
        <v>1.473E-2</v>
      </c>
      <c r="AE252">
        <f t="shared" si="41"/>
        <v>1.473E-2</v>
      </c>
    </row>
    <row r="253" spans="1:31" x14ac:dyDescent="0.25">
      <c r="A253" t="s">
        <v>1097</v>
      </c>
      <c r="B253" t="str">
        <f t="shared" si="33"/>
        <v>P222367D-FKAF01</v>
      </c>
      <c r="C253" t="str">
        <f>VLOOKUP(B253,[1]IRIS!$B$2:$T$370,2,FALSE)</f>
        <v>CAP-CERM 22nF,10%,100V,X7R,Poly T</v>
      </c>
      <c r="D253" t="str">
        <f>VLOOKUP(B253,'[1]cBOM GD'!$B$3:$D$393,3,FALSE)</f>
        <v>EBOM</v>
      </c>
      <c r="E253" t="str">
        <f>VLOOKUP(B253,[1]IRIS!$B$2:$T$370,4,FALSE)</f>
        <v>PP</v>
      </c>
      <c r="F253">
        <f>VLOOKUP(B253,[1]IRIS!$B$2:$T$370,5,FALSE)</f>
        <v>80004846</v>
      </c>
      <c r="G253" t="str">
        <f>VLOOKUP(B253,[1]IRIS!$B$2:$T$370,6,FALSE)</f>
        <v>MURATA ELECTRONICS ROCK</v>
      </c>
      <c r="H253" t="str">
        <f>VLOOKUP(B253,[1]IRIS!$B$2:$T$370,7,FALSE)</f>
        <v>US</v>
      </c>
      <c r="I253">
        <f>VLOOKUP(B253,[1]IRIS!$B$2:$T$370,14,FALSE)</f>
        <v>1.5599999999999999E-2</v>
      </c>
      <c r="J253" t="str">
        <f>VLOOKUP(B253,[1]IRIS!$B$2:$T$370,15,FALSE)</f>
        <v>USD</v>
      </c>
      <c r="K253">
        <f t="shared" si="42"/>
        <v>1.5599999999999999E-2</v>
      </c>
      <c r="L253" s="15"/>
      <c r="M253" t="str">
        <f>VLOOKUP(B253,[1]IRIS!$B$2:$T$370,16,FALSE)</f>
        <v>EA</v>
      </c>
      <c r="N253" t="str">
        <f>VLOOKUP(B253,[1]IRIS!$B$2:$T$370,17,FALSE)</f>
        <v>P4000026</v>
      </c>
      <c r="O253" t="str">
        <f>VLOOKUP(B253,[1]IRIS!$B$2:$T$370,19,FALSE)</f>
        <v>PNET55D</v>
      </c>
      <c r="P253">
        <v>8</v>
      </c>
      <c r="Q253">
        <v>8</v>
      </c>
      <c r="R253">
        <v>6</v>
      </c>
      <c r="S253">
        <v>6</v>
      </c>
      <c r="T253">
        <v>6</v>
      </c>
      <c r="U253">
        <v>6</v>
      </c>
      <c r="V253">
        <v>6</v>
      </c>
      <c r="W253">
        <v>6</v>
      </c>
      <c r="X253">
        <f t="shared" si="34"/>
        <v>0.12479999999999999</v>
      </c>
      <c r="Y253">
        <f t="shared" si="35"/>
        <v>0.12479999999999999</v>
      </c>
      <c r="Z253">
        <f t="shared" si="36"/>
        <v>9.3599999999999989E-2</v>
      </c>
      <c r="AA253">
        <f t="shared" si="37"/>
        <v>9.3599999999999989E-2</v>
      </c>
      <c r="AB253">
        <f t="shared" si="38"/>
        <v>9.3599999999999989E-2</v>
      </c>
      <c r="AC253">
        <f t="shared" si="39"/>
        <v>9.3599999999999989E-2</v>
      </c>
      <c r="AD253">
        <f t="shared" si="40"/>
        <v>9.3599999999999989E-2</v>
      </c>
      <c r="AE253">
        <f t="shared" si="41"/>
        <v>9.3599999999999989E-2</v>
      </c>
    </row>
    <row r="254" spans="1:31" x14ac:dyDescent="0.25">
      <c r="A254" t="s">
        <v>1098</v>
      </c>
      <c r="B254" t="str">
        <f t="shared" si="33"/>
        <v>P233044D-FJA001</v>
      </c>
      <c r="C254" t="str">
        <f>VLOOKUP(B254,[1]IRIS!$B$2:$T$370,2,FALSE)</f>
        <v>CAP 33pF 2% 50Vdc 0402(1005m) 0p55ht C0G (EIA)</v>
      </c>
      <c r="D254" t="str">
        <f>VLOOKUP(B254,'[1]cBOM GD'!$B$3:$D$393,3,FALSE)</f>
        <v>EBOM</v>
      </c>
      <c r="E254" t="str">
        <f>VLOOKUP(B254,[1]IRIS!$B$2:$T$370,4,FALSE)</f>
        <v>PP</v>
      </c>
      <c r="F254">
        <f>VLOOKUP(B254,[1]IRIS!$B$2:$T$370,5,FALSE)</f>
        <v>80004846</v>
      </c>
      <c r="G254" t="str">
        <f>VLOOKUP(B254,[1]IRIS!$B$2:$T$370,6,FALSE)</f>
        <v>MURATA ELECTRONICS ROCK</v>
      </c>
      <c r="H254" t="str">
        <f>VLOOKUP(B254,[1]IRIS!$B$2:$T$370,7,FALSE)</f>
        <v>US</v>
      </c>
      <c r="I254">
        <f>VLOOKUP(B254,[1]IRIS!$B$2:$T$370,14,FALSE)</f>
        <v>4.9100000000000003E-3</v>
      </c>
      <c r="J254" t="str">
        <f>VLOOKUP(B254,[1]IRIS!$B$2:$T$370,15,FALSE)</f>
        <v>USD</v>
      </c>
      <c r="K254">
        <f t="shared" si="42"/>
        <v>4.9100000000000003E-3</v>
      </c>
      <c r="L254" s="15"/>
      <c r="M254" t="str">
        <f>VLOOKUP(B254,[1]IRIS!$B$2:$T$370,16,FALSE)</f>
        <v>EA</v>
      </c>
      <c r="N254" t="str">
        <f>VLOOKUP(B254,[1]IRIS!$B$2:$T$370,17,FALSE)</f>
        <v>P4000026</v>
      </c>
      <c r="O254" t="str">
        <f>VLOOKUP(B254,[1]IRIS!$B$2:$T$370,19,FALSE)</f>
        <v>PNET55D</v>
      </c>
      <c r="P254">
        <v>9</v>
      </c>
      <c r="Q254">
        <v>9</v>
      </c>
      <c r="R254">
        <v>6</v>
      </c>
      <c r="S254">
        <v>6</v>
      </c>
      <c r="T254">
        <v>6</v>
      </c>
      <c r="U254">
        <v>6</v>
      </c>
      <c r="V254">
        <v>6</v>
      </c>
      <c r="W254">
        <v>6</v>
      </c>
      <c r="X254">
        <f t="shared" si="34"/>
        <v>4.419E-2</v>
      </c>
      <c r="Y254">
        <f t="shared" si="35"/>
        <v>4.419E-2</v>
      </c>
      <c r="Z254">
        <f t="shared" si="36"/>
        <v>2.946E-2</v>
      </c>
      <c r="AA254">
        <f t="shared" si="37"/>
        <v>2.946E-2</v>
      </c>
      <c r="AB254">
        <f t="shared" si="38"/>
        <v>2.946E-2</v>
      </c>
      <c r="AC254">
        <f t="shared" si="39"/>
        <v>2.946E-2</v>
      </c>
      <c r="AD254">
        <f t="shared" si="40"/>
        <v>2.946E-2</v>
      </c>
      <c r="AE254">
        <f t="shared" si="41"/>
        <v>2.946E-2</v>
      </c>
    </row>
    <row r="255" spans="1:31" x14ac:dyDescent="0.25">
      <c r="A255" t="s">
        <v>1099</v>
      </c>
      <c r="B255" t="str">
        <f t="shared" si="33"/>
        <v>P233537B-FKA002</v>
      </c>
      <c r="C255" t="str">
        <f>VLOOKUP(B255,[1]IRIS!$B$2:$T$370,2,FALSE)</f>
        <v>CAP-CERM 3.3UF,10%,25V,7R,,0805</v>
      </c>
      <c r="D255" t="str">
        <f>VLOOKUP(B255,'[1]cBOM GD'!$B$3:$D$393,3,FALSE)</f>
        <v>EBOM</v>
      </c>
      <c r="E255" t="str">
        <f>VLOOKUP(B255,[1]IRIS!$B$2:$T$370,4,FALSE)</f>
        <v>PP</v>
      </c>
      <c r="F255">
        <f>VLOOKUP(B255,[1]IRIS!$B$2:$T$370,5,FALSE)</f>
        <v>80004838</v>
      </c>
      <c r="G255" t="str">
        <f>VLOOKUP(B255,[1]IRIS!$B$2:$T$370,6,FALSE)</f>
        <v>TDK CORP OF AMERICA</v>
      </c>
      <c r="H255" t="str">
        <f>VLOOKUP(B255,[1]IRIS!$B$2:$T$370,7,FALSE)</f>
        <v>US</v>
      </c>
      <c r="I255">
        <f>VLOOKUP(B255,[1]IRIS!$B$2:$T$370,14,FALSE)</f>
        <v>0.03</v>
      </c>
      <c r="J255" t="str">
        <f>VLOOKUP(B255,[1]IRIS!$B$2:$T$370,15,FALSE)</f>
        <v>USD</v>
      </c>
      <c r="K255">
        <f t="shared" si="42"/>
        <v>0.03</v>
      </c>
      <c r="L255" s="15"/>
      <c r="M255" t="str">
        <f>VLOOKUP(B255,[1]IRIS!$B$2:$T$370,16,FALSE)</f>
        <v>EA</v>
      </c>
      <c r="N255" t="str">
        <f>VLOOKUP(B255,[1]IRIS!$B$2:$T$370,17,FALSE)</f>
        <v>P4000048</v>
      </c>
      <c r="O255" t="str">
        <f>VLOOKUP(B255,[1]IRIS!$B$2:$T$370,19,FALSE)</f>
        <v>PAVG55D</v>
      </c>
      <c r="P255">
        <v>3</v>
      </c>
      <c r="Q255">
        <v>3</v>
      </c>
      <c r="R255">
        <v>3</v>
      </c>
      <c r="S255">
        <v>3</v>
      </c>
      <c r="T255">
        <v>3</v>
      </c>
      <c r="U255">
        <v>3</v>
      </c>
      <c r="V255">
        <v>3</v>
      </c>
      <c r="W255">
        <v>3</v>
      </c>
      <c r="X255">
        <f t="shared" si="34"/>
        <v>0.09</v>
      </c>
      <c r="Y255">
        <f t="shared" si="35"/>
        <v>0.09</v>
      </c>
      <c r="Z255">
        <f t="shared" si="36"/>
        <v>0.09</v>
      </c>
      <c r="AA255">
        <f t="shared" si="37"/>
        <v>0.09</v>
      </c>
      <c r="AB255">
        <f t="shared" si="38"/>
        <v>0.09</v>
      </c>
      <c r="AC255">
        <f t="shared" si="39"/>
        <v>0.09</v>
      </c>
      <c r="AD255">
        <f t="shared" si="40"/>
        <v>0.09</v>
      </c>
      <c r="AE255">
        <f t="shared" si="41"/>
        <v>0.09</v>
      </c>
    </row>
    <row r="256" spans="1:31" x14ac:dyDescent="0.25">
      <c r="A256" t="s">
        <v>1100</v>
      </c>
      <c r="B256" t="str">
        <f t="shared" si="33"/>
        <v>P233547D-FKA001</v>
      </c>
      <c r="C256" t="str">
        <f>VLOOKUP(B256,[1]IRIS!$B$2:$T$370,2,FALSE)</f>
        <v>CAP-CERM 3.3UF,10%,50V,7R,,1210</v>
      </c>
      <c r="D256" t="str">
        <f>VLOOKUP(B256,'[1]cBOM GD'!$B$3:$D$393,3,FALSE)</f>
        <v>EBOM</v>
      </c>
      <c r="E256" t="str">
        <f>VLOOKUP(B256,[1]IRIS!$B$2:$T$370,4,FALSE)</f>
        <v>PP</v>
      </c>
      <c r="F256">
        <f>VLOOKUP(B256,[1]IRIS!$B$2:$T$370,5,FALSE)</f>
        <v>80004913</v>
      </c>
      <c r="G256" t="str">
        <f>VLOOKUP(B256,[1]IRIS!$B$2:$T$370,6,FALSE)</f>
        <v>AVX CORPORATION</v>
      </c>
      <c r="H256" t="str">
        <f>VLOOKUP(B256,[1]IRIS!$B$2:$T$370,7,FALSE)</f>
        <v>US</v>
      </c>
      <c r="I256">
        <f>VLOOKUP(B256,[1]IRIS!$B$2:$T$370,14,FALSE)</f>
        <v>0.14530000000000001</v>
      </c>
      <c r="J256" t="str">
        <f>VLOOKUP(B256,[1]IRIS!$B$2:$T$370,15,FALSE)</f>
        <v>USD</v>
      </c>
      <c r="K256">
        <f t="shared" si="42"/>
        <v>0.14530000000000001</v>
      </c>
      <c r="L256" s="15"/>
      <c r="M256" t="str">
        <f>VLOOKUP(B256,[1]IRIS!$B$2:$T$370,16,FALSE)</f>
        <v>EA</v>
      </c>
      <c r="N256" t="str">
        <f>VLOOKUP(B256,[1]IRIS!$B$2:$T$370,17,FALSE)</f>
        <v>P4000049</v>
      </c>
      <c r="O256" t="str">
        <f>VLOOKUP(B256,[1]IRIS!$B$2:$T$370,19,FALSE)</f>
        <v>PAVG55D</v>
      </c>
      <c r="P256">
        <v>2</v>
      </c>
      <c r="Q256">
        <v>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f t="shared" si="34"/>
        <v>0.29060000000000002</v>
      </c>
      <c r="Y256">
        <f t="shared" si="35"/>
        <v>0.29060000000000002</v>
      </c>
      <c r="Z256">
        <f t="shared" si="36"/>
        <v>0</v>
      </c>
      <c r="AA256">
        <f t="shared" si="37"/>
        <v>0</v>
      </c>
      <c r="AB256">
        <f t="shared" si="38"/>
        <v>0</v>
      </c>
      <c r="AC256">
        <f t="shared" si="39"/>
        <v>0</v>
      </c>
      <c r="AD256">
        <f t="shared" si="40"/>
        <v>0</v>
      </c>
      <c r="AE256">
        <f t="shared" si="41"/>
        <v>0</v>
      </c>
    </row>
    <row r="257" spans="1:31" x14ac:dyDescent="0.25">
      <c r="A257" t="s">
        <v>1101</v>
      </c>
      <c r="B257" t="str">
        <f t="shared" si="33"/>
        <v>P24393AD-FJAA01</v>
      </c>
      <c r="C257" t="str">
        <f>VLOOKUP(B257,[1]IRIS!$B$2:$T$370,2,FALSE)</f>
        <v>CAP-CERM 4.3pF,2.33%,25V,COG,,0201</v>
      </c>
      <c r="D257" t="str">
        <f>VLOOKUP(B257,'[1]cBOM GD'!$B$3:$D$393,3,FALSE)</f>
        <v>EBOM</v>
      </c>
      <c r="E257" t="str">
        <f>VLOOKUP(B257,[1]IRIS!$B$2:$T$370,4,FALSE)</f>
        <v>PP</v>
      </c>
      <c r="F257">
        <f>VLOOKUP(B257,[1]IRIS!$B$2:$T$370,5,FALSE)</f>
        <v>80004846</v>
      </c>
      <c r="G257" t="str">
        <f>VLOOKUP(B257,[1]IRIS!$B$2:$T$370,6,FALSE)</f>
        <v>MURATA ELECTRONICS ROCK</v>
      </c>
      <c r="H257" t="str">
        <f>VLOOKUP(B257,[1]IRIS!$B$2:$T$370,7,FALSE)</f>
        <v>US</v>
      </c>
      <c r="I257">
        <f>VLOOKUP(B257,[1]IRIS!$B$2:$T$370,14,FALSE)</f>
        <v>7.1999999999999998E-3</v>
      </c>
      <c r="J257" t="str">
        <f>VLOOKUP(B257,[1]IRIS!$B$2:$T$370,15,FALSE)</f>
        <v>USD</v>
      </c>
      <c r="K257">
        <f t="shared" si="42"/>
        <v>7.1999999999999998E-3</v>
      </c>
      <c r="L257" s="15"/>
      <c r="M257" t="str">
        <f>VLOOKUP(B257,[1]IRIS!$B$2:$T$370,16,FALSE)</f>
        <v>EA</v>
      </c>
      <c r="N257" t="str">
        <f>VLOOKUP(B257,[1]IRIS!$B$2:$T$370,17,FALSE)</f>
        <v>P4000026</v>
      </c>
      <c r="O257" t="str">
        <f>VLOOKUP(B257,[1]IRIS!$B$2:$T$370,19,FALSE)</f>
        <v>PNET55D</v>
      </c>
      <c r="P257">
        <v>1</v>
      </c>
      <c r="Q257">
        <v>1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f t="shared" si="34"/>
        <v>7.1999999999999998E-3</v>
      </c>
      <c r="Y257">
        <f t="shared" si="35"/>
        <v>7.1999999999999998E-3</v>
      </c>
      <c r="Z257">
        <f t="shared" si="36"/>
        <v>0</v>
      </c>
      <c r="AA257">
        <f t="shared" si="37"/>
        <v>0</v>
      </c>
      <c r="AB257">
        <f t="shared" si="38"/>
        <v>0</v>
      </c>
      <c r="AC257">
        <f t="shared" si="39"/>
        <v>0</v>
      </c>
      <c r="AD257">
        <f t="shared" si="40"/>
        <v>0</v>
      </c>
      <c r="AE257">
        <f t="shared" si="41"/>
        <v>0</v>
      </c>
    </row>
    <row r="258" spans="1:31" x14ac:dyDescent="0.25">
      <c r="A258" t="s">
        <v>1102</v>
      </c>
      <c r="B258" t="str">
        <f t="shared" si="33"/>
        <v>P247267D-FKA001</v>
      </c>
      <c r="C258" t="str">
        <f>VLOOKUP(B258,[1]IRIS!$B$2:$T$370,2,FALSE)</f>
        <v>CAP-CERM 4.7nF,10%,100VX7R,Poly</v>
      </c>
      <c r="D258" t="str">
        <f>VLOOKUP(B258,'[1]cBOM GD'!$B$3:$D$393,3,FALSE)</f>
        <v>EBOM</v>
      </c>
      <c r="E258" t="str">
        <f>VLOOKUP(B258,[1]IRIS!$B$2:$T$370,4,FALSE)</f>
        <v>PP</v>
      </c>
      <c r="F258">
        <f>VLOOKUP(B258,[1]IRIS!$B$2:$T$370,5,FALSE)</f>
        <v>80004846</v>
      </c>
      <c r="G258" t="str">
        <f>VLOOKUP(B258,[1]IRIS!$B$2:$T$370,6,FALSE)</f>
        <v>MURATA ELECTRONICS ROCK</v>
      </c>
      <c r="H258" t="str">
        <f>VLOOKUP(B258,[1]IRIS!$B$2:$T$370,7,FALSE)</f>
        <v>US</v>
      </c>
      <c r="I258">
        <f>VLOOKUP(B258,[1]IRIS!$B$2:$T$370,14,FALSE)</f>
        <v>9.92E-3</v>
      </c>
      <c r="J258" t="str">
        <f>VLOOKUP(B258,[1]IRIS!$B$2:$T$370,15,FALSE)</f>
        <v>USD</v>
      </c>
      <c r="K258">
        <f t="shared" si="42"/>
        <v>9.92E-3</v>
      </c>
      <c r="L258" s="15"/>
      <c r="M258" t="str">
        <f>VLOOKUP(B258,[1]IRIS!$B$2:$T$370,16,FALSE)</f>
        <v>EA</v>
      </c>
      <c r="N258" t="str">
        <f>VLOOKUP(B258,[1]IRIS!$B$2:$T$370,17,FALSE)</f>
        <v>P4000026</v>
      </c>
      <c r="O258" t="str">
        <f>VLOOKUP(B258,[1]IRIS!$B$2:$T$370,19,FALSE)</f>
        <v>PNET55D</v>
      </c>
      <c r="P258">
        <v>2</v>
      </c>
      <c r="Q258">
        <v>2</v>
      </c>
      <c r="R258">
        <v>2</v>
      </c>
      <c r="S258">
        <v>2</v>
      </c>
      <c r="T258">
        <v>2</v>
      </c>
      <c r="U258">
        <v>2</v>
      </c>
      <c r="V258">
        <v>2</v>
      </c>
      <c r="W258">
        <v>2</v>
      </c>
      <c r="X258">
        <f t="shared" si="34"/>
        <v>1.984E-2</v>
      </c>
      <c r="Y258">
        <f t="shared" si="35"/>
        <v>1.984E-2</v>
      </c>
      <c r="Z258">
        <f t="shared" si="36"/>
        <v>1.984E-2</v>
      </c>
      <c r="AA258">
        <f t="shared" si="37"/>
        <v>1.984E-2</v>
      </c>
      <c r="AB258">
        <f t="shared" si="38"/>
        <v>1.984E-2</v>
      </c>
      <c r="AC258">
        <f t="shared" si="39"/>
        <v>1.984E-2</v>
      </c>
      <c r="AD258">
        <f t="shared" si="40"/>
        <v>1.984E-2</v>
      </c>
      <c r="AE258">
        <f t="shared" si="41"/>
        <v>1.984E-2</v>
      </c>
    </row>
    <row r="259" spans="1:31" x14ac:dyDescent="0.25">
      <c r="A259" t="s">
        <v>1103</v>
      </c>
      <c r="B259" t="str">
        <f t="shared" ref="B259:B314" si="43">CONCATENATE(LEFT(A259,8),"-",RIGHT(A259,6))</f>
        <v>P247447B-FKA001</v>
      </c>
      <c r="C259" t="str">
        <f>VLOOKUP(B259,[1]IRIS!$B$2:$T$370,2,FALSE)</f>
        <v>CAP-CERM 470nF,10%,50V,7R,,0805</v>
      </c>
      <c r="D259" t="str">
        <f>VLOOKUP(B259,'[1]cBOM GD'!$B$3:$D$393,3,FALSE)</f>
        <v>EBOM</v>
      </c>
      <c r="E259" t="str">
        <f>VLOOKUP(B259,[1]IRIS!$B$2:$T$370,4,FALSE)</f>
        <v>PP</v>
      </c>
      <c r="F259">
        <f>VLOOKUP(B259,[1]IRIS!$B$2:$T$370,5,FALSE)</f>
        <v>80004888</v>
      </c>
      <c r="G259" t="str">
        <f>VLOOKUP(B259,[1]IRIS!$B$2:$T$370,6,FALSE)</f>
        <v>TDK CORPORATION OF AMERICA</v>
      </c>
      <c r="H259" t="str">
        <f>VLOOKUP(B259,[1]IRIS!$B$2:$T$370,7,FALSE)</f>
        <v>US</v>
      </c>
      <c r="I259">
        <f>VLOOKUP(B259,[1]IRIS!$B$2:$T$370,14,FALSE)</f>
        <v>3.2930000000000001E-2</v>
      </c>
      <c r="J259" t="str">
        <f>VLOOKUP(B259,[1]IRIS!$B$2:$T$370,15,FALSE)</f>
        <v>USD</v>
      </c>
      <c r="K259">
        <f t="shared" si="42"/>
        <v>3.2930000000000001E-2</v>
      </c>
      <c r="L259" s="15"/>
      <c r="M259" t="str">
        <f>VLOOKUP(B259,[1]IRIS!$B$2:$T$370,16,FALSE)</f>
        <v>EA</v>
      </c>
      <c r="N259" t="str">
        <f>VLOOKUP(B259,[1]IRIS!$B$2:$T$370,17,FALSE)</f>
        <v>P4000022</v>
      </c>
      <c r="O259" t="str">
        <f>VLOOKUP(B259,[1]IRIS!$B$2:$T$370,19,FALSE)</f>
        <v>PAVG55D</v>
      </c>
      <c r="P259">
        <v>3</v>
      </c>
      <c r="Q259">
        <v>3</v>
      </c>
      <c r="R259">
        <v>3</v>
      </c>
      <c r="S259">
        <v>3</v>
      </c>
      <c r="T259">
        <v>3</v>
      </c>
      <c r="U259">
        <v>3</v>
      </c>
      <c r="V259">
        <v>3</v>
      </c>
      <c r="W259">
        <v>3</v>
      </c>
      <c r="X259">
        <f t="shared" ref="X259:X322" si="44">+P259*K259</f>
        <v>9.8790000000000003E-2</v>
      </c>
      <c r="Y259">
        <f t="shared" ref="Y259:Y322" si="45">+Q259*K259</f>
        <v>9.8790000000000003E-2</v>
      </c>
      <c r="Z259">
        <f t="shared" ref="Z259:Z322" si="46">+R259*K259</f>
        <v>9.8790000000000003E-2</v>
      </c>
      <c r="AA259">
        <f t="shared" ref="AA259:AA322" si="47">+S259*K259</f>
        <v>9.8790000000000003E-2</v>
      </c>
      <c r="AB259">
        <f t="shared" ref="AB259:AB322" si="48">+T259*K259</f>
        <v>9.8790000000000003E-2</v>
      </c>
      <c r="AC259">
        <f t="shared" ref="AC259:AC322" si="49">U259*K259</f>
        <v>9.8790000000000003E-2</v>
      </c>
      <c r="AD259">
        <f t="shared" ref="AD259:AD322" si="50">+V259*K259</f>
        <v>9.8790000000000003E-2</v>
      </c>
      <c r="AE259">
        <f t="shared" ref="AE259:AE322" si="51">+W259*K259</f>
        <v>9.8790000000000003E-2</v>
      </c>
    </row>
    <row r="260" spans="1:31" x14ac:dyDescent="0.25">
      <c r="A260" t="s">
        <v>1104</v>
      </c>
      <c r="B260" t="str">
        <f t="shared" si="43"/>
        <v>P247567B-FKF001</v>
      </c>
      <c r="C260" t="str">
        <f>VLOOKUP(B260,[1]IRIS!$B$2:$T$370,2,FALSE)</f>
        <v>CAP-CERM 4.7UF,10%,100VX7S,Poly</v>
      </c>
      <c r="D260" t="str">
        <f>VLOOKUP(B260,'[1]cBOM GD'!$B$3:$D$393,3,FALSE)</f>
        <v>EBOM</v>
      </c>
      <c r="E260" t="str">
        <f>VLOOKUP(B260,[1]IRIS!$B$2:$T$370,4,FALSE)</f>
        <v>PP</v>
      </c>
      <c r="F260">
        <f>VLOOKUP(B260,[1]IRIS!$B$2:$T$370,5,FALSE)</f>
        <v>80004846</v>
      </c>
      <c r="G260" t="str">
        <f>VLOOKUP(B260,[1]IRIS!$B$2:$T$370,6,FALSE)</f>
        <v>MURATA ELECTRONICS ROCK</v>
      </c>
      <c r="H260" t="str">
        <f>VLOOKUP(B260,[1]IRIS!$B$2:$T$370,7,FALSE)</f>
        <v>US</v>
      </c>
      <c r="I260">
        <f>VLOOKUP(B260,[1]IRIS!$B$2:$T$370,14,FALSE)</f>
        <v>0.218</v>
      </c>
      <c r="J260" t="str">
        <f>VLOOKUP(B260,[1]IRIS!$B$2:$T$370,15,FALSE)</f>
        <v>USD</v>
      </c>
      <c r="K260">
        <f t="shared" si="42"/>
        <v>0.218</v>
      </c>
      <c r="L260" s="15"/>
      <c r="M260" t="str">
        <f>VLOOKUP(B260,[1]IRIS!$B$2:$T$370,16,FALSE)</f>
        <v>EA</v>
      </c>
      <c r="N260" t="str">
        <f>VLOOKUP(B260,[1]IRIS!$B$2:$T$370,17,FALSE)</f>
        <v>P4000026</v>
      </c>
      <c r="O260" t="str">
        <f>VLOOKUP(B260,[1]IRIS!$B$2:$T$370,19,FALSE)</f>
        <v>PNET55D</v>
      </c>
      <c r="P260">
        <v>4</v>
      </c>
      <c r="Q260">
        <v>4</v>
      </c>
      <c r="R260">
        <v>4</v>
      </c>
      <c r="S260">
        <v>4</v>
      </c>
      <c r="T260">
        <v>4</v>
      </c>
      <c r="U260">
        <v>4</v>
      </c>
      <c r="V260">
        <v>4</v>
      </c>
      <c r="W260">
        <v>4</v>
      </c>
      <c r="X260">
        <f t="shared" si="44"/>
        <v>0.872</v>
      </c>
      <c r="Y260">
        <f t="shared" si="45"/>
        <v>0.872</v>
      </c>
      <c r="Z260">
        <f t="shared" si="46"/>
        <v>0.872</v>
      </c>
      <c r="AA260">
        <f t="shared" si="47"/>
        <v>0.872</v>
      </c>
      <c r="AB260">
        <f t="shared" si="48"/>
        <v>0.872</v>
      </c>
      <c r="AC260">
        <f t="shared" si="49"/>
        <v>0.872</v>
      </c>
      <c r="AD260">
        <f t="shared" si="50"/>
        <v>0.872</v>
      </c>
      <c r="AE260">
        <f t="shared" si="51"/>
        <v>0.872</v>
      </c>
    </row>
    <row r="261" spans="1:31" x14ac:dyDescent="0.25">
      <c r="A261" t="s">
        <v>1105</v>
      </c>
      <c r="B261" t="str">
        <f t="shared" si="43"/>
        <v>P28294AD-FJA001</v>
      </c>
      <c r="C261" t="str">
        <f>VLOOKUP(B261,[1]IRIS!$B$2:$T$370,2,FALSE)</f>
        <v>CAP-CERM 8.2pF,0.1%,50VC0G,,0402</v>
      </c>
      <c r="D261" t="str">
        <f>VLOOKUP(B261,'[1]cBOM GD'!$B$3:$D$393,3,FALSE)</f>
        <v>EBOM</v>
      </c>
      <c r="E261" t="str">
        <f>VLOOKUP(B261,[1]IRIS!$B$2:$T$370,4,FALSE)</f>
        <v>PP</v>
      </c>
      <c r="F261">
        <f>VLOOKUP(B261,[1]IRIS!$B$2:$T$370,5,FALSE)</f>
        <v>80004846</v>
      </c>
      <c r="G261" t="str">
        <f>VLOOKUP(B261,[1]IRIS!$B$2:$T$370,6,FALSE)</f>
        <v>MURATA ELECTRONICS ROCK</v>
      </c>
      <c r="H261" t="str">
        <f>VLOOKUP(B261,[1]IRIS!$B$2:$T$370,7,FALSE)</f>
        <v>US</v>
      </c>
      <c r="I261">
        <f>VLOOKUP(B261,[1]IRIS!$B$2:$T$370,14,FALSE)</f>
        <v>3.0400000000000002E-3</v>
      </c>
      <c r="J261" t="str">
        <f>VLOOKUP(B261,[1]IRIS!$B$2:$T$370,15,FALSE)</f>
        <v>USD</v>
      </c>
      <c r="K261">
        <f t="shared" si="42"/>
        <v>3.0400000000000002E-3</v>
      </c>
      <c r="L261" s="15"/>
      <c r="M261" t="str">
        <f>VLOOKUP(B261,[1]IRIS!$B$2:$T$370,16,FALSE)</f>
        <v>EA</v>
      </c>
      <c r="N261" t="str">
        <f>VLOOKUP(B261,[1]IRIS!$B$2:$T$370,17,FALSE)</f>
        <v>P4000026</v>
      </c>
      <c r="O261" t="str">
        <f>VLOOKUP(B261,[1]IRIS!$B$2:$T$370,19,FALSE)</f>
        <v>PNET55D</v>
      </c>
      <c r="P261">
        <v>2</v>
      </c>
      <c r="Q261">
        <v>2</v>
      </c>
      <c r="R261">
        <v>2</v>
      </c>
      <c r="S261">
        <v>2</v>
      </c>
      <c r="T261">
        <v>2</v>
      </c>
      <c r="U261">
        <v>2</v>
      </c>
      <c r="V261">
        <v>2</v>
      </c>
      <c r="W261">
        <v>2</v>
      </c>
      <c r="X261">
        <f t="shared" si="44"/>
        <v>6.0800000000000003E-3</v>
      </c>
      <c r="Y261">
        <f t="shared" si="45"/>
        <v>6.0800000000000003E-3</v>
      </c>
      <c r="Z261">
        <f t="shared" si="46"/>
        <v>6.0800000000000003E-3</v>
      </c>
      <c r="AA261">
        <f t="shared" si="47"/>
        <v>6.0800000000000003E-3</v>
      </c>
      <c r="AB261">
        <f t="shared" si="48"/>
        <v>6.0800000000000003E-3</v>
      </c>
      <c r="AC261">
        <f t="shared" si="49"/>
        <v>6.0800000000000003E-3</v>
      </c>
      <c r="AD261">
        <f t="shared" si="50"/>
        <v>6.0800000000000003E-3</v>
      </c>
      <c r="AE261">
        <f t="shared" si="51"/>
        <v>6.0800000000000003E-3</v>
      </c>
    </row>
    <row r="262" spans="1:31" x14ac:dyDescent="0.25">
      <c r="A262" t="s">
        <v>1106</v>
      </c>
      <c r="B262" t="str">
        <f t="shared" si="43"/>
        <v>P29184AD-FJA001</v>
      </c>
      <c r="C262" t="str">
        <f>VLOOKUP(B262,[1]IRIS!$B$2:$T$370,2,FALSE)</f>
        <v>CAP 0.91pF +/-0.1pF 50Vd0402 (1005m) 0p55ht C0G</v>
      </c>
      <c r="D262" t="str">
        <f>VLOOKUP(B262,'[1]cBOM GD'!$B$3:$D$393,3,FALSE)</f>
        <v>EBOM</v>
      </c>
      <c r="E262" t="str">
        <f>VLOOKUP(B262,[1]IRIS!$B$2:$T$370,4,FALSE)</f>
        <v>PP</v>
      </c>
      <c r="F262">
        <f>VLOOKUP(B262,[1]IRIS!$B$2:$T$370,5,FALSE)</f>
        <v>80004846</v>
      </c>
      <c r="G262" t="str">
        <f>VLOOKUP(B262,[1]IRIS!$B$2:$T$370,6,FALSE)</f>
        <v>MURATA ELECTRONICS ROCK</v>
      </c>
      <c r="H262" t="str">
        <f>VLOOKUP(B262,[1]IRIS!$B$2:$T$370,7,FALSE)</f>
        <v>US</v>
      </c>
      <c r="I262">
        <f>VLOOKUP(B262,[1]IRIS!$B$2:$T$370,14,FALSE)</f>
        <v>6.0600000000000003E-3</v>
      </c>
      <c r="J262" t="str">
        <f>VLOOKUP(B262,[1]IRIS!$B$2:$T$370,15,FALSE)</f>
        <v>USD</v>
      </c>
      <c r="K262">
        <f t="shared" si="42"/>
        <v>6.0600000000000003E-3</v>
      </c>
      <c r="L262" s="15"/>
      <c r="M262" t="str">
        <f>VLOOKUP(B262,[1]IRIS!$B$2:$T$370,16,FALSE)</f>
        <v>EA</v>
      </c>
      <c r="N262" t="str">
        <f>VLOOKUP(B262,[1]IRIS!$B$2:$T$370,17,FALSE)</f>
        <v>P4000026</v>
      </c>
      <c r="O262" t="str">
        <f>VLOOKUP(B262,[1]IRIS!$B$2:$T$370,19,FALSE)</f>
        <v>PNET55D</v>
      </c>
      <c r="P262">
        <v>2</v>
      </c>
      <c r="Q262">
        <v>2</v>
      </c>
      <c r="R262">
        <v>2</v>
      </c>
      <c r="S262">
        <v>2</v>
      </c>
      <c r="T262">
        <v>2</v>
      </c>
      <c r="U262">
        <v>2</v>
      </c>
      <c r="V262">
        <v>2</v>
      </c>
      <c r="W262">
        <v>2</v>
      </c>
      <c r="X262">
        <f t="shared" si="44"/>
        <v>1.2120000000000001E-2</v>
      </c>
      <c r="Y262">
        <f t="shared" si="45"/>
        <v>1.2120000000000001E-2</v>
      </c>
      <c r="Z262">
        <f t="shared" si="46"/>
        <v>1.2120000000000001E-2</v>
      </c>
      <c r="AA262">
        <f t="shared" si="47"/>
        <v>1.2120000000000001E-2</v>
      </c>
      <c r="AB262">
        <f t="shared" si="48"/>
        <v>1.2120000000000001E-2</v>
      </c>
      <c r="AC262">
        <f t="shared" si="49"/>
        <v>1.2120000000000001E-2</v>
      </c>
      <c r="AD262">
        <f t="shared" si="50"/>
        <v>1.2120000000000001E-2</v>
      </c>
      <c r="AE262">
        <f t="shared" si="51"/>
        <v>1.2120000000000001E-2</v>
      </c>
    </row>
    <row r="263" spans="1:31" x14ac:dyDescent="0.25">
      <c r="A263" t="s">
        <v>1107</v>
      </c>
      <c r="B263" t="str">
        <f t="shared" si="43"/>
        <v>P410162D-FGA001</v>
      </c>
      <c r="C263" t="str">
        <f>VLOOKUP(B263,[1]IRIS!$B$2:$T$370,2,FALSE)</f>
        <v>Capacitor Electrolytic100uF 35V</v>
      </c>
      <c r="D263" t="str">
        <f>VLOOKUP(B263,'[1]cBOM GD'!$B$3:$D$393,3,FALSE)</f>
        <v>EBOM</v>
      </c>
      <c r="E263" t="str">
        <f>VLOOKUP(B263,[1]IRIS!$B$2:$T$370,4,FALSE)</f>
        <v>PP</v>
      </c>
      <c r="F263">
        <f>VLOOKUP(B263,[1]IRIS!$B$2:$T$370,5,FALSE)</f>
        <v>80012126</v>
      </c>
      <c r="G263" t="str">
        <f>VLOOKUP(B263,[1]IRIS!$B$2:$T$370,6,FALSE)</f>
        <v>UNITED CHEMI-CON INC.</v>
      </c>
      <c r="H263" t="str">
        <f>VLOOKUP(B263,[1]IRIS!$B$2:$T$370,7,FALSE)</f>
        <v>US</v>
      </c>
      <c r="I263">
        <f>VLOOKUP(B263,[1]IRIS!$B$2:$T$370,14,FALSE)</f>
        <v>0.21990000000000001</v>
      </c>
      <c r="J263" t="str">
        <f>VLOOKUP(B263,[1]IRIS!$B$2:$T$370,15,FALSE)</f>
        <v>USD</v>
      </c>
      <c r="K263">
        <f t="shared" si="42"/>
        <v>0.21990000000000001</v>
      </c>
      <c r="L263" s="15"/>
      <c r="M263" t="str">
        <f>VLOOKUP(B263,[1]IRIS!$B$2:$T$370,16,FALSE)</f>
        <v>EA</v>
      </c>
      <c r="N263" t="str">
        <f>VLOOKUP(B263,[1]IRIS!$B$2:$T$370,17,FALSE)</f>
        <v>P4000100</v>
      </c>
      <c r="O263" t="str">
        <f>VLOOKUP(B263,[1]IRIS!$B$2:$T$370,19,FALSE)</f>
        <v>PAVG55D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f t="shared" si="44"/>
        <v>0.21990000000000001</v>
      </c>
      <c r="Y263">
        <f t="shared" si="45"/>
        <v>0.21990000000000001</v>
      </c>
      <c r="Z263">
        <f t="shared" si="46"/>
        <v>0.21990000000000001</v>
      </c>
      <c r="AA263">
        <f t="shared" si="47"/>
        <v>0.21990000000000001</v>
      </c>
      <c r="AB263">
        <f t="shared" si="48"/>
        <v>0.21990000000000001</v>
      </c>
      <c r="AC263">
        <f t="shared" si="49"/>
        <v>0.21990000000000001</v>
      </c>
      <c r="AD263">
        <f t="shared" si="50"/>
        <v>0.21990000000000001</v>
      </c>
      <c r="AE263">
        <f t="shared" si="51"/>
        <v>0.21990000000000001</v>
      </c>
    </row>
    <row r="264" spans="1:31" x14ac:dyDescent="0.25">
      <c r="A264" t="s">
        <v>1108</v>
      </c>
      <c r="B264" t="str">
        <f t="shared" si="43"/>
        <v>P427162D-FGA001</v>
      </c>
      <c r="C264" t="str">
        <f>VLOOKUP(B264,[1]IRIS!$B$2:$T$370,2,FALSE)</f>
        <v>Capacitor Electrolytic270uF 35V</v>
      </c>
      <c r="D264" t="str">
        <f>VLOOKUP(B264,'[1]cBOM GD'!$B$3:$D$393,3,FALSE)</f>
        <v>EBOM</v>
      </c>
      <c r="E264" t="str">
        <f>VLOOKUP(B264,[1]IRIS!$B$2:$T$370,4,FALSE)</f>
        <v>PP</v>
      </c>
      <c r="F264">
        <f>VLOOKUP(B264,[1]IRIS!$B$2:$T$370,5,FALSE)</f>
        <v>80012126</v>
      </c>
      <c r="G264" t="str">
        <f>VLOOKUP(B264,[1]IRIS!$B$2:$T$370,6,FALSE)</f>
        <v>UNITED CHEMI-CON INC.</v>
      </c>
      <c r="H264" t="str">
        <f>VLOOKUP(B264,[1]IRIS!$B$2:$T$370,7,FALSE)</f>
        <v>US</v>
      </c>
      <c r="I264">
        <f>VLOOKUP(B264,[1]IRIS!$B$2:$T$370,14,FALSE)</f>
        <v>0.22900000000000001</v>
      </c>
      <c r="J264" t="str">
        <f>VLOOKUP(B264,[1]IRIS!$B$2:$T$370,15,FALSE)</f>
        <v>USD</v>
      </c>
      <c r="K264">
        <f t="shared" si="42"/>
        <v>0.22900000000000001</v>
      </c>
      <c r="L264" s="15"/>
      <c r="M264" t="str">
        <f>VLOOKUP(B264,[1]IRIS!$B$2:$T$370,16,FALSE)</f>
        <v>EA</v>
      </c>
      <c r="N264" t="str">
        <f>VLOOKUP(B264,[1]IRIS!$B$2:$T$370,17,FALSE)</f>
        <v>P4000100</v>
      </c>
      <c r="O264" t="str">
        <f>VLOOKUP(B264,[1]IRIS!$B$2:$T$370,19,FALSE)</f>
        <v>PAVG55D</v>
      </c>
      <c r="P264">
        <v>4</v>
      </c>
      <c r="Q264">
        <v>4</v>
      </c>
      <c r="R264">
        <v>4</v>
      </c>
      <c r="S264">
        <v>4</v>
      </c>
      <c r="T264">
        <v>4</v>
      </c>
      <c r="U264">
        <v>4</v>
      </c>
      <c r="V264">
        <v>4</v>
      </c>
      <c r="W264">
        <v>4</v>
      </c>
      <c r="X264">
        <f t="shared" si="44"/>
        <v>0.91600000000000004</v>
      </c>
      <c r="Y264">
        <f t="shared" si="45"/>
        <v>0.91600000000000004</v>
      </c>
      <c r="Z264">
        <f t="shared" si="46"/>
        <v>0.91600000000000004</v>
      </c>
      <c r="AA264">
        <f t="shared" si="47"/>
        <v>0.91600000000000004</v>
      </c>
      <c r="AB264">
        <f t="shared" si="48"/>
        <v>0.91600000000000004</v>
      </c>
      <c r="AC264">
        <f t="shared" si="49"/>
        <v>0.91600000000000004</v>
      </c>
      <c r="AD264">
        <f t="shared" si="50"/>
        <v>0.91600000000000004</v>
      </c>
      <c r="AE264">
        <f t="shared" si="51"/>
        <v>0.91600000000000004</v>
      </c>
    </row>
    <row r="265" spans="1:31" x14ac:dyDescent="0.25">
      <c r="A265" t="s">
        <v>1109</v>
      </c>
      <c r="B265" t="str">
        <f t="shared" si="43"/>
        <v>P511100B-FAE000</v>
      </c>
      <c r="C265" t="str">
        <f>VLOOKUP(B265,[1]IRIS!$B$2:$T$370,2,FALSE)</f>
        <v>DIODE ZENER 11V 200MW 5mA AEC-Q101</v>
      </c>
      <c r="D265" t="str">
        <f>VLOOKUP(B265,'[1]cBOM GD'!$B$3:$D$393,3,FALSE)</f>
        <v>EBOM</v>
      </c>
      <c r="E265" t="str">
        <f>VLOOKUP(B265,[1]IRIS!$B$2:$T$370,4,FALSE)</f>
        <v>PP</v>
      </c>
      <c r="F265">
        <f>VLOOKUP(B265,[1]IRIS!$B$2:$T$370,5,FALSE)</f>
        <v>80004918</v>
      </c>
      <c r="G265" t="str">
        <f>VLOOKUP(B265,[1]IRIS!$B$2:$T$370,6,FALSE)</f>
        <v>ROHM INTEGRATED SYSTEMS THAI</v>
      </c>
      <c r="H265" t="str">
        <f>VLOOKUP(B265,[1]IRIS!$B$2:$T$370,7,FALSE)</f>
        <v>US</v>
      </c>
      <c r="I265">
        <f>VLOOKUP(B265,[1]IRIS!$B$2:$T$370,14,FALSE)</f>
        <v>1.4500000000000001E-2</v>
      </c>
      <c r="J265" t="str">
        <f>VLOOKUP(B265,[1]IRIS!$B$2:$T$370,15,FALSE)</f>
        <v>USD</v>
      </c>
      <c r="K265">
        <f t="shared" si="42"/>
        <v>1.4500000000000001E-2</v>
      </c>
      <c r="L265" s="15"/>
      <c r="M265" t="str">
        <f>VLOOKUP(B265,[1]IRIS!$B$2:$T$370,16,FALSE)</f>
        <v>EA</v>
      </c>
      <c r="N265" t="str">
        <f>VLOOKUP(B265,[1]IRIS!$B$2:$T$370,17,FALSE)</f>
        <v>P4000052</v>
      </c>
      <c r="O265" t="str">
        <f>VLOOKUP(B265,[1]IRIS!$B$2:$T$370,19,FALSE)</f>
        <v>PAVG55D</v>
      </c>
      <c r="P265">
        <v>1</v>
      </c>
      <c r="Q265">
        <v>1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f t="shared" si="44"/>
        <v>1.4500000000000001E-2</v>
      </c>
      <c r="Y265">
        <f t="shared" si="45"/>
        <v>1.4500000000000001E-2</v>
      </c>
      <c r="Z265">
        <f t="shared" si="46"/>
        <v>0</v>
      </c>
      <c r="AA265">
        <f t="shared" si="47"/>
        <v>0</v>
      </c>
      <c r="AB265">
        <f t="shared" si="48"/>
        <v>0</v>
      </c>
      <c r="AC265">
        <f t="shared" si="49"/>
        <v>0</v>
      </c>
      <c r="AD265">
        <f t="shared" si="50"/>
        <v>0</v>
      </c>
      <c r="AE265">
        <f t="shared" si="51"/>
        <v>0</v>
      </c>
    </row>
    <row r="266" spans="1:31" x14ac:dyDescent="0.25">
      <c r="A266" t="s">
        <v>1110</v>
      </c>
      <c r="B266" t="str">
        <f t="shared" si="43"/>
        <v>P511101B-FAEAKC</v>
      </c>
      <c r="C266" t="str">
        <f>VLOOKUP(B266,[1]IRIS!$B$2:$T$370,2,FALSE)</f>
        <v>15V 500mW ZenerDiode AEC-Q101</v>
      </c>
      <c r="D266" t="str">
        <f>VLOOKUP(B266,'[1]cBOM GD'!$B$3:$D$393,3,FALSE)</f>
        <v>EBOM</v>
      </c>
      <c r="E266" t="str">
        <f>VLOOKUP(B266,[1]IRIS!$B$2:$T$370,4,FALSE)</f>
        <v>PP</v>
      </c>
      <c r="F266">
        <f>VLOOKUP(B266,[1]IRIS!$B$2:$T$370,5,FALSE)</f>
        <v>80023560</v>
      </c>
      <c r="G266" t="str">
        <f>VLOOKUP(B266,[1]IRIS!$B$2:$T$370,6,FALSE)</f>
        <v>ARROW ELECTRONICS, INC</v>
      </c>
      <c r="H266" t="str">
        <f>VLOOKUP(B266,[1]IRIS!$B$2:$T$370,7,FALSE)</f>
        <v>US</v>
      </c>
      <c r="I266">
        <f>VLOOKUP(B266,[1]IRIS!$B$2:$T$370,14,FALSE)</f>
        <v>1.17E-2</v>
      </c>
      <c r="J266" t="str">
        <f>VLOOKUP(B266,[1]IRIS!$B$2:$T$370,15,FALSE)</f>
        <v>USD</v>
      </c>
      <c r="K266">
        <f t="shared" si="42"/>
        <v>1.17E-2</v>
      </c>
      <c r="L266" s="15">
        <f>VLOOKUP(B266,[1]Sheet2!$A$2:$M$49,13,FALSE)</f>
        <v>1.2E-2</v>
      </c>
      <c r="M266" t="str">
        <f>VLOOKUP(B266,[1]IRIS!$B$2:$T$370,16,FALSE)</f>
        <v>EA</v>
      </c>
      <c r="N266" t="str">
        <f>VLOOKUP(B266,[1]IRIS!$B$2:$T$370,17,FALSE)</f>
        <v>P4000415</v>
      </c>
      <c r="O266" t="str">
        <f>VLOOKUP(B266,[1]IRIS!$B$2:$T$370,19,FALSE)</f>
        <v>PNET30D</v>
      </c>
      <c r="P266">
        <v>2</v>
      </c>
      <c r="Q266">
        <v>2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f t="shared" si="44"/>
        <v>2.3400000000000001E-2</v>
      </c>
      <c r="Y266">
        <f t="shared" si="45"/>
        <v>2.3400000000000001E-2</v>
      </c>
      <c r="Z266">
        <f t="shared" si="46"/>
        <v>1.17E-2</v>
      </c>
      <c r="AA266">
        <f t="shared" si="47"/>
        <v>1.17E-2</v>
      </c>
      <c r="AB266">
        <f t="shared" si="48"/>
        <v>1.17E-2</v>
      </c>
      <c r="AC266">
        <f t="shared" si="49"/>
        <v>1.17E-2</v>
      </c>
      <c r="AD266">
        <f t="shared" si="50"/>
        <v>1.17E-2</v>
      </c>
      <c r="AE266">
        <f t="shared" si="51"/>
        <v>1.17E-2</v>
      </c>
    </row>
    <row r="267" spans="1:31" x14ac:dyDescent="0.25">
      <c r="A267" t="s">
        <v>1111</v>
      </c>
      <c r="B267" t="str">
        <f t="shared" si="43"/>
        <v>P511112B-FAE000</v>
      </c>
      <c r="C267" t="str">
        <f>VLOOKUP(B267,[1]IRIS!$B$2:$T$370,2,FALSE)</f>
        <v>DIOD-ZENER 15.0,,SOD323</v>
      </c>
      <c r="D267" t="str">
        <f>VLOOKUP(B267,'[1]cBOM GD'!$B$3:$D$393,3,FALSE)</f>
        <v>EBOM</v>
      </c>
      <c r="E267" t="str">
        <f>VLOOKUP(B267,[1]IRIS!$B$2:$T$370,4,FALSE)</f>
        <v>PP</v>
      </c>
      <c r="F267">
        <f>VLOOKUP(B267,[1]IRIS!$B$2:$T$370,5,FALSE)</f>
        <v>80023560</v>
      </c>
      <c r="G267" t="str">
        <f>VLOOKUP(B267,[1]IRIS!$B$2:$T$370,6,FALSE)</f>
        <v>ARROW ELECTRONICS, INC</v>
      </c>
      <c r="H267" t="str">
        <f>VLOOKUP(B267,[1]IRIS!$B$2:$T$370,7,FALSE)</f>
        <v>US</v>
      </c>
      <c r="I267">
        <f>VLOOKUP(B267,[1]IRIS!$B$2:$T$370,14,FALSE)</f>
        <v>1.4500000000000001E-2</v>
      </c>
      <c r="J267" t="str">
        <f>VLOOKUP(B267,[1]IRIS!$B$2:$T$370,15,FALSE)</f>
        <v>USD</v>
      </c>
      <c r="K267">
        <f t="shared" si="42"/>
        <v>1.4500000000000001E-2</v>
      </c>
      <c r="L267" s="15"/>
      <c r="M267" t="str">
        <f>VLOOKUP(B267,[1]IRIS!$B$2:$T$370,16,FALSE)</f>
        <v>EA</v>
      </c>
      <c r="N267" t="str">
        <f>VLOOKUP(B267,[1]IRIS!$B$2:$T$370,17,FALSE)</f>
        <v>P4000415</v>
      </c>
      <c r="O267" t="str">
        <f>VLOOKUP(B267,[1]IRIS!$B$2:$T$370,19,FALSE)</f>
        <v>PNET30D</v>
      </c>
      <c r="P267">
        <v>1</v>
      </c>
      <c r="Q267">
        <v>1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f t="shared" si="44"/>
        <v>1.4500000000000001E-2</v>
      </c>
      <c r="Y267">
        <f t="shared" si="45"/>
        <v>1.4500000000000001E-2</v>
      </c>
      <c r="Z267">
        <f t="shared" si="46"/>
        <v>0</v>
      </c>
      <c r="AA267">
        <f t="shared" si="47"/>
        <v>0</v>
      </c>
      <c r="AB267">
        <f t="shared" si="48"/>
        <v>0</v>
      </c>
      <c r="AC267">
        <f t="shared" si="49"/>
        <v>0</v>
      </c>
      <c r="AD267">
        <f t="shared" si="50"/>
        <v>0</v>
      </c>
      <c r="AE267">
        <f t="shared" si="51"/>
        <v>0</v>
      </c>
    </row>
    <row r="268" spans="1:31" x14ac:dyDescent="0.25">
      <c r="A268" t="s">
        <v>1112</v>
      </c>
      <c r="B268" t="str">
        <f t="shared" si="43"/>
        <v>P512102D-FBC000</v>
      </c>
      <c r="C268" t="str">
        <f>VLOOKUP(B268,[1]IRIS!$B$2:$T$370,2,FALSE)</f>
        <v>DIOD-SCHOT 100V,5A,</v>
      </c>
      <c r="D268" t="str">
        <f>VLOOKUP(B268,'[1]cBOM GD'!$B$3:$D$393,3,FALSE)</f>
        <v>EBOM</v>
      </c>
      <c r="E268" t="str">
        <f>VLOOKUP(B268,[1]IRIS!$B$2:$T$370,4,FALSE)</f>
        <v>PP</v>
      </c>
      <c r="F268">
        <f>VLOOKUP(B268,[1]IRIS!$B$2:$T$370,5,FALSE)</f>
        <v>80023560</v>
      </c>
      <c r="G268" t="str">
        <f>VLOOKUP(B268,[1]IRIS!$B$2:$T$370,6,FALSE)</f>
        <v>ARROW ELECTRONICS, INC</v>
      </c>
      <c r="H268" t="str">
        <f>VLOOKUP(B268,[1]IRIS!$B$2:$T$370,7,FALSE)</f>
        <v>US</v>
      </c>
      <c r="I268">
        <f>VLOOKUP(B268,[1]IRIS!$B$2:$T$370,14,FALSE)</f>
        <v>0.25700000000000001</v>
      </c>
      <c r="J268" t="str">
        <f>VLOOKUP(B268,[1]IRIS!$B$2:$T$370,15,FALSE)</f>
        <v>USD</v>
      </c>
      <c r="K268">
        <f t="shared" si="42"/>
        <v>0.25700000000000001</v>
      </c>
      <c r="L268" s="15"/>
      <c r="M268" t="str">
        <f>VLOOKUP(B268,[1]IRIS!$B$2:$T$370,16,FALSE)</f>
        <v>EA</v>
      </c>
      <c r="N268" t="str">
        <f>VLOOKUP(B268,[1]IRIS!$B$2:$T$370,17,FALSE)</f>
        <v>P4000415</v>
      </c>
      <c r="O268" t="str">
        <f>VLOOKUP(B268,[1]IRIS!$B$2:$T$370,19,FALSE)</f>
        <v>PNET30D</v>
      </c>
      <c r="P268">
        <v>1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f t="shared" si="44"/>
        <v>0.25700000000000001</v>
      </c>
      <c r="Y268">
        <f t="shared" si="45"/>
        <v>0.25700000000000001</v>
      </c>
      <c r="Z268">
        <f t="shared" si="46"/>
        <v>0</v>
      </c>
      <c r="AA268">
        <f t="shared" si="47"/>
        <v>0</v>
      </c>
      <c r="AB268">
        <f t="shared" si="48"/>
        <v>0</v>
      </c>
      <c r="AC268">
        <f t="shared" si="49"/>
        <v>0</v>
      </c>
      <c r="AD268">
        <f t="shared" si="50"/>
        <v>0</v>
      </c>
      <c r="AE268">
        <f t="shared" si="51"/>
        <v>0</v>
      </c>
    </row>
    <row r="269" spans="1:31" x14ac:dyDescent="0.25">
      <c r="A269" t="s">
        <v>1113</v>
      </c>
      <c r="B269" t="str">
        <f t="shared" si="43"/>
        <v>P530099B-FAE000</v>
      </c>
      <c r="C269" t="str">
        <f>VLOOKUP(B269,[1]IRIS!$B$2:$T$370,2,FALSE)</f>
        <v xml:space="preserve"> DIODE ZENER 3.9V 200MW 5mA AEC-Q101</v>
      </c>
      <c r="D269" t="str">
        <f>VLOOKUP(B269,'[1]cBOM GD'!$B$3:$D$393,3,FALSE)</f>
        <v>EBOM</v>
      </c>
      <c r="E269" t="str">
        <f>VLOOKUP(B269,[1]IRIS!$B$2:$T$370,4,FALSE)</f>
        <v>PP</v>
      </c>
      <c r="F269">
        <f>VLOOKUP(B269,[1]IRIS!$B$2:$T$370,5,FALSE)</f>
        <v>80004918</v>
      </c>
      <c r="G269" t="str">
        <f>VLOOKUP(B269,[1]IRIS!$B$2:$T$370,6,FALSE)</f>
        <v>ROHM INTEGRATED SYSTEMS THAI</v>
      </c>
      <c r="H269" t="str">
        <f>VLOOKUP(B269,[1]IRIS!$B$2:$T$370,7,FALSE)</f>
        <v>US</v>
      </c>
      <c r="I269">
        <f>VLOOKUP(B269,[1]IRIS!$B$2:$T$370,14,FALSE)</f>
        <v>1.4500000000000001E-2</v>
      </c>
      <c r="J269" t="str">
        <f>VLOOKUP(B269,[1]IRIS!$B$2:$T$370,15,FALSE)</f>
        <v>USD</v>
      </c>
      <c r="K269">
        <f t="shared" si="42"/>
        <v>1.4500000000000001E-2</v>
      </c>
      <c r="L269" s="15"/>
      <c r="M269" t="str">
        <f>VLOOKUP(B269,[1]IRIS!$B$2:$T$370,16,FALSE)</f>
        <v>EA</v>
      </c>
      <c r="N269" t="str">
        <f>VLOOKUP(B269,[1]IRIS!$B$2:$T$370,17,FALSE)</f>
        <v>P4000052</v>
      </c>
      <c r="O269" t="str">
        <f>VLOOKUP(B269,[1]IRIS!$B$2:$T$370,19,FALSE)</f>
        <v>PAVG55D</v>
      </c>
      <c r="P269">
        <v>1</v>
      </c>
      <c r="Q269">
        <v>1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f t="shared" si="44"/>
        <v>1.4500000000000001E-2</v>
      </c>
      <c r="Y269">
        <f t="shared" si="45"/>
        <v>1.4500000000000001E-2</v>
      </c>
      <c r="Z269">
        <f t="shared" si="46"/>
        <v>0</v>
      </c>
      <c r="AA269">
        <f t="shared" si="47"/>
        <v>0</v>
      </c>
      <c r="AB269">
        <f t="shared" si="48"/>
        <v>0</v>
      </c>
      <c r="AC269">
        <f t="shared" si="49"/>
        <v>0</v>
      </c>
      <c r="AD269">
        <f t="shared" si="50"/>
        <v>0</v>
      </c>
      <c r="AE269">
        <f t="shared" si="51"/>
        <v>0</v>
      </c>
    </row>
    <row r="270" spans="1:31" x14ac:dyDescent="0.25">
      <c r="A270" t="s">
        <v>1114</v>
      </c>
      <c r="B270" t="str">
        <f t="shared" si="43"/>
        <v>P531511D-F0LAMA</v>
      </c>
      <c r="C270" t="str">
        <f>VLOOKUP(B270,[1]IRIS!$B$2:$T$370,2,FALSE)</f>
        <v>Bi-Directional TransientVoltage Suppressor AEC-Q</v>
      </c>
      <c r="D270" t="str">
        <f>VLOOKUP(B270,'[1]cBOM GD'!$B$3:$D$393,3,FALSE)</f>
        <v>EBOM</v>
      </c>
      <c r="E270" t="str">
        <f>VLOOKUP(B270,[1]IRIS!$B$2:$T$370,4,FALSE)</f>
        <v>PP</v>
      </c>
      <c r="F270">
        <f>VLOOKUP(B270,[1]IRIS!$B$2:$T$370,5,FALSE)</f>
        <v>80004877</v>
      </c>
      <c r="G270" t="str">
        <f>VLOOKUP(B270,[1]IRIS!$B$2:$T$370,6,FALSE)</f>
        <v>VISHAY VITRAMON</v>
      </c>
      <c r="H270" t="str">
        <f>VLOOKUP(B270,[1]IRIS!$B$2:$T$370,7,FALSE)</f>
        <v>US</v>
      </c>
      <c r="I270">
        <f>VLOOKUP(B270,[1]IRIS!$B$2:$T$370,14,FALSE)</f>
        <v>0.248</v>
      </c>
      <c r="J270" t="str">
        <f>VLOOKUP(B270,[1]IRIS!$B$2:$T$370,15,FALSE)</f>
        <v>USD</v>
      </c>
      <c r="K270">
        <f t="shared" si="42"/>
        <v>0.248</v>
      </c>
      <c r="L270" s="15"/>
      <c r="M270" t="str">
        <f>VLOOKUP(B270,[1]IRIS!$B$2:$T$370,16,FALSE)</f>
        <v>EA</v>
      </c>
      <c r="N270" t="str">
        <f>VLOOKUP(B270,[1]IRIS!$B$2:$T$370,17,FALSE)</f>
        <v>P4000561</v>
      </c>
      <c r="O270" t="str">
        <f>VLOOKUP(B270,[1]IRIS!$B$2:$T$370,19,FALSE)</f>
        <v>PNET60D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f t="shared" si="44"/>
        <v>0.248</v>
      </c>
      <c r="Y270">
        <f t="shared" si="45"/>
        <v>0.248</v>
      </c>
      <c r="Z270">
        <f t="shared" si="46"/>
        <v>0.248</v>
      </c>
      <c r="AA270">
        <f t="shared" si="47"/>
        <v>0.248</v>
      </c>
      <c r="AB270">
        <f t="shared" si="48"/>
        <v>0.248</v>
      </c>
      <c r="AC270">
        <f t="shared" si="49"/>
        <v>0.248</v>
      </c>
      <c r="AD270">
        <f t="shared" si="50"/>
        <v>0.248</v>
      </c>
      <c r="AE270">
        <f t="shared" si="51"/>
        <v>0.248</v>
      </c>
    </row>
    <row r="271" spans="1:31" x14ac:dyDescent="0.25">
      <c r="A271" t="s">
        <v>1115</v>
      </c>
      <c r="B271" t="str">
        <f t="shared" si="43"/>
        <v>P541100B-FACAKD</v>
      </c>
      <c r="C271" t="str">
        <f>VLOOKUP(B271,[1]IRIS!$B$2:$T$370,2,FALSE)</f>
        <v>DIODE SCHOTTKY 40V 400MASOD323 AEC-Q101</v>
      </c>
      <c r="D271" t="str">
        <f>VLOOKUP(B271,'[1]cBOM GD'!$B$3:$D$393,3,FALSE)</f>
        <v>EBOM</v>
      </c>
      <c r="E271" t="str">
        <f>VLOOKUP(B271,[1]IRIS!$B$2:$T$370,4,FALSE)</f>
        <v>PP</v>
      </c>
      <c r="F271">
        <f>VLOOKUP(B271,[1]IRIS!$B$2:$T$370,5,FALSE)</f>
        <v>80023560</v>
      </c>
      <c r="G271" t="str">
        <f>VLOOKUP(B271,[1]IRIS!$B$2:$T$370,6,FALSE)</f>
        <v>ARROW ELECTRONICS, INC</v>
      </c>
      <c r="H271" t="str">
        <f>VLOOKUP(B271,[1]IRIS!$B$2:$T$370,7,FALSE)</f>
        <v>US</v>
      </c>
      <c r="I271">
        <f>VLOOKUP(B271,[1]IRIS!$B$2:$T$370,14,FALSE)</f>
        <v>0.105</v>
      </c>
      <c r="J271" t="str">
        <f>VLOOKUP(B271,[1]IRIS!$B$2:$T$370,15,FALSE)</f>
        <v>USD</v>
      </c>
      <c r="K271">
        <f t="shared" si="42"/>
        <v>0.105</v>
      </c>
      <c r="L271" s="15"/>
      <c r="M271" t="str">
        <f>VLOOKUP(B271,[1]IRIS!$B$2:$T$370,16,FALSE)</f>
        <v>EA</v>
      </c>
      <c r="N271" t="str">
        <f>VLOOKUP(B271,[1]IRIS!$B$2:$T$370,17,FALSE)</f>
        <v>P4000415</v>
      </c>
      <c r="O271" t="str">
        <f>VLOOKUP(B271,[1]IRIS!$B$2:$T$370,19,FALSE)</f>
        <v>PNET30D</v>
      </c>
      <c r="P271">
        <v>2</v>
      </c>
      <c r="Q271">
        <v>2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f t="shared" si="44"/>
        <v>0.21</v>
      </c>
      <c r="Y271">
        <f t="shared" si="45"/>
        <v>0.21</v>
      </c>
      <c r="Z271">
        <f t="shared" si="46"/>
        <v>0</v>
      </c>
      <c r="AA271">
        <f t="shared" si="47"/>
        <v>0</v>
      </c>
      <c r="AB271">
        <f t="shared" si="48"/>
        <v>0</v>
      </c>
      <c r="AC271">
        <f t="shared" si="49"/>
        <v>0</v>
      </c>
      <c r="AD271">
        <f t="shared" si="50"/>
        <v>0</v>
      </c>
      <c r="AE271">
        <f t="shared" si="51"/>
        <v>0</v>
      </c>
    </row>
    <row r="272" spans="1:31" x14ac:dyDescent="0.25">
      <c r="A272" t="s">
        <v>1116</v>
      </c>
      <c r="B272" t="str">
        <f t="shared" si="43"/>
        <v>P541104B-FACAKA</v>
      </c>
      <c r="C272" t="str">
        <f>VLOOKUP(B272,[1]IRIS!$B$2:$T$370,2,FALSE)</f>
        <v>DIOD-SCHOT 40V,500mA,SO-23</v>
      </c>
      <c r="D272" t="str">
        <f>VLOOKUP(B272,'[1]cBOM GD'!$B$3:$D$393,3,FALSE)</f>
        <v>EBOM</v>
      </c>
      <c r="E272" t="str">
        <f>VLOOKUP(B272,[1]IRIS!$B$2:$T$370,4,FALSE)</f>
        <v>PP</v>
      </c>
      <c r="F272">
        <f>VLOOKUP(B272,[1]IRIS!$B$2:$T$370,5,FALSE)</f>
        <v>80030969</v>
      </c>
      <c r="G272" t="str">
        <f>VLOOKUP(B272,[1]IRIS!$B$2:$T$370,6,FALSE)</f>
        <v>Nexperia USA Inc.</v>
      </c>
      <c r="H272" t="str">
        <f>VLOOKUP(B272,[1]IRIS!$B$2:$T$370,7,FALSE)</f>
        <v>US</v>
      </c>
      <c r="I272">
        <f>VLOOKUP(B272,[1]IRIS!$B$2:$T$370,14,FALSE)</f>
        <v>0.03</v>
      </c>
      <c r="J272" t="str">
        <f>VLOOKUP(B272,[1]IRIS!$B$2:$T$370,15,FALSE)</f>
        <v>USD</v>
      </c>
      <c r="K272">
        <f t="shared" si="42"/>
        <v>0.03</v>
      </c>
      <c r="L272" s="15">
        <f>VLOOKUP(B272,[1]Sheet2!$A$2:$M$49,13,FALSE)</f>
        <v>0.03</v>
      </c>
      <c r="M272" t="str">
        <f>VLOOKUP(B272,[1]IRIS!$B$2:$T$370,16,FALSE)</f>
        <v>EA</v>
      </c>
      <c r="N272" t="str">
        <f>VLOOKUP(B272,[1]IRIS!$B$2:$T$370,17,FALSE)</f>
        <v>P4000604</v>
      </c>
      <c r="O272" t="str">
        <f>VLOOKUP(B272,[1]IRIS!$B$2:$T$370,19,FALSE)</f>
        <v>PNET55D</v>
      </c>
      <c r="P272">
        <v>3</v>
      </c>
      <c r="Q272">
        <v>3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f t="shared" si="44"/>
        <v>0.09</v>
      </c>
      <c r="Y272">
        <f t="shared" si="45"/>
        <v>0.09</v>
      </c>
      <c r="Z272">
        <f t="shared" si="46"/>
        <v>0</v>
      </c>
      <c r="AA272">
        <f t="shared" si="47"/>
        <v>0</v>
      </c>
      <c r="AB272">
        <f t="shared" si="48"/>
        <v>0</v>
      </c>
      <c r="AC272">
        <f t="shared" si="49"/>
        <v>0</v>
      </c>
      <c r="AD272">
        <f t="shared" si="50"/>
        <v>0</v>
      </c>
      <c r="AE272">
        <f t="shared" si="51"/>
        <v>0</v>
      </c>
    </row>
    <row r="273" spans="1:31" x14ac:dyDescent="0.25">
      <c r="A273" t="s">
        <v>1117</v>
      </c>
      <c r="B273" t="str">
        <f t="shared" si="43"/>
        <v>P550104B-FAEAKA</v>
      </c>
      <c r="C273" t="str">
        <f>VLOOKUP(B273,[1]IRIS!$B$2:$T$370,2,FALSE)</f>
        <v>DIOD-ZENER 5.6,2.0,SOT-23</v>
      </c>
      <c r="D273" t="str">
        <f>VLOOKUP(B273,'[1]cBOM GD'!$B$3:$D$393,3,FALSE)</f>
        <v>EBOM</v>
      </c>
      <c r="E273" t="str">
        <f>VLOOKUP(B273,[1]IRIS!$B$2:$T$370,4,FALSE)</f>
        <v>PP</v>
      </c>
      <c r="F273">
        <f>VLOOKUP(B273,[1]IRIS!$B$2:$T$370,5,FALSE)</f>
        <v>80030969</v>
      </c>
      <c r="G273" t="str">
        <f>VLOOKUP(B273,[1]IRIS!$B$2:$T$370,6,FALSE)</f>
        <v>Nexperia USA Inc.</v>
      </c>
      <c r="H273" t="str">
        <f>VLOOKUP(B273,[1]IRIS!$B$2:$T$370,7,FALSE)</f>
        <v>US</v>
      </c>
      <c r="I273">
        <f>VLOOKUP(B273,[1]IRIS!$B$2:$T$370,14,FALSE)</f>
        <v>1.0999999999999999E-2</v>
      </c>
      <c r="J273" t="str">
        <f>VLOOKUP(B273,[1]IRIS!$B$2:$T$370,15,FALSE)</f>
        <v>USD</v>
      </c>
      <c r="K273">
        <f t="shared" si="42"/>
        <v>1.0999999999999999E-2</v>
      </c>
      <c r="L273" s="15">
        <f>VLOOKUP(B273,[1]Sheet2!$A$2:$M$49,13,FALSE)</f>
        <v>1.0999999999999999E-2</v>
      </c>
      <c r="M273" t="str">
        <f>VLOOKUP(B273,[1]IRIS!$B$2:$T$370,16,FALSE)</f>
        <v>EA</v>
      </c>
      <c r="N273" t="str">
        <f>VLOOKUP(B273,[1]IRIS!$B$2:$T$370,17,FALSE)</f>
        <v>P4000604</v>
      </c>
      <c r="O273" t="str">
        <f>VLOOKUP(B273,[1]IRIS!$B$2:$T$370,19,FALSE)</f>
        <v>PNET55D</v>
      </c>
      <c r="P273">
        <v>1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f t="shared" si="44"/>
        <v>1.0999999999999999E-2</v>
      </c>
      <c r="Y273">
        <f t="shared" si="45"/>
        <v>1.0999999999999999E-2</v>
      </c>
      <c r="Z273">
        <f t="shared" si="46"/>
        <v>0</v>
      </c>
      <c r="AA273">
        <f t="shared" si="47"/>
        <v>0</v>
      </c>
      <c r="AB273">
        <f t="shared" si="48"/>
        <v>0</v>
      </c>
      <c r="AC273">
        <f t="shared" si="49"/>
        <v>0</v>
      </c>
      <c r="AD273">
        <f t="shared" si="50"/>
        <v>0</v>
      </c>
      <c r="AE273">
        <f t="shared" si="51"/>
        <v>0</v>
      </c>
    </row>
    <row r="274" spans="1:31" x14ac:dyDescent="0.25">
      <c r="A274" t="s">
        <v>1118</v>
      </c>
      <c r="B274" t="str">
        <f t="shared" si="43"/>
        <v>P551093B-FAB000</v>
      </c>
      <c r="C274" t="str">
        <f>VLOOKUP(B274,[1]IRIS!$B$2:$T$370,2,FALSE)</f>
        <v>Very Low Capacitance PlaPackaged Silicon PIN Dio</v>
      </c>
      <c r="D274" t="str">
        <f>VLOOKUP(B274,'[1]cBOM GD'!$B$3:$D$393,3,FALSE)</f>
        <v>EBOM</v>
      </c>
      <c r="E274" t="str">
        <f>VLOOKUP(B274,[1]IRIS!$B$2:$T$370,4,FALSE)</f>
        <v>PP</v>
      </c>
      <c r="F274">
        <f>VLOOKUP(B274,[1]IRIS!$B$2:$T$370,5,FALSE)</f>
        <v>80033696</v>
      </c>
      <c r="G274" t="str">
        <f>VLOOKUP(B274,[1]IRIS!$B$2:$T$370,6,FALSE)</f>
        <v>Richardson RFPD, Inc.</v>
      </c>
      <c r="H274" t="str">
        <f>VLOOKUP(B274,[1]IRIS!$B$2:$T$370,7,FALSE)</f>
        <v>US</v>
      </c>
      <c r="I274">
        <f>VLOOKUP(B274,[1]IRIS!$B$2:$T$370,14,FALSE)</f>
        <v>0.1053</v>
      </c>
      <c r="J274" t="str">
        <f>VLOOKUP(B274,[1]IRIS!$B$2:$T$370,15,FALSE)</f>
        <v>USD</v>
      </c>
      <c r="K274">
        <f t="shared" si="42"/>
        <v>0.1053</v>
      </c>
      <c r="L274" s="15"/>
      <c r="M274" t="str">
        <f>VLOOKUP(B274,[1]IRIS!$B$2:$T$370,16,FALSE)</f>
        <v>EA</v>
      </c>
      <c r="N274" t="str">
        <f>VLOOKUP(B274,[1]IRIS!$B$2:$T$370,17,FALSE)</f>
        <v>P4000607</v>
      </c>
      <c r="O274" t="str">
        <f>VLOOKUP(B274,[1]IRIS!$B$2:$T$370,19,FALSE)</f>
        <v>PNET60D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f t="shared" si="44"/>
        <v>0.1053</v>
      </c>
      <c r="Y274">
        <f t="shared" si="45"/>
        <v>0.1053</v>
      </c>
      <c r="Z274">
        <f t="shared" si="46"/>
        <v>0.1053</v>
      </c>
      <c r="AA274">
        <f t="shared" si="47"/>
        <v>0.1053</v>
      </c>
      <c r="AB274">
        <f t="shared" si="48"/>
        <v>0.1053</v>
      </c>
      <c r="AC274">
        <f t="shared" si="49"/>
        <v>0.1053</v>
      </c>
      <c r="AD274">
        <f t="shared" si="50"/>
        <v>0.1053</v>
      </c>
      <c r="AE274">
        <f t="shared" si="51"/>
        <v>0.1053</v>
      </c>
    </row>
    <row r="275" spans="1:31" x14ac:dyDescent="0.25">
      <c r="A275" t="s">
        <v>1119</v>
      </c>
      <c r="B275" t="str">
        <f t="shared" si="43"/>
        <v>P560512B-F0L000</v>
      </c>
      <c r="C275" t="str">
        <f>VLOOKUP(B275,[1]IRIS!$B$2:$T$370,2,FALSE)</f>
        <v>Automotive very lowcapacitance ESD protecti</v>
      </c>
      <c r="D275" t="str">
        <f>VLOOKUP(B275,'[1]cBOM GD'!$B$3:$D$393,3,FALSE)</f>
        <v>EBOM</v>
      </c>
      <c r="E275" t="str">
        <f>VLOOKUP(B275,[1]IRIS!$B$2:$T$370,4,FALSE)</f>
        <v>PP</v>
      </c>
      <c r="F275">
        <f>VLOOKUP(B275,[1]IRIS!$B$2:$T$370,5,FALSE)</f>
        <v>80021884</v>
      </c>
      <c r="G275" t="str">
        <f>VLOOKUP(B275,[1]IRIS!$B$2:$T$370,6,FALSE)</f>
        <v>STMICROELECTRONICS INC</v>
      </c>
      <c r="H275" t="str">
        <f>VLOOKUP(B275,[1]IRIS!$B$2:$T$370,7,FALSE)</f>
        <v>US</v>
      </c>
      <c r="I275">
        <f>VLOOKUP(B275,[1]IRIS!$B$2:$T$370,14,FALSE)</f>
        <v>4.9000000000000002E-2</v>
      </c>
      <c r="J275" t="str">
        <f>VLOOKUP(B275,[1]IRIS!$B$2:$T$370,15,FALSE)</f>
        <v>USD</v>
      </c>
      <c r="K275">
        <f t="shared" si="42"/>
        <v>4.9000000000000002E-2</v>
      </c>
      <c r="L275" s="15"/>
      <c r="M275" t="str">
        <f>VLOOKUP(B275,[1]IRIS!$B$2:$T$370,16,FALSE)</f>
        <v>EA</v>
      </c>
      <c r="N275" t="str">
        <f>VLOOKUP(B275,[1]IRIS!$B$2:$T$370,17,FALSE)</f>
        <v>P4000623</v>
      </c>
      <c r="O275" t="str">
        <f>VLOOKUP(B275,[1]IRIS!$B$2:$T$370,19,FALSE)</f>
        <v>PNET45D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f t="shared" si="44"/>
        <v>4.9000000000000002E-2</v>
      </c>
      <c r="Y275">
        <f t="shared" si="45"/>
        <v>4.9000000000000002E-2</v>
      </c>
      <c r="Z275">
        <f t="shared" si="46"/>
        <v>4.9000000000000002E-2</v>
      </c>
      <c r="AA275">
        <f t="shared" si="47"/>
        <v>4.9000000000000002E-2</v>
      </c>
      <c r="AB275">
        <f t="shared" si="48"/>
        <v>4.9000000000000002E-2</v>
      </c>
      <c r="AC275">
        <f t="shared" si="49"/>
        <v>4.9000000000000002E-2</v>
      </c>
      <c r="AD275">
        <f t="shared" si="50"/>
        <v>4.9000000000000002E-2</v>
      </c>
      <c r="AE275">
        <f t="shared" si="51"/>
        <v>4.9000000000000002E-2</v>
      </c>
    </row>
    <row r="276" spans="1:31" x14ac:dyDescent="0.25">
      <c r="A276" t="s">
        <v>1120</v>
      </c>
      <c r="B276" t="str">
        <f t="shared" si="43"/>
        <v>P571304D-FAAAKA</v>
      </c>
      <c r="C276" t="str">
        <f>VLOOKUP(B276,[1]IRIS!$B$2:$T$370,2,FALSE)</f>
        <v>Switching Diode</v>
      </c>
      <c r="D276" t="str">
        <f>VLOOKUP(B276,'[1]cBOM GD'!$B$3:$D$393,3,FALSE)</f>
        <v>EBOM</v>
      </c>
      <c r="E276" t="str">
        <f>VLOOKUP(B276,[1]IRIS!$B$2:$T$370,4,FALSE)</f>
        <v>PP</v>
      </c>
      <c r="F276">
        <f>VLOOKUP(B276,[1]IRIS!$B$2:$T$370,5,FALSE)</f>
        <v>80023560</v>
      </c>
      <c r="G276" t="str">
        <f>VLOOKUP(B276,[1]IRIS!$B$2:$T$370,6,FALSE)</f>
        <v>ARROW ELECTRONICS, INC</v>
      </c>
      <c r="H276" t="str">
        <f>VLOOKUP(B276,[1]IRIS!$B$2:$T$370,7,FALSE)</f>
        <v>US</v>
      </c>
      <c r="I276">
        <f>VLOOKUP(B276,[1]IRIS!$B$2:$T$370,14,FALSE)</f>
        <v>1.0500000000000001E-2</v>
      </c>
      <c r="J276" t="str">
        <f>VLOOKUP(B276,[1]IRIS!$B$2:$T$370,15,FALSE)</f>
        <v>USD</v>
      </c>
      <c r="K276">
        <f t="shared" si="42"/>
        <v>1.0500000000000001E-2</v>
      </c>
      <c r="L276" s="15"/>
      <c r="M276" t="str">
        <f>VLOOKUP(B276,[1]IRIS!$B$2:$T$370,16,FALSE)</f>
        <v>EA</v>
      </c>
      <c r="N276" t="str">
        <f>VLOOKUP(B276,[1]IRIS!$B$2:$T$370,17,FALSE)</f>
        <v>P4000415</v>
      </c>
      <c r="O276" t="str">
        <f>VLOOKUP(B276,[1]IRIS!$B$2:$T$370,19,FALSE)</f>
        <v>PNET30D</v>
      </c>
      <c r="P276">
        <v>11</v>
      </c>
      <c r="Q276">
        <v>11</v>
      </c>
      <c r="R276">
        <v>9</v>
      </c>
      <c r="S276">
        <v>9</v>
      </c>
      <c r="T276">
        <v>9</v>
      </c>
      <c r="U276">
        <v>9</v>
      </c>
      <c r="V276">
        <v>9</v>
      </c>
      <c r="W276">
        <v>9</v>
      </c>
      <c r="X276">
        <f t="shared" si="44"/>
        <v>0.11550000000000001</v>
      </c>
      <c r="Y276">
        <f t="shared" si="45"/>
        <v>0.11550000000000001</v>
      </c>
      <c r="Z276">
        <f t="shared" si="46"/>
        <v>9.4500000000000001E-2</v>
      </c>
      <c r="AA276">
        <f t="shared" si="47"/>
        <v>9.4500000000000001E-2</v>
      </c>
      <c r="AB276">
        <f t="shared" si="48"/>
        <v>9.4500000000000001E-2</v>
      </c>
      <c r="AC276">
        <f t="shared" si="49"/>
        <v>9.4500000000000001E-2</v>
      </c>
      <c r="AD276">
        <f t="shared" si="50"/>
        <v>9.4500000000000001E-2</v>
      </c>
      <c r="AE276">
        <f t="shared" si="51"/>
        <v>9.4500000000000001E-2</v>
      </c>
    </row>
    <row r="277" spans="1:31" x14ac:dyDescent="0.25">
      <c r="A277" t="s">
        <v>1121</v>
      </c>
      <c r="B277" t="str">
        <f t="shared" si="43"/>
        <v>P611020B-FABAGA</v>
      </c>
      <c r="C277" t="str">
        <f>VLOOKUP(B277,[1]IRIS!$B$2:$T$370,2,FALSE)</f>
        <v>TRANS PNP MMBTA56</v>
      </c>
      <c r="D277" t="str">
        <f>VLOOKUP(B277,'[1]cBOM GD'!$B$3:$D$393,3,FALSE)</f>
        <v>EBOM</v>
      </c>
      <c r="E277" t="str">
        <f>VLOOKUP(B277,[1]IRIS!$B$2:$T$370,4,FALSE)</f>
        <v>PP</v>
      </c>
      <c r="F277">
        <f>VLOOKUP(B277,[1]IRIS!$B$2:$T$370,5,FALSE)</f>
        <v>80004863</v>
      </c>
      <c r="G277" t="str">
        <f>VLOOKUP(B277,[1]IRIS!$B$2:$T$370,6,FALSE)</f>
        <v>ON SEMICONDUCTOR</v>
      </c>
      <c r="H277" t="str">
        <f>VLOOKUP(B277,[1]IRIS!$B$2:$T$370,7,FALSE)</f>
        <v>US</v>
      </c>
      <c r="I277">
        <f>VLOOKUP(B277,[1]IRIS!$B$2:$T$370,14,FALSE)</f>
        <v>8.0999999999999996E-3</v>
      </c>
      <c r="J277" t="str">
        <f>VLOOKUP(B277,[1]IRIS!$B$2:$T$370,15,FALSE)</f>
        <v>USD</v>
      </c>
      <c r="K277">
        <f t="shared" si="42"/>
        <v>8.0999999999999996E-3</v>
      </c>
      <c r="L277" s="15"/>
      <c r="M277" t="str">
        <f>VLOOKUP(B277,[1]IRIS!$B$2:$T$370,16,FALSE)</f>
        <v>EA</v>
      </c>
      <c r="N277" t="str">
        <f>VLOOKUP(B277,[1]IRIS!$B$2:$T$370,17,FALSE)</f>
        <v>P4000572</v>
      </c>
      <c r="O277" t="str">
        <f>VLOOKUP(B277,[1]IRIS!$B$2:$T$370,19,FALSE)</f>
        <v>PNET45D</v>
      </c>
      <c r="P277">
        <v>2</v>
      </c>
      <c r="Q277">
        <v>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f t="shared" si="44"/>
        <v>1.6199999999999999E-2</v>
      </c>
      <c r="Y277">
        <f t="shared" si="45"/>
        <v>1.6199999999999999E-2</v>
      </c>
      <c r="Z277">
        <f t="shared" si="46"/>
        <v>0</v>
      </c>
      <c r="AA277">
        <f t="shared" si="47"/>
        <v>0</v>
      </c>
      <c r="AB277">
        <f t="shared" si="48"/>
        <v>0</v>
      </c>
      <c r="AC277">
        <f t="shared" si="49"/>
        <v>0</v>
      </c>
      <c r="AD277">
        <f t="shared" si="50"/>
        <v>0</v>
      </c>
      <c r="AE277">
        <f t="shared" si="51"/>
        <v>0</v>
      </c>
    </row>
    <row r="278" spans="1:31" x14ac:dyDescent="0.25">
      <c r="A278" t="s">
        <v>1122</v>
      </c>
      <c r="B278" t="str">
        <f t="shared" si="43"/>
        <v>P650445D-FFE000</v>
      </c>
      <c r="C278" t="str">
        <f>VLOOKUP(B278,[1]IRIS!$B$2:$T$370,2,FALSE)</f>
        <v>N-Channel MOSFET 40VAutomotive</v>
      </c>
      <c r="D278" t="str">
        <f>VLOOKUP(B278,'[1]cBOM GD'!$B$3:$D$393,3,FALSE)</f>
        <v>EBOM</v>
      </c>
      <c r="E278" t="str">
        <f>VLOOKUP(B278,[1]IRIS!$B$2:$T$370,4,FALSE)</f>
        <v>PP</v>
      </c>
      <c r="F278">
        <f>VLOOKUP(B278,[1]IRIS!$B$2:$T$370,5,FALSE)</f>
        <v>80004877</v>
      </c>
      <c r="G278" t="str">
        <f>VLOOKUP(B278,[1]IRIS!$B$2:$T$370,6,FALSE)</f>
        <v>VISHAY VITRAMON</v>
      </c>
      <c r="H278" t="str">
        <f>VLOOKUP(B278,[1]IRIS!$B$2:$T$370,7,FALSE)</f>
        <v>US</v>
      </c>
      <c r="I278">
        <f>VLOOKUP(B278,[1]IRIS!$B$2:$T$370,14,FALSE)</f>
        <v>0.154</v>
      </c>
      <c r="J278" t="str">
        <f>VLOOKUP(B278,[1]IRIS!$B$2:$T$370,15,FALSE)</f>
        <v>USD</v>
      </c>
      <c r="K278">
        <f t="shared" si="42"/>
        <v>0.154</v>
      </c>
      <c r="L278" s="15"/>
      <c r="M278" t="str">
        <f>VLOOKUP(B278,[1]IRIS!$B$2:$T$370,16,FALSE)</f>
        <v>EA</v>
      </c>
      <c r="N278" t="str">
        <f>VLOOKUP(B278,[1]IRIS!$B$2:$T$370,17,FALSE)</f>
        <v>P4000561</v>
      </c>
      <c r="O278" t="str">
        <f>VLOOKUP(B278,[1]IRIS!$B$2:$T$370,19,FALSE)</f>
        <v>PNET60D</v>
      </c>
      <c r="P278">
        <v>1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f t="shared" si="44"/>
        <v>0.154</v>
      </c>
      <c r="Y278">
        <f t="shared" si="45"/>
        <v>0.154</v>
      </c>
      <c r="Z278">
        <f t="shared" si="46"/>
        <v>0</v>
      </c>
      <c r="AA278">
        <f t="shared" si="47"/>
        <v>0</v>
      </c>
      <c r="AB278">
        <f t="shared" si="48"/>
        <v>0</v>
      </c>
      <c r="AC278">
        <f t="shared" si="49"/>
        <v>0</v>
      </c>
      <c r="AD278">
        <f t="shared" si="50"/>
        <v>0</v>
      </c>
      <c r="AE278">
        <f t="shared" si="51"/>
        <v>0</v>
      </c>
    </row>
    <row r="279" spans="1:31" x14ac:dyDescent="0.25">
      <c r="A279" t="s">
        <v>1123</v>
      </c>
      <c r="B279" t="str">
        <f t="shared" si="43"/>
        <v>P650451D-FFF000</v>
      </c>
      <c r="C279" t="str">
        <f>VLOOKUP(B279,[1]IRIS!$B$2:$T$370,2,FALSE)</f>
        <v>XSTR-MFET ,,,</v>
      </c>
      <c r="D279" t="str">
        <f>VLOOKUP(B279,'[1]cBOM GD'!$B$3:$D$393,3,FALSE)</f>
        <v>EBOM</v>
      </c>
      <c r="E279" t="str">
        <f>VLOOKUP(B279,[1]IRIS!$B$2:$T$370,4,FALSE)</f>
        <v>PP</v>
      </c>
      <c r="F279">
        <f>VLOOKUP(B279,[1]IRIS!$B$2:$T$370,5,FALSE)</f>
        <v>80004877</v>
      </c>
      <c r="G279" t="str">
        <f>VLOOKUP(B279,[1]IRIS!$B$2:$T$370,6,FALSE)</f>
        <v>VISHAY VITRAMON</v>
      </c>
      <c r="H279" t="str">
        <f>VLOOKUP(B279,[1]IRIS!$B$2:$T$370,7,FALSE)</f>
        <v>US</v>
      </c>
      <c r="I279">
        <f>VLOOKUP(B279,[1]IRIS!$B$2:$T$370,14,FALSE)</f>
        <v>0.1452</v>
      </c>
      <c r="J279" t="str">
        <f>VLOOKUP(B279,[1]IRIS!$B$2:$T$370,15,FALSE)</f>
        <v>USD</v>
      </c>
      <c r="K279">
        <f t="shared" si="42"/>
        <v>0.1452</v>
      </c>
      <c r="L279" s="15"/>
      <c r="M279" t="str">
        <f>VLOOKUP(B279,[1]IRIS!$B$2:$T$370,16,FALSE)</f>
        <v>EA</v>
      </c>
      <c r="N279" t="str">
        <f>VLOOKUP(B279,[1]IRIS!$B$2:$T$370,17,FALSE)</f>
        <v>P4000561</v>
      </c>
      <c r="O279" t="str">
        <f>VLOOKUP(B279,[1]IRIS!$B$2:$T$370,19,FALSE)</f>
        <v>PNET60D</v>
      </c>
      <c r="P279">
        <v>1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f t="shared" si="44"/>
        <v>0.1452</v>
      </c>
      <c r="Y279">
        <f t="shared" si="45"/>
        <v>0.1452</v>
      </c>
      <c r="Z279">
        <f t="shared" si="46"/>
        <v>0</v>
      </c>
      <c r="AA279">
        <f t="shared" si="47"/>
        <v>0</v>
      </c>
      <c r="AB279">
        <f t="shared" si="48"/>
        <v>0</v>
      </c>
      <c r="AC279">
        <f t="shared" si="49"/>
        <v>0</v>
      </c>
      <c r="AD279">
        <f t="shared" si="50"/>
        <v>0</v>
      </c>
      <c r="AE279">
        <f t="shared" si="51"/>
        <v>0</v>
      </c>
    </row>
    <row r="280" spans="1:31" x14ac:dyDescent="0.25">
      <c r="A280" t="s">
        <v>1124</v>
      </c>
      <c r="B280" t="str">
        <f t="shared" si="43"/>
        <v>P651134B-FCA000</v>
      </c>
      <c r="C280" t="str">
        <f>VLOOKUP(B280,[1]IRIS!$B$2:$T$370,2,FALSE)</f>
        <v>TRANS NPN BCX56-16</v>
      </c>
      <c r="D280" t="str">
        <f>VLOOKUP(B280,'[1]cBOM GD'!$B$3:$D$393,3,FALSE)</f>
        <v>EBOM</v>
      </c>
      <c r="E280" t="str">
        <f>VLOOKUP(B280,[1]IRIS!$B$2:$T$370,4,FALSE)</f>
        <v>PP</v>
      </c>
      <c r="F280">
        <f>VLOOKUP(B280,[1]IRIS!$B$2:$T$370,5,FALSE)</f>
        <v>80030969</v>
      </c>
      <c r="G280" t="str">
        <f>VLOOKUP(B280,[1]IRIS!$B$2:$T$370,6,FALSE)</f>
        <v>Nexperia USA Inc.</v>
      </c>
      <c r="H280" t="str">
        <f>VLOOKUP(B280,[1]IRIS!$B$2:$T$370,7,FALSE)</f>
        <v>US</v>
      </c>
      <c r="I280">
        <f>VLOOKUP(B280,[1]IRIS!$B$2:$T$370,14,FALSE)</f>
        <v>3.3799999999999997E-2</v>
      </c>
      <c r="J280" t="str">
        <f>VLOOKUP(B280,[1]IRIS!$B$2:$T$370,15,FALSE)</f>
        <v>USD</v>
      </c>
      <c r="K280">
        <f t="shared" si="42"/>
        <v>3.3799999999999997E-2</v>
      </c>
      <c r="L280" s="15">
        <f>VLOOKUP(B280,[1]Sheet2!$A$2:$M$49,13,FALSE)</f>
        <v>3.3799999999999997E-2</v>
      </c>
      <c r="M280" t="str">
        <f>VLOOKUP(B280,[1]IRIS!$B$2:$T$370,16,FALSE)</f>
        <v>EA</v>
      </c>
      <c r="N280" t="str">
        <f>VLOOKUP(B280,[1]IRIS!$B$2:$T$370,17,FALSE)</f>
        <v>P4000604</v>
      </c>
      <c r="O280" t="str">
        <f>VLOOKUP(B280,[1]IRIS!$B$2:$T$370,19,FALSE)</f>
        <v>PNET55D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f t="shared" si="44"/>
        <v>3.3799999999999997E-2</v>
      </c>
      <c r="Y280">
        <f t="shared" si="45"/>
        <v>3.3799999999999997E-2</v>
      </c>
      <c r="Z280">
        <f t="shared" si="46"/>
        <v>3.3799999999999997E-2</v>
      </c>
      <c r="AA280">
        <f t="shared" si="47"/>
        <v>3.3799999999999997E-2</v>
      </c>
      <c r="AB280">
        <f t="shared" si="48"/>
        <v>3.3799999999999997E-2</v>
      </c>
      <c r="AC280">
        <f t="shared" si="49"/>
        <v>3.3799999999999997E-2</v>
      </c>
      <c r="AD280">
        <f t="shared" si="50"/>
        <v>3.3799999999999997E-2</v>
      </c>
      <c r="AE280">
        <f t="shared" si="51"/>
        <v>3.3799999999999997E-2</v>
      </c>
    </row>
    <row r="281" spans="1:31" x14ac:dyDescent="0.25">
      <c r="A281" t="s">
        <v>1125</v>
      </c>
      <c r="B281" t="str">
        <f t="shared" si="43"/>
        <v>P651449B-FDFAGA</v>
      </c>
      <c r="C281" t="str">
        <f>VLOOKUP(B281,[1]IRIS!$B$2:$T$370,2,FALSE)</f>
        <v>Automotive P-Channel 60(D-S) 175 Â°C MOSFET  AEC</v>
      </c>
      <c r="D281" t="str">
        <f>VLOOKUP(B281,'[1]cBOM GD'!$B$3:$D$393,3,FALSE)</f>
        <v>EBOM</v>
      </c>
      <c r="E281" t="str">
        <f>VLOOKUP(B281,[1]IRIS!$B$2:$T$370,4,FALSE)</f>
        <v>PP</v>
      </c>
      <c r="F281">
        <f>VLOOKUP(B281,[1]IRIS!$B$2:$T$370,5,FALSE)</f>
        <v>80004877</v>
      </c>
      <c r="G281" t="str">
        <f>VLOOKUP(B281,[1]IRIS!$B$2:$T$370,6,FALSE)</f>
        <v>VISHAY VITRAMON</v>
      </c>
      <c r="H281" t="str">
        <f>VLOOKUP(B281,[1]IRIS!$B$2:$T$370,7,FALSE)</f>
        <v>US</v>
      </c>
      <c r="I281">
        <f>VLOOKUP(B281,[1]IRIS!$B$2:$T$370,14,FALSE)</f>
        <v>7.9299999999999995E-2</v>
      </c>
      <c r="J281" t="str">
        <f>VLOOKUP(B281,[1]IRIS!$B$2:$T$370,15,FALSE)</f>
        <v>USD</v>
      </c>
      <c r="K281">
        <f t="shared" si="42"/>
        <v>7.9299999999999995E-2</v>
      </c>
      <c r="L281" s="15"/>
      <c r="M281" t="str">
        <f>VLOOKUP(B281,[1]IRIS!$B$2:$T$370,16,FALSE)</f>
        <v>EA</v>
      </c>
      <c r="N281" t="str">
        <f>VLOOKUP(B281,[1]IRIS!$B$2:$T$370,17,FALSE)</f>
        <v>P4000065</v>
      </c>
      <c r="O281" t="str">
        <f>VLOOKUP(B281,[1]IRIS!$B$2:$T$370,19,FALSE)</f>
        <v>PNET60D</v>
      </c>
      <c r="P281">
        <v>4</v>
      </c>
      <c r="Q281">
        <v>4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f t="shared" si="44"/>
        <v>0.31719999999999998</v>
      </c>
      <c r="Y281">
        <f t="shared" si="45"/>
        <v>0.31719999999999998</v>
      </c>
      <c r="Z281">
        <f t="shared" si="46"/>
        <v>7.9299999999999995E-2</v>
      </c>
      <c r="AA281">
        <f t="shared" si="47"/>
        <v>7.9299999999999995E-2</v>
      </c>
      <c r="AB281">
        <f t="shared" si="48"/>
        <v>7.9299999999999995E-2</v>
      </c>
      <c r="AC281">
        <f t="shared" si="49"/>
        <v>7.9299999999999995E-2</v>
      </c>
      <c r="AD281">
        <f t="shared" si="50"/>
        <v>7.9299999999999995E-2</v>
      </c>
      <c r="AE281">
        <f t="shared" si="51"/>
        <v>7.9299999999999995E-2</v>
      </c>
    </row>
    <row r="282" spans="1:31" x14ac:dyDescent="0.25">
      <c r="A282" t="s">
        <v>1126</v>
      </c>
      <c r="B282" t="str">
        <f t="shared" si="43"/>
        <v>P651457D-FDE000</v>
      </c>
      <c r="C282" t="str">
        <f>VLOOKUP(B282,[1]IRIS!$B$2:$T$370,2,FALSE)</f>
        <v>XSTR-MFET N-Channel,60V,12A,Power</v>
      </c>
      <c r="D282" t="str">
        <f>VLOOKUP(B282,'[1]cBOM GD'!$B$3:$D$393,3,FALSE)</f>
        <v>EBOM</v>
      </c>
      <c r="E282" t="str">
        <f>VLOOKUP(B282,[1]IRIS!$B$2:$T$370,4,FALSE)</f>
        <v>PP</v>
      </c>
      <c r="F282">
        <f>VLOOKUP(B282,[1]IRIS!$B$2:$T$370,5,FALSE)</f>
        <v>80023560</v>
      </c>
      <c r="G282" t="str">
        <f>VLOOKUP(B282,[1]IRIS!$B$2:$T$370,6,FALSE)</f>
        <v>ARROW ELECTRONICS, INC</v>
      </c>
      <c r="H282" t="str">
        <f>VLOOKUP(B282,[1]IRIS!$B$2:$T$370,7,FALSE)</f>
        <v>US</v>
      </c>
      <c r="I282">
        <f>VLOOKUP(B282,[1]IRIS!$B$2:$T$370,14,FALSE)</f>
        <v>0.23</v>
      </c>
      <c r="J282" t="str">
        <f>VLOOKUP(B282,[1]IRIS!$B$2:$T$370,15,FALSE)</f>
        <v>USD</v>
      </c>
      <c r="K282">
        <f t="shared" si="42"/>
        <v>0.23</v>
      </c>
      <c r="L282" s="15">
        <f>VLOOKUP(B282,[1]Sheet2!$A$2:$M$49,13,FALSE)</f>
        <v>0.23799999999999999</v>
      </c>
      <c r="M282" t="str">
        <f>VLOOKUP(B282,[1]IRIS!$B$2:$T$370,16,FALSE)</f>
        <v>EA</v>
      </c>
      <c r="N282" t="str">
        <f>VLOOKUP(B282,[1]IRIS!$B$2:$T$370,17,FALSE)</f>
        <v>P4000415</v>
      </c>
      <c r="O282" t="str">
        <f>VLOOKUP(B282,[1]IRIS!$B$2:$T$370,19,FALSE)</f>
        <v>PNET30D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f t="shared" si="44"/>
        <v>0.23</v>
      </c>
      <c r="Y282">
        <f t="shared" si="45"/>
        <v>0.23</v>
      </c>
      <c r="Z282">
        <f t="shared" si="46"/>
        <v>0.23</v>
      </c>
      <c r="AA282">
        <f t="shared" si="47"/>
        <v>0.23</v>
      </c>
      <c r="AB282">
        <f t="shared" si="48"/>
        <v>0.23</v>
      </c>
      <c r="AC282">
        <f t="shared" si="49"/>
        <v>0.23</v>
      </c>
      <c r="AD282">
        <f t="shared" si="50"/>
        <v>0.23</v>
      </c>
      <c r="AE282">
        <f t="shared" si="51"/>
        <v>0.23</v>
      </c>
    </row>
    <row r="283" spans="1:31" x14ac:dyDescent="0.25">
      <c r="A283" t="s">
        <v>1127</v>
      </c>
      <c r="B283" t="str">
        <f t="shared" si="43"/>
        <v>P660373B-FABAGB</v>
      </c>
      <c r="C283" t="str">
        <f>VLOOKUP(B283,[1]IRIS!$B$2:$T$370,2,FALSE)</f>
        <v>PNP 100mA 50V digitaltransistor 10k/47k</v>
      </c>
      <c r="D283" t="str">
        <f>VLOOKUP(B283,'[1]cBOM GD'!$B$3:$D$393,3,FALSE)</f>
        <v>EBOM</v>
      </c>
      <c r="E283" t="str">
        <f>VLOOKUP(B283,[1]IRIS!$B$2:$T$370,4,FALSE)</f>
        <v>PP</v>
      </c>
      <c r="F283">
        <f>VLOOKUP(B283,[1]IRIS!$B$2:$T$370,5,FALSE)</f>
        <v>80004918</v>
      </c>
      <c r="G283" t="str">
        <f>VLOOKUP(B283,[1]IRIS!$B$2:$T$370,6,FALSE)</f>
        <v>ROHM INTEGRATED SYSTEMS THAI</v>
      </c>
      <c r="H283" t="str">
        <f>VLOOKUP(B283,[1]IRIS!$B$2:$T$370,7,FALSE)</f>
        <v>US</v>
      </c>
      <c r="I283">
        <f>VLOOKUP(B283,[1]IRIS!$B$2:$T$370,14,FALSE)</f>
        <v>1.18E-2</v>
      </c>
      <c r="J283" t="str">
        <f>VLOOKUP(B283,[1]IRIS!$B$2:$T$370,15,FALSE)</f>
        <v>USD</v>
      </c>
      <c r="K283">
        <f t="shared" ref="K283:K315" si="52">+I283</f>
        <v>1.18E-2</v>
      </c>
      <c r="L283" s="15"/>
      <c r="M283" t="str">
        <f>VLOOKUP(B283,[1]IRIS!$B$2:$T$370,16,FALSE)</f>
        <v>EA</v>
      </c>
      <c r="N283" t="str">
        <f>VLOOKUP(B283,[1]IRIS!$B$2:$T$370,17,FALSE)</f>
        <v>P4000052</v>
      </c>
      <c r="O283" t="str">
        <f>VLOOKUP(B283,[1]IRIS!$B$2:$T$370,19,FALSE)</f>
        <v>PAVG55D</v>
      </c>
      <c r="P283">
        <v>3</v>
      </c>
      <c r="Q283">
        <v>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f t="shared" si="44"/>
        <v>3.5400000000000001E-2</v>
      </c>
      <c r="Y283">
        <f t="shared" si="45"/>
        <v>3.5400000000000001E-2</v>
      </c>
      <c r="Z283">
        <f t="shared" si="46"/>
        <v>0</v>
      </c>
      <c r="AA283">
        <f t="shared" si="47"/>
        <v>0</v>
      </c>
      <c r="AB283">
        <f t="shared" si="48"/>
        <v>0</v>
      </c>
      <c r="AC283">
        <f t="shared" si="49"/>
        <v>0</v>
      </c>
      <c r="AD283">
        <f t="shared" si="50"/>
        <v>0</v>
      </c>
      <c r="AE283">
        <f t="shared" si="51"/>
        <v>0</v>
      </c>
    </row>
    <row r="284" spans="1:31" x14ac:dyDescent="0.25">
      <c r="A284" t="s">
        <v>1128</v>
      </c>
      <c r="B284" t="str">
        <f t="shared" si="43"/>
        <v>P660405B-FAAAGB</v>
      </c>
      <c r="C284" t="str">
        <f>VLOOKUP(B284,[1]IRIS!$B$2:$T$370,2,FALSE)</f>
        <v>NPN 100mA 50V DigitalTransistor 10K/47K AEC</v>
      </c>
      <c r="D284" t="str">
        <f>VLOOKUP(B284,'[1]cBOM GD'!$B$3:$D$393,3,FALSE)</f>
        <v>EBOM</v>
      </c>
      <c r="E284" t="str">
        <f>VLOOKUP(B284,[1]IRIS!$B$2:$T$370,4,FALSE)</f>
        <v>PP</v>
      </c>
      <c r="F284">
        <f>VLOOKUP(B284,[1]IRIS!$B$2:$T$370,5,FALSE)</f>
        <v>80004918</v>
      </c>
      <c r="G284" t="str">
        <f>VLOOKUP(B284,[1]IRIS!$B$2:$T$370,6,FALSE)</f>
        <v>ROHM INTEGRATED SYSTEMS THAI</v>
      </c>
      <c r="H284" t="str">
        <f>VLOOKUP(B284,[1]IRIS!$B$2:$T$370,7,FALSE)</f>
        <v>US</v>
      </c>
      <c r="I284">
        <f>VLOOKUP(B284,[1]IRIS!$B$2:$T$370,14,FALSE)</f>
        <v>1.18E-2</v>
      </c>
      <c r="J284" t="str">
        <f>VLOOKUP(B284,[1]IRIS!$B$2:$T$370,15,FALSE)</f>
        <v>USD</v>
      </c>
      <c r="K284">
        <f t="shared" si="52"/>
        <v>1.18E-2</v>
      </c>
      <c r="L284" s="15"/>
      <c r="M284" t="str">
        <f>VLOOKUP(B284,[1]IRIS!$B$2:$T$370,16,FALSE)</f>
        <v>EA</v>
      </c>
      <c r="N284" t="str">
        <f>VLOOKUP(B284,[1]IRIS!$B$2:$T$370,17,FALSE)</f>
        <v>P4000052</v>
      </c>
      <c r="O284" t="str">
        <f>VLOOKUP(B284,[1]IRIS!$B$2:$T$370,19,FALSE)</f>
        <v>PAVG55D</v>
      </c>
      <c r="P284">
        <v>4</v>
      </c>
      <c r="Q284">
        <v>4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f t="shared" si="44"/>
        <v>4.7199999999999999E-2</v>
      </c>
      <c r="Y284">
        <f t="shared" si="45"/>
        <v>4.7199999999999999E-2</v>
      </c>
      <c r="Z284">
        <f t="shared" si="46"/>
        <v>0</v>
      </c>
      <c r="AA284">
        <f t="shared" si="47"/>
        <v>0</v>
      </c>
      <c r="AB284">
        <f t="shared" si="48"/>
        <v>0</v>
      </c>
      <c r="AC284">
        <f t="shared" si="49"/>
        <v>0</v>
      </c>
      <c r="AD284">
        <f t="shared" si="50"/>
        <v>0</v>
      </c>
      <c r="AE284">
        <f t="shared" si="51"/>
        <v>0</v>
      </c>
    </row>
    <row r="285" spans="1:31" x14ac:dyDescent="0.25">
      <c r="A285" t="s">
        <v>1129</v>
      </c>
      <c r="B285" t="str">
        <f t="shared" si="43"/>
        <v>P660410B-FAAAGC</v>
      </c>
      <c r="C285" t="str">
        <f>VLOOKUP(B285,[1]IRIS!$B$2:$T$370,2,FALSE)</f>
        <v>XSTR-BRES ,,,</v>
      </c>
      <c r="D285" t="str">
        <f>VLOOKUP(B285,'[1]cBOM GD'!$B$3:$D$393,3,FALSE)</f>
        <v>EBOM</v>
      </c>
      <c r="E285" t="str">
        <f>VLOOKUP(B285,[1]IRIS!$B$2:$T$370,4,FALSE)</f>
        <v>PP</v>
      </c>
      <c r="F285">
        <f>VLOOKUP(B285,[1]IRIS!$B$2:$T$370,5,FALSE)</f>
        <v>80004918</v>
      </c>
      <c r="G285" t="str">
        <f>VLOOKUP(B285,[1]IRIS!$B$2:$T$370,6,FALSE)</f>
        <v>ROHM INTEGRATED SYSTEMS THAI</v>
      </c>
      <c r="H285" t="str">
        <f>VLOOKUP(B285,[1]IRIS!$B$2:$T$370,7,FALSE)</f>
        <v>US</v>
      </c>
      <c r="I285">
        <f>VLOOKUP(B285,[1]IRIS!$B$2:$T$370,14,FALSE)</f>
        <v>1.2E-2</v>
      </c>
      <c r="J285" t="str">
        <f>VLOOKUP(B285,[1]IRIS!$B$2:$T$370,15,FALSE)</f>
        <v>USD</v>
      </c>
      <c r="K285">
        <f t="shared" si="52"/>
        <v>1.2E-2</v>
      </c>
      <c r="L285" s="15"/>
      <c r="M285" t="str">
        <f>VLOOKUP(B285,[1]IRIS!$B$2:$T$370,16,FALSE)</f>
        <v>EA</v>
      </c>
      <c r="N285" t="str">
        <f>VLOOKUP(B285,[1]IRIS!$B$2:$T$370,17,FALSE)</f>
        <v>P4000052</v>
      </c>
      <c r="O285" t="str">
        <f>VLOOKUP(B285,[1]IRIS!$B$2:$T$370,19,FALSE)</f>
        <v>PAVG55D</v>
      </c>
      <c r="P285">
        <v>6</v>
      </c>
      <c r="Q285">
        <v>6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f t="shared" si="44"/>
        <v>7.2000000000000008E-2</v>
      </c>
      <c r="Y285">
        <f t="shared" si="45"/>
        <v>7.2000000000000008E-2</v>
      </c>
      <c r="Z285">
        <f t="shared" si="46"/>
        <v>1.2E-2</v>
      </c>
      <c r="AA285">
        <f t="shared" si="47"/>
        <v>1.2E-2</v>
      </c>
      <c r="AB285">
        <f t="shared" si="48"/>
        <v>1.2E-2</v>
      </c>
      <c r="AC285">
        <f t="shared" si="49"/>
        <v>1.2E-2</v>
      </c>
      <c r="AD285">
        <f t="shared" si="50"/>
        <v>1.2E-2</v>
      </c>
      <c r="AE285">
        <f t="shared" si="51"/>
        <v>1.2E-2</v>
      </c>
    </row>
    <row r="286" spans="1:31" x14ac:dyDescent="0.25">
      <c r="A286" t="s">
        <v>1130</v>
      </c>
      <c r="B286" t="str">
        <f t="shared" si="43"/>
        <v>P700028D-FPC000</v>
      </c>
      <c r="C286" t="str">
        <f>VLOOKUP(B286,[1]IRIS!$B$2:$T$370,2,FALSE)</f>
        <v>POWER SWITCH</v>
      </c>
      <c r="D286" t="str">
        <f>VLOOKUP(B286,'[1]cBOM GD'!$B$3:$D$393,3,FALSE)</f>
        <v>EBOM</v>
      </c>
      <c r="E286" t="str">
        <f>VLOOKUP(B286,[1]IRIS!$B$2:$T$370,4,FALSE)</f>
        <v>PP</v>
      </c>
      <c r="F286">
        <f>VLOOKUP(B286,[1]IRIS!$B$2:$T$370,5,FALSE)</f>
        <v>80000334</v>
      </c>
      <c r="G286" t="str">
        <f>VLOOKUP(B286,[1]IRIS!$B$2:$T$370,6,FALSE)</f>
        <v>TEXAS INSTRUMENTS INC,INCORP</v>
      </c>
      <c r="H286" t="str">
        <f>VLOOKUP(B286,[1]IRIS!$B$2:$T$370,7,FALSE)</f>
        <v>US</v>
      </c>
      <c r="I286">
        <f>VLOOKUP(B286,[1]IRIS!$B$2:$T$370,14,FALSE)</f>
        <v>0.437</v>
      </c>
      <c r="J286" t="str">
        <f>VLOOKUP(B286,[1]IRIS!$B$2:$T$370,15,FALSE)</f>
        <v>USD</v>
      </c>
      <c r="K286">
        <f t="shared" si="52"/>
        <v>0.437</v>
      </c>
      <c r="L286" s="15"/>
      <c r="M286" t="str">
        <f>VLOOKUP(B286,[1]IRIS!$B$2:$T$370,16,FALSE)</f>
        <v>EA</v>
      </c>
      <c r="N286" t="str">
        <f>VLOOKUP(B286,[1]IRIS!$B$2:$T$370,17,FALSE)</f>
        <v>P4000567</v>
      </c>
      <c r="O286" t="str">
        <f>VLOOKUP(B286,[1]IRIS!$B$2:$T$370,19,FALSE)</f>
        <v>PNET30D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1</v>
      </c>
      <c r="X286">
        <f t="shared" si="44"/>
        <v>0</v>
      </c>
      <c r="Y286">
        <f t="shared" si="45"/>
        <v>0</v>
      </c>
      <c r="Z286">
        <f t="shared" si="46"/>
        <v>0</v>
      </c>
      <c r="AA286">
        <f t="shared" si="47"/>
        <v>0</v>
      </c>
      <c r="AB286">
        <f t="shared" si="48"/>
        <v>0</v>
      </c>
      <c r="AC286">
        <f t="shared" si="49"/>
        <v>0</v>
      </c>
      <c r="AD286">
        <f t="shared" si="50"/>
        <v>0.437</v>
      </c>
      <c r="AE286">
        <f t="shared" si="51"/>
        <v>0.437</v>
      </c>
    </row>
    <row r="287" spans="1:31" x14ac:dyDescent="0.25">
      <c r="A287" t="s">
        <v>1131</v>
      </c>
      <c r="B287" t="str">
        <f t="shared" si="43"/>
        <v>P700031B-FMC000</v>
      </c>
      <c r="C287" t="str">
        <f>VLOOKUP(B287,[1]IRIS!$B$2:$T$370,2,FALSE)</f>
        <v>0.1 to 6.0 GHz SPDTSwitch AEC-Q100 Level2</v>
      </c>
      <c r="D287" t="str">
        <f>VLOOKUP(B287,'[1]cBOM GD'!$B$3:$D$393,3,FALSE)</f>
        <v>EBOM</v>
      </c>
      <c r="E287" t="str">
        <f>VLOOKUP(B287,[1]IRIS!$B$2:$T$370,4,FALSE)</f>
        <v>PP</v>
      </c>
      <c r="F287">
        <f>VLOOKUP(B287,[1]IRIS!$B$2:$T$370,5,FALSE)</f>
        <v>80033696</v>
      </c>
      <c r="G287" t="str">
        <f>VLOOKUP(B287,[1]IRIS!$B$2:$T$370,6,FALSE)</f>
        <v>Richardson RFPD, Inc.</v>
      </c>
      <c r="H287" t="str">
        <f>VLOOKUP(B287,[1]IRIS!$B$2:$T$370,7,FALSE)</f>
        <v>US</v>
      </c>
      <c r="I287">
        <f>VLOOKUP(B287,[1]IRIS!$B$2:$T$370,14,FALSE)</f>
        <v>0.13789999999999999</v>
      </c>
      <c r="J287" t="str">
        <f>VLOOKUP(B287,[1]IRIS!$B$2:$T$370,15,FALSE)</f>
        <v>USD</v>
      </c>
      <c r="K287">
        <f t="shared" si="52"/>
        <v>0.13789999999999999</v>
      </c>
      <c r="L287" s="15"/>
      <c r="M287" t="str">
        <f>VLOOKUP(B287,[1]IRIS!$B$2:$T$370,16,FALSE)</f>
        <v>EA</v>
      </c>
      <c r="N287" t="str">
        <f>VLOOKUP(B287,[1]IRIS!$B$2:$T$370,17,FALSE)</f>
        <v>P4000607</v>
      </c>
      <c r="O287" t="str">
        <f>VLOOKUP(B287,[1]IRIS!$B$2:$T$370,19,FALSE)</f>
        <v>PNET60D</v>
      </c>
      <c r="P287">
        <v>3</v>
      </c>
      <c r="Q287">
        <v>3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f t="shared" si="44"/>
        <v>0.41369999999999996</v>
      </c>
      <c r="Y287">
        <f t="shared" si="45"/>
        <v>0.41369999999999996</v>
      </c>
      <c r="Z287">
        <f t="shared" si="46"/>
        <v>0.13789999999999999</v>
      </c>
      <c r="AA287">
        <f t="shared" si="47"/>
        <v>0.13789999999999999</v>
      </c>
      <c r="AB287">
        <f t="shared" si="48"/>
        <v>0.13789999999999999</v>
      </c>
      <c r="AC287">
        <f t="shared" si="49"/>
        <v>0.13789999999999999</v>
      </c>
      <c r="AD287">
        <f t="shared" si="50"/>
        <v>0.13789999999999999</v>
      </c>
      <c r="AE287">
        <f t="shared" si="51"/>
        <v>0.13789999999999999</v>
      </c>
    </row>
    <row r="288" spans="1:31" x14ac:dyDescent="0.25">
      <c r="A288" t="s">
        <v>1132</v>
      </c>
      <c r="B288" t="str">
        <f t="shared" si="43"/>
        <v>P700031B-FP0000</v>
      </c>
      <c r="C288" t="str">
        <f>VLOOKUP(B288,[1]IRIS!$B$2:$T$370,2,FALSE)</f>
        <v>Smart Diode ControllerAEC-Q100</v>
      </c>
      <c r="D288" t="str">
        <f>VLOOKUP(B288,'[1]cBOM GD'!$B$3:$D$393,3,FALSE)</f>
        <v>EBOM</v>
      </c>
      <c r="E288" t="str">
        <f>VLOOKUP(B288,[1]IRIS!$B$2:$T$370,4,FALSE)</f>
        <v>PP</v>
      </c>
      <c r="F288">
        <f>VLOOKUP(B288,[1]IRIS!$B$2:$T$370,5,FALSE)</f>
        <v>80000334</v>
      </c>
      <c r="G288" t="str">
        <f>VLOOKUP(B288,[1]IRIS!$B$2:$T$370,6,FALSE)</f>
        <v>TEXAS INSTRUMENTS INC,INCORP</v>
      </c>
      <c r="H288" t="str">
        <f>VLOOKUP(B288,[1]IRIS!$B$2:$T$370,7,FALSE)</f>
        <v>US</v>
      </c>
      <c r="I288">
        <f>VLOOKUP(B288,[1]IRIS!$B$2:$T$370,14,FALSE)</f>
        <v>0.27200000000000002</v>
      </c>
      <c r="J288" t="str">
        <f>VLOOKUP(B288,[1]IRIS!$B$2:$T$370,15,FALSE)</f>
        <v>USD</v>
      </c>
      <c r="K288">
        <f t="shared" si="52"/>
        <v>0.27200000000000002</v>
      </c>
      <c r="L288" s="15"/>
      <c r="M288" t="str">
        <f>VLOOKUP(B288,[1]IRIS!$B$2:$T$370,16,FALSE)</f>
        <v>EA</v>
      </c>
      <c r="N288" t="str">
        <f>VLOOKUP(B288,[1]IRIS!$B$2:$T$370,17,FALSE)</f>
        <v>P4000569</v>
      </c>
      <c r="O288" t="str">
        <f>VLOOKUP(B288,[1]IRIS!$B$2:$T$370,19,FALSE)</f>
        <v>PNET30D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f t="shared" si="44"/>
        <v>0.27200000000000002</v>
      </c>
      <c r="Y288">
        <f t="shared" si="45"/>
        <v>0.27200000000000002</v>
      </c>
      <c r="Z288">
        <f t="shared" si="46"/>
        <v>0.27200000000000002</v>
      </c>
      <c r="AA288">
        <f t="shared" si="47"/>
        <v>0.27200000000000002</v>
      </c>
      <c r="AB288">
        <f t="shared" si="48"/>
        <v>0.27200000000000002</v>
      </c>
      <c r="AC288">
        <f t="shared" si="49"/>
        <v>0.27200000000000002</v>
      </c>
      <c r="AD288">
        <f t="shared" si="50"/>
        <v>0.27200000000000002</v>
      </c>
      <c r="AE288">
        <f t="shared" si="51"/>
        <v>0.27200000000000002</v>
      </c>
    </row>
    <row r="289" spans="1:31" x14ac:dyDescent="0.25">
      <c r="A289" t="s">
        <v>1133</v>
      </c>
      <c r="B289" t="str">
        <f t="shared" si="43"/>
        <v>P700051B-FM0000</v>
      </c>
      <c r="C289" t="str">
        <f>VLOOKUP(B289,[1]IRIS!$B$2:$T$370,2,FALSE)</f>
        <v>IC-LINMISC Antenna Switch,QFN</v>
      </c>
      <c r="D289" t="str">
        <f>VLOOKUP(B289,'[1]cBOM GD'!$B$3:$D$393,3,FALSE)</f>
        <v>EBOM</v>
      </c>
      <c r="E289" t="str">
        <f>VLOOKUP(B289,[1]IRIS!$B$2:$T$370,4,FALSE)</f>
        <v>PP</v>
      </c>
      <c r="F289">
        <f>VLOOKUP(B289,[1]IRIS!$B$2:$T$370,5,FALSE)</f>
        <v>80033696</v>
      </c>
      <c r="G289" t="str">
        <f>VLOOKUP(B289,[1]IRIS!$B$2:$T$370,6,FALSE)</f>
        <v>Richardson RFPD, Inc.</v>
      </c>
      <c r="H289" t="str">
        <f>VLOOKUP(B289,[1]IRIS!$B$2:$T$370,7,FALSE)</f>
        <v>US</v>
      </c>
      <c r="I289">
        <f>VLOOKUP(B289,[1]IRIS!$B$2:$T$370,14,FALSE)</f>
        <v>0.20949999999999999</v>
      </c>
      <c r="J289" t="str">
        <f>VLOOKUP(B289,[1]IRIS!$B$2:$T$370,15,FALSE)</f>
        <v>USD</v>
      </c>
      <c r="K289">
        <f t="shared" si="52"/>
        <v>0.20949999999999999</v>
      </c>
      <c r="L289" s="15"/>
      <c r="M289" t="str">
        <f>VLOOKUP(B289,[1]IRIS!$B$2:$T$370,16,FALSE)</f>
        <v>EA</v>
      </c>
      <c r="N289" t="str">
        <f>VLOOKUP(B289,[1]IRIS!$B$2:$T$370,17,FALSE)</f>
        <v>P4000607</v>
      </c>
      <c r="O289" t="str">
        <f>VLOOKUP(B289,[1]IRIS!$B$2:$T$370,19,FALSE)</f>
        <v>PNET60D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f t="shared" si="44"/>
        <v>0.20949999999999999</v>
      </c>
      <c r="Y289">
        <f t="shared" si="45"/>
        <v>0.20949999999999999</v>
      </c>
      <c r="Z289">
        <f t="shared" si="46"/>
        <v>0.20949999999999999</v>
      </c>
      <c r="AA289">
        <f t="shared" si="47"/>
        <v>0.20949999999999999</v>
      </c>
      <c r="AB289">
        <f t="shared" si="48"/>
        <v>0.20949999999999999</v>
      </c>
      <c r="AC289">
        <f t="shared" si="49"/>
        <v>0.20949999999999999</v>
      </c>
      <c r="AD289">
        <f t="shared" si="50"/>
        <v>0.20949999999999999</v>
      </c>
      <c r="AE289">
        <f t="shared" si="51"/>
        <v>0.20949999999999999</v>
      </c>
    </row>
    <row r="290" spans="1:31" x14ac:dyDescent="0.25">
      <c r="A290" t="s">
        <v>1134</v>
      </c>
      <c r="B290" t="str">
        <f t="shared" si="43"/>
        <v>P700092C-FDC000</v>
      </c>
      <c r="C290" t="str">
        <f>VLOOKUP(B290,[1]IRIS!$B$2:$T$370,2,FALSE)</f>
        <v xml:space="preserve"> Low Power Stereo ADCwith Embedded miniDSP AE</v>
      </c>
      <c r="D290" t="str">
        <f>VLOOKUP(B290,'[1]cBOM GD'!$B$3:$D$393,3,FALSE)</f>
        <v>EBOM</v>
      </c>
      <c r="E290" t="str">
        <f>VLOOKUP(B290,[1]IRIS!$B$2:$T$370,4,FALSE)</f>
        <v>PP</v>
      </c>
      <c r="F290">
        <f>VLOOKUP(B290,[1]IRIS!$B$2:$T$370,5,FALSE)</f>
        <v>80000334</v>
      </c>
      <c r="G290" t="str">
        <f>VLOOKUP(B290,[1]IRIS!$B$2:$T$370,6,FALSE)</f>
        <v>TEXAS INSTRUMENTS INC,INCORP</v>
      </c>
      <c r="H290" t="str">
        <f>VLOOKUP(B290,[1]IRIS!$B$2:$T$370,7,FALSE)</f>
        <v>US</v>
      </c>
      <c r="I290">
        <f>VLOOKUP(B290,[1]IRIS!$B$2:$T$370,14,FALSE)</f>
        <v>0.58799999999999997</v>
      </c>
      <c r="J290" t="str">
        <f>VLOOKUP(B290,[1]IRIS!$B$2:$T$370,15,FALSE)</f>
        <v>USD</v>
      </c>
      <c r="K290">
        <f t="shared" si="52"/>
        <v>0.58799999999999997</v>
      </c>
      <c r="L290" s="15"/>
      <c r="M290" t="str">
        <f>VLOOKUP(B290,[1]IRIS!$B$2:$T$370,16,FALSE)</f>
        <v>EA</v>
      </c>
      <c r="N290" t="str">
        <f>VLOOKUP(B290,[1]IRIS!$B$2:$T$370,17,FALSE)</f>
        <v>P4000570</v>
      </c>
      <c r="O290" t="str">
        <f>VLOOKUP(B290,[1]IRIS!$B$2:$T$370,19,FALSE)</f>
        <v>PNET30D</v>
      </c>
      <c r="P290">
        <v>1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f t="shared" si="44"/>
        <v>0.58799999999999997</v>
      </c>
      <c r="Y290">
        <f t="shared" si="45"/>
        <v>0.58799999999999997</v>
      </c>
      <c r="Z290">
        <f t="shared" si="46"/>
        <v>0</v>
      </c>
      <c r="AA290">
        <f t="shared" si="47"/>
        <v>0</v>
      </c>
      <c r="AB290">
        <f t="shared" si="48"/>
        <v>0</v>
      </c>
      <c r="AC290">
        <f t="shared" si="49"/>
        <v>0</v>
      </c>
      <c r="AD290">
        <f t="shared" si="50"/>
        <v>0</v>
      </c>
      <c r="AE290">
        <f t="shared" si="51"/>
        <v>0</v>
      </c>
    </row>
    <row r="291" spans="1:31" x14ac:dyDescent="0.25">
      <c r="A291" t="s">
        <v>1135</v>
      </c>
      <c r="B291" t="str">
        <f t="shared" si="43"/>
        <v>P700158D-FB0000</v>
      </c>
      <c r="C291" t="str">
        <f>VLOOKUP(B291,[1]IRIS!$B$2:$T$370,2,FALSE)</f>
        <v>IC-OPAMP Rail-to-Rail,TSOP</v>
      </c>
      <c r="D291" t="str">
        <f>VLOOKUP(B291,'[1]cBOM GD'!$B$3:$D$393,3,FALSE)</f>
        <v>EBOM</v>
      </c>
      <c r="E291" t="str">
        <f>VLOOKUP(B291,[1]IRIS!$B$2:$T$370,4,FALSE)</f>
        <v>PP</v>
      </c>
      <c r="F291">
        <f>VLOOKUP(B291,[1]IRIS!$B$2:$T$370,5,FALSE)</f>
        <v>80000334</v>
      </c>
      <c r="G291" t="str">
        <f>VLOOKUP(B291,[1]IRIS!$B$2:$T$370,6,FALSE)</f>
        <v>TEXAS INSTRUMENTS INC,INCORP</v>
      </c>
      <c r="H291" t="str">
        <f>VLOOKUP(B291,[1]IRIS!$B$2:$T$370,7,FALSE)</f>
        <v>US</v>
      </c>
      <c r="I291">
        <f>VLOOKUP(B291,[1]IRIS!$B$2:$T$370,14,FALSE)</f>
        <v>0.20399999999999999</v>
      </c>
      <c r="J291" t="str">
        <f>VLOOKUP(B291,[1]IRIS!$B$2:$T$370,15,FALSE)</f>
        <v>USD</v>
      </c>
      <c r="K291">
        <f t="shared" si="52"/>
        <v>0.20399999999999999</v>
      </c>
      <c r="L291" s="15"/>
      <c r="M291" t="str">
        <f>VLOOKUP(B291,[1]IRIS!$B$2:$T$370,16,FALSE)</f>
        <v>EA</v>
      </c>
      <c r="N291" t="str">
        <f>VLOOKUP(B291,[1]IRIS!$B$2:$T$370,17,FALSE)</f>
        <v>P4000570</v>
      </c>
      <c r="O291" t="str">
        <f>VLOOKUP(B291,[1]IRIS!$B$2:$T$370,19,FALSE)</f>
        <v>PNET30D</v>
      </c>
      <c r="P291">
        <v>1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f t="shared" si="44"/>
        <v>0.20399999999999999</v>
      </c>
      <c r="Y291">
        <f t="shared" si="45"/>
        <v>0.20399999999999999</v>
      </c>
      <c r="Z291">
        <f t="shared" si="46"/>
        <v>0</v>
      </c>
      <c r="AA291">
        <f t="shared" si="47"/>
        <v>0</v>
      </c>
      <c r="AB291">
        <f t="shared" si="48"/>
        <v>0</v>
      </c>
      <c r="AC291">
        <f t="shared" si="49"/>
        <v>0</v>
      </c>
      <c r="AD291">
        <f t="shared" si="50"/>
        <v>0</v>
      </c>
      <c r="AE291">
        <f t="shared" si="51"/>
        <v>0</v>
      </c>
    </row>
    <row r="292" spans="1:31" x14ac:dyDescent="0.25">
      <c r="A292" t="s">
        <v>1136</v>
      </c>
      <c r="B292" t="str">
        <f t="shared" si="43"/>
        <v>P700192D-FA0000</v>
      </c>
      <c r="C292" t="str">
        <f>VLOOKUP(B292,[1]IRIS!$B$2:$T$370,2,FALSE)</f>
        <v>45W Cls D Dig Inp PwrAmp w Diag AEC-Q100</v>
      </c>
      <c r="D292" t="str">
        <f>VLOOKUP(B292,'[1]cBOM GD'!$B$3:$D$393,3,FALSE)</f>
        <v>EBOM</v>
      </c>
      <c r="E292" t="str">
        <f>VLOOKUP(B292,[1]IRIS!$B$2:$T$370,4,FALSE)</f>
        <v>PP</v>
      </c>
      <c r="F292">
        <f>VLOOKUP(B292,[1]IRIS!$B$2:$T$370,5,FALSE)</f>
        <v>80021884</v>
      </c>
      <c r="G292" t="str">
        <f>VLOOKUP(B292,[1]IRIS!$B$2:$T$370,6,FALSE)</f>
        <v>STMICROELECTRONICS INC</v>
      </c>
      <c r="H292" t="str">
        <f>VLOOKUP(B292,[1]IRIS!$B$2:$T$370,7,FALSE)</f>
        <v>US</v>
      </c>
      <c r="I292">
        <f>VLOOKUP(B292,[1]IRIS!$B$2:$T$370,14,FALSE)</f>
        <v>1.397</v>
      </c>
      <c r="J292" t="str">
        <f>VLOOKUP(B292,[1]IRIS!$B$2:$T$370,15,FALSE)</f>
        <v>USD</v>
      </c>
      <c r="K292">
        <f t="shared" si="52"/>
        <v>1.397</v>
      </c>
      <c r="L292" s="15">
        <f>VLOOKUP(B292,[1]Sheet2!$A$2:$M$49,13,FALSE)</f>
        <v>1.4</v>
      </c>
      <c r="M292" t="str">
        <f>VLOOKUP(B292,[1]IRIS!$B$2:$T$370,16,FALSE)</f>
        <v>EA</v>
      </c>
      <c r="N292" t="str">
        <f>VLOOKUP(B292,[1]IRIS!$B$2:$T$370,17,FALSE)</f>
        <v>P4000623</v>
      </c>
      <c r="O292" t="str">
        <f>VLOOKUP(B292,[1]IRIS!$B$2:$T$370,19,FALSE)</f>
        <v>PNET45D</v>
      </c>
      <c r="P292">
        <v>1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f t="shared" si="44"/>
        <v>1.397</v>
      </c>
      <c r="Y292">
        <f t="shared" si="45"/>
        <v>1.397</v>
      </c>
      <c r="Z292">
        <f t="shared" si="46"/>
        <v>0</v>
      </c>
      <c r="AA292">
        <f t="shared" si="47"/>
        <v>0</v>
      </c>
      <c r="AB292">
        <f t="shared" si="48"/>
        <v>0</v>
      </c>
      <c r="AC292">
        <f t="shared" si="49"/>
        <v>0</v>
      </c>
      <c r="AD292">
        <f t="shared" si="50"/>
        <v>0</v>
      </c>
      <c r="AE292">
        <f t="shared" si="51"/>
        <v>0</v>
      </c>
    </row>
    <row r="293" spans="1:31" x14ac:dyDescent="0.25">
      <c r="A293" t="s">
        <v>1137</v>
      </c>
      <c r="B293" t="str">
        <f t="shared" si="43"/>
        <v>P700283D-FS0001</v>
      </c>
      <c r="C293" t="str">
        <f>VLOOKUP(B293,[1]IRIS!$B$2:$T$370,2,FALSE)</f>
        <v>IC-LINMISC M2M MultiSIM3.1.1,MFF2</v>
      </c>
      <c r="D293" t="str">
        <f>VLOOKUP(B293,'[1]cBOM GD'!$B$3:$D$393,3,FALSE)</f>
        <v>EBOM</v>
      </c>
      <c r="E293" t="str">
        <f>VLOOKUP(B293,[1]IRIS!$B$2:$T$370,4,FALSE)</f>
        <v>PP</v>
      </c>
      <c r="F293">
        <f>VLOOKUP(B293,[1]IRIS!$B$2:$T$370,5,FALSE)</f>
        <v>80027067</v>
      </c>
      <c r="G293" t="str">
        <f>VLOOKUP(B293,[1]IRIS!$B$2:$T$370,6,FALSE)</f>
        <v>Thales DIS USA, Inc.</v>
      </c>
      <c r="H293" t="str">
        <f>VLOOKUP(B293,[1]IRIS!$B$2:$T$370,7,FALSE)</f>
        <v>US</v>
      </c>
      <c r="I293">
        <f>VLOOKUP(B293,[1]IRIS!$B$2:$T$370,14,FALSE)</f>
        <v>1.67</v>
      </c>
      <c r="J293" t="str">
        <f>VLOOKUP(B293,[1]IRIS!$B$2:$T$370,15,FALSE)</f>
        <v>USD</v>
      </c>
      <c r="K293">
        <f t="shared" si="52"/>
        <v>1.67</v>
      </c>
      <c r="L293" s="15"/>
      <c r="M293" t="str">
        <f>VLOOKUP(B293,[1]IRIS!$B$2:$T$370,16,FALSE)</f>
        <v>EA</v>
      </c>
      <c r="N293" t="str">
        <f>VLOOKUP(B293,[1]IRIS!$B$2:$T$370,17,FALSE)</f>
        <v>P4000581</v>
      </c>
      <c r="O293" t="str">
        <f>VLOOKUP(B293,[1]IRIS!$B$2:$T$370,19,FALSE)</f>
        <v>PNET30D</v>
      </c>
      <c r="P293">
        <v>0</v>
      </c>
      <c r="Q293">
        <v>0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f t="shared" si="44"/>
        <v>0</v>
      </c>
      <c r="Y293">
        <f t="shared" si="45"/>
        <v>0</v>
      </c>
      <c r="Z293">
        <f t="shared" si="46"/>
        <v>1.67</v>
      </c>
      <c r="AA293">
        <f t="shared" si="47"/>
        <v>1.67</v>
      </c>
      <c r="AB293">
        <f t="shared" si="48"/>
        <v>1.67</v>
      </c>
      <c r="AC293">
        <f t="shared" si="49"/>
        <v>1.67</v>
      </c>
      <c r="AD293">
        <f t="shared" si="50"/>
        <v>1.67</v>
      </c>
      <c r="AE293">
        <f t="shared" si="51"/>
        <v>1.67</v>
      </c>
    </row>
    <row r="294" spans="1:31" x14ac:dyDescent="0.25">
      <c r="A294" t="s">
        <v>1138</v>
      </c>
      <c r="B294" t="str">
        <f t="shared" si="43"/>
        <v>P701224B-FP0000</v>
      </c>
      <c r="C294" t="str">
        <f>VLOOKUP(B294,[1]IRIS!$B$2:$T$370,2,FALSE)</f>
        <v>IC-LINMISC Voltage Detector,WSON</v>
      </c>
      <c r="D294" t="str">
        <f>VLOOKUP(B294,'[1]cBOM GD'!$B$3:$D$393,3,FALSE)</f>
        <v>EBOM</v>
      </c>
      <c r="E294" t="str">
        <f>VLOOKUP(B294,[1]IRIS!$B$2:$T$370,4,FALSE)</f>
        <v>PP</v>
      </c>
      <c r="F294">
        <f>VLOOKUP(B294,[1]IRIS!$B$2:$T$370,5,FALSE)</f>
        <v>80000334</v>
      </c>
      <c r="G294" t="str">
        <f>VLOOKUP(B294,[1]IRIS!$B$2:$T$370,6,FALSE)</f>
        <v>TEXAS INSTRUMENTS INC,INCORP</v>
      </c>
      <c r="H294" t="str">
        <f>VLOOKUP(B294,[1]IRIS!$B$2:$T$370,7,FALSE)</f>
        <v>US</v>
      </c>
      <c r="I294">
        <f>VLOOKUP(B294,[1]IRIS!$B$2:$T$370,14,FALSE)</f>
        <v>0.30299999999999999</v>
      </c>
      <c r="J294" t="str">
        <f>VLOOKUP(B294,[1]IRIS!$B$2:$T$370,15,FALSE)</f>
        <v>USD</v>
      </c>
      <c r="K294">
        <f t="shared" si="52"/>
        <v>0.30299999999999999</v>
      </c>
      <c r="L294" s="15"/>
      <c r="M294" t="str">
        <f>VLOOKUP(B294,[1]IRIS!$B$2:$T$370,16,FALSE)</f>
        <v>EA</v>
      </c>
      <c r="N294" t="str">
        <f>VLOOKUP(B294,[1]IRIS!$B$2:$T$370,17,FALSE)</f>
        <v>P4000571</v>
      </c>
      <c r="O294" t="str">
        <f>VLOOKUP(B294,[1]IRIS!$B$2:$T$370,19,FALSE)</f>
        <v>PNET30D</v>
      </c>
      <c r="P294">
        <v>1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f t="shared" si="44"/>
        <v>0.30299999999999999</v>
      </c>
      <c r="Y294">
        <f t="shared" si="45"/>
        <v>0.30299999999999999</v>
      </c>
      <c r="Z294">
        <f t="shared" si="46"/>
        <v>0</v>
      </c>
      <c r="AA294">
        <f t="shared" si="47"/>
        <v>0</v>
      </c>
      <c r="AB294">
        <f t="shared" si="48"/>
        <v>0</v>
      </c>
      <c r="AC294">
        <f t="shared" si="49"/>
        <v>0</v>
      </c>
      <c r="AD294">
        <f t="shared" si="50"/>
        <v>0</v>
      </c>
      <c r="AE294">
        <f t="shared" si="51"/>
        <v>0</v>
      </c>
    </row>
    <row r="295" spans="1:31" x14ac:dyDescent="0.25">
      <c r="A295" t="s">
        <v>1139</v>
      </c>
      <c r="B295" t="str">
        <f t="shared" si="43"/>
        <v>P701476B-FF0000</v>
      </c>
      <c r="C295" t="str">
        <f>VLOOKUP(B295,[1]IRIS!$B$2:$T$370,2,FALSE)</f>
        <v>IC-REG ,WSON</v>
      </c>
      <c r="D295" t="str">
        <f>VLOOKUP(B295,'[1]cBOM GD'!$B$3:$D$393,3,FALSE)</f>
        <v>EBOM</v>
      </c>
      <c r="E295" t="str">
        <f>VLOOKUP(B295,[1]IRIS!$B$2:$T$370,4,FALSE)</f>
        <v>PP</v>
      </c>
      <c r="F295">
        <f>VLOOKUP(B295,[1]IRIS!$B$2:$T$370,5,FALSE)</f>
        <v>80000334</v>
      </c>
      <c r="G295" t="str">
        <f>VLOOKUP(B295,[1]IRIS!$B$2:$T$370,6,FALSE)</f>
        <v>TEXAS INSTRUMENTS INC,INCORP</v>
      </c>
      <c r="H295" t="str">
        <f>VLOOKUP(B295,[1]IRIS!$B$2:$T$370,7,FALSE)</f>
        <v>US</v>
      </c>
      <c r="I295">
        <f>VLOOKUP(B295,[1]IRIS!$B$2:$T$370,14,FALSE)</f>
        <v>0.54600000000000004</v>
      </c>
      <c r="J295" t="str">
        <f>VLOOKUP(B295,[1]IRIS!$B$2:$T$370,15,FALSE)</f>
        <v>USD</v>
      </c>
      <c r="K295">
        <f t="shared" si="52"/>
        <v>0.54600000000000004</v>
      </c>
      <c r="L295" s="15"/>
      <c r="M295" t="str">
        <f>VLOOKUP(B295,[1]IRIS!$B$2:$T$370,16,FALSE)</f>
        <v>EA</v>
      </c>
      <c r="N295" t="str">
        <f>VLOOKUP(B295,[1]IRIS!$B$2:$T$370,17,FALSE)</f>
        <v>P4000569</v>
      </c>
      <c r="O295" t="str">
        <f>VLOOKUP(B295,[1]IRIS!$B$2:$T$370,19,FALSE)</f>
        <v>PNET30D</v>
      </c>
      <c r="P295">
        <v>1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f t="shared" si="44"/>
        <v>0.54600000000000004</v>
      </c>
      <c r="Y295">
        <f t="shared" si="45"/>
        <v>0.54600000000000004</v>
      </c>
      <c r="Z295">
        <f t="shared" si="46"/>
        <v>0</v>
      </c>
      <c r="AA295">
        <f t="shared" si="47"/>
        <v>0</v>
      </c>
      <c r="AB295">
        <f t="shared" si="48"/>
        <v>0</v>
      </c>
      <c r="AC295">
        <f t="shared" si="49"/>
        <v>0</v>
      </c>
      <c r="AD295">
        <f t="shared" si="50"/>
        <v>0</v>
      </c>
      <c r="AE295">
        <f t="shared" si="51"/>
        <v>0</v>
      </c>
    </row>
    <row r="296" spans="1:31" x14ac:dyDescent="0.25">
      <c r="A296" t="s">
        <v>1140</v>
      </c>
      <c r="B296" t="str">
        <f t="shared" si="43"/>
        <v>P701479D-FF0000</v>
      </c>
      <c r="C296" t="str">
        <f>VLOOKUP(B296,[1]IRIS!$B$2:$T$370,2,FALSE)</f>
        <v>SMPS 2p5A Fixed 3P3VSpread Spectrum</v>
      </c>
      <c r="D296" t="str">
        <f>VLOOKUP(B296,'[1]cBOM GD'!$B$3:$D$393,3,FALSE)</f>
        <v>EBOM</v>
      </c>
      <c r="E296" t="str">
        <f>VLOOKUP(B296,[1]IRIS!$B$2:$T$370,4,FALSE)</f>
        <v>PP</v>
      </c>
      <c r="F296">
        <f>VLOOKUP(B296,[1]IRIS!$B$2:$T$370,5,FALSE)</f>
        <v>80000334</v>
      </c>
      <c r="G296" t="str">
        <f>VLOOKUP(B296,[1]IRIS!$B$2:$T$370,6,FALSE)</f>
        <v>TEXAS INSTRUMENTS INC,INCORP</v>
      </c>
      <c r="H296" t="str">
        <f>VLOOKUP(B296,[1]IRIS!$B$2:$T$370,7,FALSE)</f>
        <v>US</v>
      </c>
      <c r="I296">
        <f>VLOOKUP(B296,[1]IRIS!$B$2:$T$370,14,FALSE)</f>
        <v>0.54500000000000004</v>
      </c>
      <c r="J296" t="str">
        <f>VLOOKUP(B296,[1]IRIS!$B$2:$T$370,15,FALSE)</f>
        <v>USD</v>
      </c>
      <c r="K296">
        <f t="shared" si="52"/>
        <v>0.54500000000000004</v>
      </c>
      <c r="L296" s="15"/>
      <c r="M296" t="str">
        <f>VLOOKUP(B296,[1]IRIS!$B$2:$T$370,16,FALSE)</f>
        <v>EA</v>
      </c>
      <c r="N296" t="str">
        <f>VLOOKUP(B296,[1]IRIS!$B$2:$T$370,17,FALSE)</f>
        <v>P4000569</v>
      </c>
      <c r="O296" t="str">
        <f>VLOOKUP(B296,[1]IRIS!$B$2:$T$370,19,FALSE)</f>
        <v>PNET30D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f t="shared" si="44"/>
        <v>0.54500000000000004</v>
      </c>
      <c r="Y296">
        <f t="shared" si="45"/>
        <v>0.54500000000000004</v>
      </c>
      <c r="Z296">
        <f t="shared" si="46"/>
        <v>0.54500000000000004</v>
      </c>
      <c r="AA296">
        <f t="shared" si="47"/>
        <v>0.54500000000000004</v>
      </c>
      <c r="AB296">
        <f t="shared" si="48"/>
        <v>0.54500000000000004</v>
      </c>
      <c r="AC296">
        <f t="shared" si="49"/>
        <v>0.54500000000000004</v>
      </c>
      <c r="AD296">
        <f t="shared" si="50"/>
        <v>0.54500000000000004</v>
      </c>
      <c r="AE296">
        <f t="shared" si="51"/>
        <v>0.54500000000000004</v>
      </c>
    </row>
    <row r="297" spans="1:31" x14ac:dyDescent="0.25">
      <c r="A297" t="s">
        <v>1141</v>
      </c>
      <c r="B297" t="str">
        <f t="shared" si="43"/>
        <v>P701480D-FF0000</v>
      </c>
      <c r="C297" t="str">
        <f>VLOOKUP(B297,[1]IRIS!$B$2:$T$370,2,FALSE)</f>
        <v>Step Down DC-DCConverter</v>
      </c>
      <c r="D297" t="str">
        <f>VLOOKUP(B297,'[1]cBOM GD'!$B$3:$D$393,3,FALSE)</f>
        <v>EBOM</v>
      </c>
      <c r="E297" t="str">
        <f>VLOOKUP(B297,[1]IRIS!$B$2:$T$370,4,FALSE)</f>
        <v>PP</v>
      </c>
      <c r="F297">
        <f>VLOOKUP(B297,[1]IRIS!$B$2:$T$370,5,FALSE)</f>
        <v>80000334</v>
      </c>
      <c r="G297" t="str">
        <f>VLOOKUP(B297,[1]IRIS!$B$2:$T$370,6,FALSE)</f>
        <v>TEXAS INSTRUMENTS INC,INCORP</v>
      </c>
      <c r="H297" t="str">
        <f>VLOOKUP(B297,[1]IRIS!$B$2:$T$370,7,FALSE)</f>
        <v>US</v>
      </c>
      <c r="I297">
        <f>VLOOKUP(B297,[1]IRIS!$B$2:$T$370,14,FALSE)</f>
        <v>0.54500000000000004</v>
      </c>
      <c r="J297" t="str">
        <f>VLOOKUP(B297,[1]IRIS!$B$2:$T$370,15,FALSE)</f>
        <v>USD</v>
      </c>
      <c r="K297">
        <f t="shared" si="52"/>
        <v>0.54500000000000004</v>
      </c>
      <c r="L297" s="15"/>
      <c r="M297" t="str">
        <f>VLOOKUP(B297,[1]IRIS!$B$2:$T$370,16,FALSE)</f>
        <v>EA</v>
      </c>
      <c r="N297" t="str">
        <f>VLOOKUP(B297,[1]IRIS!$B$2:$T$370,17,FALSE)</f>
        <v>P4000569</v>
      </c>
      <c r="O297" t="str">
        <f>VLOOKUP(B297,[1]IRIS!$B$2:$T$370,19,FALSE)</f>
        <v>PNET30D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f t="shared" si="44"/>
        <v>0.54500000000000004</v>
      </c>
      <c r="Y297">
        <f t="shared" si="45"/>
        <v>0.54500000000000004</v>
      </c>
      <c r="Z297">
        <f t="shared" si="46"/>
        <v>0.54500000000000004</v>
      </c>
      <c r="AA297">
        <f t="shared" si="47"/>
        <v>0.54500000000000004</v>
      </c>
      <c r="AB297">
        <f t="shared" si="48"/>
        <v>0.54500000000000004</v>
      </c>
      <c r="AC297">
        <f t="shared" si="49"/>
        <v>0.54500000000000004</v>
      </c>
      <c r="AD297">
        <f t="shared" si="50"/>
        <v>0.54500000000000004</v>
      </c>
      <c r="AE297">
        <f t="shared" si="51"/>
        <v>0.54500000000000004</v>
      </c>
    </row>
    <row r="298" spans="1:31" x14ac:dyDescent="0.25">
      <c r="A298" t="s">
        <v>1142</v>
      </c>
      <c r="B298" t="str">
        <f t="shared" si="43"/>
        <v>P701484D-FF0000</v>
      </c>
      <c r="C298" t="str">
        <f>VLOOKUP(B298,[1]IRIS!$B$2:$T$370,2,FALSE)</f>
        <v>SMPS 3p5A AdjustableSpread Spectrum AEC-Q100</v>
      </c>
      <c r="D298" t="str">
        <f>VLOOKUP(B298,'[1]cBOM GD'!$B$3:$D$393,3,FALSE)</f>
        <v>EBOM</v>
      </c>
      <c r="E298" t="str">
        <f>VLOOKUP(B298,[1]IRIS!$B$2:$T$370,4,FALSE)</f>
        <v>PP</v>
      </c>
      <c r="F298">
        <f>VLOOKUP(B298,[1]IRIS!$B$2:$T$370,5,FALSE)</f>
        <v>80000334</v>
      </c>
      <c r="G298" t="str">
        <f>VLOOKUP(B298,[1]IRIS!$B$2:$T$370,6,FALSE)</f>
        <v>TEXAS INSTRUMENTS INC,INCORP</v>
      </c>
      <c r="H298" t="str">
        <f>VLOOKUP(B298,[1]IRIS!$B$2:$T$370,7,FALSE)</f>
        <v>US</v>
      </c>
      <c r="I298">
        <f>VLOOKUP(B298,[1]IRIS!$B$2:$T$370,14,FALSE)</f>
        <v>0.62</v>
      </c>
      <c r="J298" t="str">
        <f>VLOOKUP(B298,[1]IRIS!$B$2:$T$370,15,FALSE)</f>
        <v>USD</v>
      </c>
      <c r="K298">
        <f t="shared" si="52"/>
        <v>0.62</v>
      </c>
      <c r="L298" s="15"/>
      <c r="M298" t="str">
        <f>VLOOKUP(B298,[1]IRIS!$B$2:$T$370,16,FALSE)</f>
        <v>EA</v>
      </c>
      <c r="N298" t="str">
        <f>VLOOKUP(B298,[1]IRIS!$B$2:$T$370,17,FALSE)</f>
        <v>P4000569</v>
      </c>
      <c r="O298" t="str">
        <f>VLOOKUP(B298,[1]IRIS!$B$2:$T$370,19,FALSE)</f>
        <v>PNET30D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f t="shared" si="44"/>
        <v>0.62</v>
      </c>
      <c r="Y298">
        <f t="shared" si="45"/>
        <v>0.62</v>
      </c>
      <c r="Z298">
        <f t="shared" si="46"/>
        <v>0.62</v>
      </c>
      <c r="AA298">
        <f t="shared" si="47"/>
        <v>0.62</v>
      </c>
      <c r="AB298">
        <f t="shared" si="48"/>
        <v>0.62</v>
      </c>
      <c r="AC298">
        <f t="shared" si="49"/>
        <v>0.62</v>
      </c>
      <c r="AD298">
        <f t="shared" si="50"/>
        <v>0.62</v>
      </c>
      <c r="AE298">
        <f t="shared" si="51"/>
        <v>0.62</v>
      </c>
    </row>
    <row r="299" spans="1:31" x14ac:dyDescent="0.25">
      <c r="A299" t="s">
        <v>1143</v>
      </c>
      <c r="B299" t="str">
        <f t="shared" si="43"/>
        <v>P701486D-FF0000</v>
      </c>
      <c r="C299" t="str">
        <f>VLOOKUP(B299,[1]IRIS!$B$2:$T$370,2,FALSE)</f>
        <v>Low-Dropout VoltageRegulator With Enable an</v>
      </c>
      <c r="D299" t="str">
        <f>VLOOKUP(B299,'[1]cBOM GD'!$B$3:$D$393,3,FALSE)</f>
        <v>EBOM</v>
      </c>
      <c r="E299" t="str">
        <f>VLOOKUP(B299,[1]IRIS!$B$2:$T$370,4,FALSE)</f>
        <v>PP</v>
      </c>
      <c r="F299">
        <f>VLOOKUP(B299,[1]IRIS!$B$2:$T$370,5,FALSE)</f>
        <v>80000334</v>
      </c>
      <c r="G299" t="str">
        <f>VLOOKUP(B299,[1]IRIS!$B$2:$T$370,6,FALSE)</f>
        <v>TEXAS INSTRUMENTS INC,INCORP</v>
      </c>
      <c r="H299" t="str">
        <f>VLOOKUP(B299,[1]IRIS!$B$2:$T$370,7,FALSE)</f>
        <v>US</v>
      </c>
      <c r="I299">
        <f>VLOOKUP(B299,[1]IRIS!$B$2:$T$370,14,FALSE)</f>
        <v>0.39100000000000001</v>
      </c>
      <c r="J299" t="str">
        <f>VLOOKUP(B299,[1]IRIS!$B$2:$T$370,15,FALSE)</f>
        <v>USD</v>
      </c>
      <c r="K299">
        <f t="shared" si="52"/>
        <v>0.39100000000000001</v>
      </c>
      <c r="L299" s="15"/>
      <c r="M299" t="str">
        <f>VLOOKUP(B299,[1]IRIS!$B$2:$T$370,16,FALSE)</f>
        <v>EA</v>
      </c>
      <c r="N299" t="str">
        <f>VLOOKUP(B299,[1]IRIS!$B$2:$T$370,17,FALSE)</f>
        <v>P4000569</v>
      </c>
      <c r="O299" t="str">
        <f>VLOOKUP(B299,[1]IRIS!$B$2:$T$370,19,FALSE)</f>
        <v>PNET30D</v>
      </c>
      <c r="P299">
        <v>1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f t="shared" si="44"/>
        <v>0.39100000000000001</v>
      </c>
      <c r="Y299">
        <f t="shared" si="45"/>
        <v>0.39100000000000001</v>
      </c>
      <c r="Z299">
        <f t="shared" si="46"/>
        <v>0</v>
      </c>
      <c r="AA299">
        <f t="shared" si="47"/>
        <v>0</v>
      </c>
      <c r="AB299">
        <f t="shared" si="48"/>
        <v>0</v>
      </c>
      <c r="AC299">
        <f t="shared" si="49"/>
        <v>0</v>
      </c>
      <c r="AD299">
        <f t="shared" si="50"/>
        <v>0</v>
      </c>
      <c r="AE299">
        <f t="shared" si="51"/>
        <v>0</v>
      </c>
    </row>
    <row r="300" spans="1:31" x14ac:dyDescent="0.25">
      <c r="A300" t="s">
        <v>1144</v>
      </c>
      <c r="B300" t="str">
        <f t="shared" si="43"/>
        <v>P701544B-FF0000</v>
      </c>
      <c r="C300" t="str">
        <f>VLOOKUP(B300,[1]IRIS!$B$2:$T$370,2,FALSE)</f>
        <v>IC-REG Converter,WSON</v>
      </c>
      <c r="D300" t="str">
        <f>VLOOKUP(B300,'[1]cBOM GD'!$B$3:$D$393,3,FALSE)</f>
        <v>EBOM</v>
      </c>
      <c r="E300" t="str">
        <f>VLOOKUP(B300,[1]IRIS!$B$2:$T$370,4,FALSE)</f>
        <v>PP</v>
      </c>
      <c r="F300">
        <f>VLOOKUP(B300,[1]IRIS!$B$2:$T$370,5,FALSE)</f>
        <v>80000334</v>
      </c>
      <c r="G300" t="str">
        <f>VLOOKUP(B300,[1]IRIS!$B$2:$T$370,6,FALSE)</f>
        <v>TEXAS INSTRUMENTS INC,INCORP</v>
      </c>
      <c r="H300" t="str">
        <f>VLOOKUP(B300,[1]IRIS!$B$2:$T$370,7,FALSE)</f>
        <v>US</v>
      </c>
      <c r="I300">
        <f>VLOOKUP(B300,[1]IRIS!$B$2:$T$370,14,FALSE)</f>
        <v>0.32100000000000001</v>
      </c>
      <c r="J300" t="str">
        <f>VLOOKUP(B300,[1]IRIS!$B$2:$T$370,15,FALSE)</f>
        <v>USD</v>
      </c>
      <c r="K300">
        <f t="shared" si="52"/>
        <v>0.32100000000000001</v>
      </c>
      <c r="L300" s="15"/>
      <c r="M300" t="str">
        <f>VLOOKUP(B300,[1]IRIS!$B$2:$T$370,16,FALSE)</f>
        <v>EA</v>
      </c>
      <c r="N300" t="str">
        <f>VLOOKUP(B300,[1]IRIS!$B$2:$T$370,17,FALSE)</f>
        <v>P4000569</v>
      </c>
      <c r="O300" t="str">
        <f>VLOOKUP(B300,[1]IRIS!$B$2:$T$370,19,FALSE)</f>
        <v>PNET30D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f t="shared" si="44"/>
        <v>0.32100000000000001</v>
      </c>
      <c r="Y300">
        <f t="shared" si="45"/>
        <v>0.32100000000000001</v>
      </c>
      <c r="Z300">
        <f t="shared" si="46"/>
        <v>0.32100000000000001</v>
      </c>
      <c r="AA300">
        <f t="shared" si="47"/>
        <v>0.32100000000000001</v>
      </c>
      <c r="AB300">
        <f t="shared" si="48"/>
        <v>0.32100000000000001</v>
      </c>
      <c r="AC300">
        <f t="shared" si="49"/>
        <v>0.32100000000000001</v>
      </c>
      <c r="AD300">
        <f t="shared" si="50"/>
        <v>0.32100000000000001</v>
      </c>
      <c r="AE300">
        <f t="shared" si="51"/>
        <v>0.32100000000000001</v>
      </c>
    </row>
    <row r="301" spans="1:31" x14ac:dyDescent="0.25">
      <c r="A301" t="s">
        <v>1145</v>
      </c>
      <c r="B301" t="str">
        <f t="shared" si="43"/>
        <v>P701621D-FF0000</v>
      </c>
      <c r="C301" t="str">
        <f>VLOOKUP(B301,[1]IRIS!$B$2:$T$370,2,FALSE)</f>
        <v>IC-REG Adjustable,VQFN</v>
      </c>
      <c r="D301" t="str">
        <f>VLOOKUP(B301,'[1]cBOM GD'!$B$3:$D$393,3,FALSE)</f>
        <v>EBOM</v>
      </c>
      <c r="E301" t="str">
        <f>VLOOKUP(B301,[1]IRIS!$B$2:$T$370,4,FALSE)</f>
        <v>PP</v>
      </c>
      <c r="F301">
        <f>VLOOKUP(B301,[1]IRIS!$B$2:$T$370,5,FALSE)</f>
        <v>80000334</v>
      </c>
      <c r="G301" t="str">
        <f>VLOOKUP(B301,[1]IRIS!$B$2:$T$370,6,FALSE)</f>
        <v>TEXAS INSTRUMENTS INC,INCORP</v>
      </c>
      <c r="H301" t="str">
        <f>VLOOKUP(B301,[1]IRIS!$B$2:$T$370,7,FALSE)</f>
        <v>US</v>
      </c>
      <c r="I301">
        <f>VLOOKUP(B301,[1]IRIS!$B$2:$T$370,14,FALSE)</f>
        <v>0.67</v>
      </c>
      <c r="J301" t="str">
        <f>VLOOKUP(B301,[1]IRIS!$B$2:$T$370,15,FALSE)</f>
        <v>USD</v>
      </c>
      <c r="K301">
        <f t="shared" si="52"/>
        <v>0.67</v>
      </c>
      <c r="L301" s="15"/>
      <c r="M301" t="str">
        <f>VLOOKUP(B301,[1]IRIS!$B$2:$T$370,16,FALSE)</f>
        <v>EA</v>
      </c>
      <c r="N301" t="str">
        <f>VLOOKUP(B301,[1]IRIS!$B$2:$T$370,17,FALSE)</f>
        <v>P4000569</v>
      </c>
      <c r="O301" t="str">
        <f>VLOOKUP(B301,[1]IRIS!$B$2:$T$370,19,FALSE)</f>
        <v>PNET30D</v>
      </c>
      <c r="P301">
        <v>1</v>
      </c>
      <c r="Q301">
        <v>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f t="shared" si="44"/>
        <v>0.67</v>
      </c>
      <c r="Y301">
        <f t="shared" si="45"/>
        <v>0.67</v>
      </c>
      <c r="Z301">
        <f t="shared" si="46"/>
        <v>0</v>
      </c>
      <c r="AA301">
        <f t="shared" si="47"/>
        <v>0</v>
      </c>
      <c r="AB301">
        <f t="shared" si="48"/>
        <v>0</v>
      </c>
      <c r="AC301">
        <f t="shared" si="49"/>
        <v>0</v>
      </c>
      <c r="AD301">
        <f t="shared" si="50"/>
        <v>0</v>
      </c>
      <c r="AE301">
        <f t="shared" si="51"/>
        <v>0</v>
      </c>
    </row>
    <row r="302" spans="1:31" x14ac:dyDescent="0.25">
      <c r="A302" t="s">
        <v>1146</v>
      </c>
      <c r="B302" t="str">
        <f t="shared" si="43"/>
        <v>P710057D-FA0000</v>
      </c>
      <c r="C302" t="str">
        <f>VLOOKUP(B302,[1]IRIS!$B$2:$T$370,2,FALSE)</f>
        <v>IC-SENSOR AccelerometerLGA</v>
      </c>
      <c r="D302" t="str">
        <f>VLOOKUP(B302,'[1]cBOM GD'!$B$3:$D$393,3,FALSE)</f>
        <v>EBOM</v>
      </c>
      <c r="E302" t="str">
        <f>VLOOKUP(B302,[1]IRIS!$B$2:$T$370,4,FALSE)</f>
        <v>PP</v>
      </c>
      <c r="F302">
        <f>VLOOKUP(B302,[1]IRIS!$B$2:$T$370,5,FALSE)</f>
        <v>80021884</v>
      </c>
      <c r="G302" t="str">
        <f>VLOOKUP(B302,[1]IRIS!$B$2:$T$370,6,FALSE)</f>
        <v>STMICROELECTRONICS INC</v>
      </c>
      <c r="H302" t="str">
        <f>VLOOKUP(B302,[1]IRIS!$B$2:$T$370,7,FALSE)</f>
        <v>US</v>
      </c>
      <c r="I302">
        <f>VLOOKUP(B302,[1]IRIS!$B$2:$T$370,14,FALSE)</f>
        <v>1.0629999999999999</v>
      </c>
      <c r="J302" t="str">
        <f>VLOOKUP(B302,[1]IRIS!$B$2:$T$370,15,FALSE)</f>
        <v>USD</v>
      </c>
      <c r="K302">
        <f t="shared" si="52"/>
        <v>1.0629999999999999</v>
      </c>
      <c r="L302" s="15"/>
      <c r="M302" t="str">
        <f>VLOOKUP(B302,[1]IRIS!$B$2:$T$370,16,FALSE)</f>
        <v>EA</v>
      </c>
      <c r="N302" t="str">
        <f>VLOOKUP(B302,[1]IRIS!$B$2:$T$370,17,FALSE)</f>
        <v>P4000623</v>
      </c>
      <c r="O302" t="str">
        <f>VLOOKUP(B302,[1]IRIS!$B$2:$T$370,19,FALSE)</f>
        <v>PNET45D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f t="shared" si="44"/>
        <v>1.0629999999999999</v>
      </c>
      <c r="Y302">
        <f t="shared" si="45"/>
        <v>1.0629999999999999</v>
      </c>
      <c r="Z302">
        <f t="shared" si="46"/>
        <v>1.0629999999999999</v>
      </c>
      <c r="AA302">
        <f t="shared" si="47"/>
        <v>1.0629999999999999</v>
      </c>
      <c r="AB302">
        <f t="shared" si="48"/>
        <v>1.0629999999999999</v>
      </c>
      <c r="AC302">
        <f t="shared" si="49"/>
        <v>1.0629999999999999</v>
      </c>
      <c r="AD302">
        <f t="shared" si="50"/>
        <v>1.0629999999999999</v>
      </c>
      <c r="AE302">
        <f t="shared" si="51"/>
        <v>1.0629999999999999</v>
      </c>
    </row>
    <row r="303" spans="1:31" x14ac:dyDescent="0.25">
      <c r="A303" t="s">
        <v>1147</v>
      </c>
      <c r="B303" t="str">
        <f t="shared" si="43"/>
        <v>P710147B-FSN000</v>
      </c>
      <c r="C303" t="str">
        <f>VLOOKUP(B303,[1]IRIS!$B$2:$T$370,2,FALSE)</f>
        <v>5.5-V 4-A 16-MohmOn-Resistance Load Switc</v>
      </c>
      <c r="D303" t="str">
        <f>VLOOKUP(B303,'[1]cBOM GD'!$B$3:$D$393,3,FALSE)</f>
        <v>EBOM</v>
      </c>
      <c r="E303" t="str">
        <f>VLOOKUP(B303,[1]IRIS!$B$2:$T$370,4,FALSE)</f>
        <v>PP</v>
      </c>
      <c r="F303">
        <f>VLOOKUP(B303,[1]IRIS!$B$2:$T$370,5,FALSE)</f>
        <v>80000334</v>
      </c>
      <c r="G303" t="str">
        <f>VLOOKUP(B303,[1]IRIS!$B$2:$T$370,6,FALSE)</f>
        <v>TEXAS INSTRUMENTS INC,INCORP</v>
      </c>
      <c r="H303" t="str">
        <f>VLOOKUP(B303,[1]IRIS!$B$2:$T$370,7,FALSE)</f>
        <v>US</v>
      </c>
      <c r="I303">
        <f>VLOOKUP(B303,[1]IRIS!$B$2:$T$370,14,FALSE)</f>
        <v>0.13500000000000001</v>
      </c>
      <c r="J303" t="str">
        <f>VLOOKUP(B303,[1]IRIS!$B$2:$T$370,15,FALSE)</f>
        <v>USD</v>
      </c>
      <c r="K303">
        <f t="shared" si="52"/>
        <v>0.13500000000000001</v>
      </c>
      <c r="L303" s="15"/>
      <c r="M303" t="str">
        <f>VLOOKUP(B303,[1]IRIS!$B$2:$T$370,16,FALSE)</f>
        <v>EA</v>
      </c>
      <c r="N303" t="str">
        <f>VLOOKUP(B303,[1]IRIS!$B$2:$T$370,17,FALSE)</f>
        <v>P4000571</v>
      </c>
      <c r="O303" t="str">
        <f>VLOOKUP(B303,[1]IRIS!$B$2:$T$370,19,FALSE)</f>
        <v>PNET30D</v>
      </c>
      <c r="P303">
        <v>2</v>
      </c>
      <c r="Q303">
        <v>2</v>
      </c>
      <c r="R303">
        <v>2</v>
      </c>
      <c r="S303">
        <v>2</v>
      </c>
      <c r="T303">
        <v>2</v>
      </c>
      <c r="U303">
        <v>2</v>
      </c>
      <c r="V303">
        <v>2</v>
      </c>
      <c r="W303">
        <v>2</v>
      </c>
      <c r="X303">
        <f t="shared" si="44"/>
        <v>0.27</v>
      </c>
      <c r="Y303">
        <f t="shared" si="45"/>
        <v>0.27</v>
      </c>
      <c r="Z303">
        <f t="shared" si="46"/>
        <v>0.27</v>
      </c>
      <c r="AA303">
        <f t="shared" si="47"/>
        <v>0.27</v>
      </c>
      <c r="AB303">
        <f t="shared" si="48"/>
        <v>0.27</v>
      </c>
      <c r="AC303">
        <f t="shared" si="49"/>
        <v>0.27</v>
      </c>
      <c r="AD303">
        <f t="shared" si="50"/>
        <v>0.27</v>
      </c>
      <c r="AE303">
        <f t="shared" si="51"/>
        <v>0.27</v>
      </c>
    </row>
    <row r="304" spans="1:31" x14ac:dyDescent="0.25">
      <c r="A304" t="s">
        <v>1148</v>
      </c>
      <c r="B304" t="str">
        <f t="shared" si="43"/>
        <v>P710222B-FA0000</v>
      </c>
      <c r="C304" t="str">
        <f>VLOOKUP(B304,[1]IRIS!$B$2:$T$370,2,FALSE)</f>
        <v xml:space="preserve"> Current Shunt Amplifier</v>
      </c>
      <c r="D304" t="str">
        <f>VLOOKUP(B304,'[1]cBOM GD'!$B$3:$D$393,3,FALSE)</f>
        <v>EBOM</v>
      </c>
      <c r="E304" t="str">
        <f>VLOOKUP(B304,[1]IRIS!$B$2:$T$370,4,FALSE)</f>
        <v>PP</v>
      </c>
      <c r="F304">
        <f>VLOOKUP(B304,[1]IRIS!$B$2:$T$370,5,FALSE)</f>
        <v>80000334</v>
      </c>
      <c r="G304" t="str">
        <f>VLOOKUP(B304,[1]IRIS!$B$2:$T$370,6,FALSE)</f>
        <v>TEXAS INSTRUMENTS INC,INCORP</v>
      </c>
      <c r="H304" t="str">
        <f>VLOOKUP(B304,[1]IRIS!$B$2:$T$370,7,FALSE)</f>
        <v>US</v>
      </c>
      <c r="I304">
        <f>VLOOKUP(B304,[1]IRIS!$B$2:$T$370,14,FALSE)</f>
        <v>0.17199999999999999</v>
      </c>
      <c r="J304" t="str">
        <f>VLOOKUP(B304,[1]IRIS!$B$2:$T$370,15,FALSE)</f>
        <v>USD</v>
      </c>
      <c r="K304">
        <f t="shared" si="52"/>
        <v>0.17199999999999999</v>
      </c>
      <c r="L304" s="15"/>
      <c r="M304" t="str">
        <f>VLOOKUP(B304,[1]IRIS!$B$2:$T$370,16,FALSE)</f>
        <v>EA</v>
      </c>
      <c r="N304" t="str">
        <f>VLOOKUP(B304,[1]IRIS!$B$2:$T$370,17,FALSE)</f>
        <v>P4000571</v>
      </c>
      <c r="O304" t="str">
        <f>VLOOKUP(B304,[1]IRIS!$B$2:$T$370,19,FALSE)</f>
        <v>PNET30D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1</v>
      </c>
      <c r="X304">
        <f t="shared" si="44"/>
        <v>0</v>
      </c>
      <c r="Y304">
        <f t="shared" si="45"/>
        <v>0</v>
      </c>
      <c r="Z304">
        <f t="shared" si="46"/>
        <v>0</v>
      </c>
      <c r="AA304">
        <f t="shared" si="47"/>
        <v>0</v>
      </c>
      <c r="AB304">
        <f t="shared" si="48"/>
        <v>0</v>
      </c>
      <c r="AC304">
        <f t="shared" si="49"/>
        <v>0</v>
      </c>
      <c r="AD304">
        <f t="shared" si="50"/>
        <v>0.17199999999999999</v>
      </c>
      <c r="AE304">
        <f t="shared" si="51"/>
        <v>0.17199999999999999</v>
      </c>
    </row>
    <row r="305" spans="1:31" x14ac:dyDescent="0.25">
      <c r="A305" t="s">
        <v>1149</v>
      </c>
      <c r="B305" t="str">
        <f t="shared" si="43"/>
        <v>P7103910-FT0000</v>
      </c>
      <c r="C305" t="str">
        <f>VLOOKUP(B305,[1]IRIS!$B$2:$T$370,2,FALSE)</f>
        <v>Enet-AVB Bridge SolutionAutomotive App</v>
      </c>
      <c r="D305" t="str">
        <f>VLOOKUP(B305,'[1]cBOM GD'!$B$3:$D$393,3,FALSE)</f>
        <v>EBOM</v>
      </c>
      <c r="E305" t="str">
        <f>VLOOKUP(B305,[1]IRIS!$B$2:$T$370,4,FALSE)</f>
        <v>PP</v>
      </c>
      <c r="F305">
        <f>VLOOKUP(B305,[1]IRIS!$B$2:$T$370,5,FALSE)</f>
        <v>80004960</v>
      </c>
      <c r="G305" t="str">
        <f>VLOOKUP(B305,[1]IRIS!$B$2:$T$370,6,FALSE)</f>
        <v>Toshiba America Electronic</v>
      </c>
      <c r="H305" t="str">
        <f>VLOOKUP(B305,[1]IRIS!$B$2:$T$370,7,FALSE)</f>
        <v>US</v>
      </c>
      <c r="I305">
        <f>VLOOKUP(B305,[1]IRIS!$B$2:$T$370,14,FALSE)</f>
        <v>2.63</v>
      </c>
      <c r="J305" t="str">
        <f>VLOOKUP(B305,[1]IRIS!$B$2:$T$370,15,FALSE)</f>
        <v>USD</v>
      </c>
      <c r="K305">
        <f t="shared" si="52"/>
        <v>2.63</v>
      </c>
      <c r="L305" s="15"/>
      <c r="M305" t="str">
        <f>VLOOKUP(B305,[1]IRIS!$B$2:$T$370,16,FALSE)</f>
        <v>EA</v>
      </c>
      <c r="N305" t="str">
        <f>VLOOKUP(B305,[1]IRIS!$B$2:$T$370,17,FALSE)</f>
        <v>P4000057</v>
      </c>
      <c r="O305" t="str">
        <f>VLOOKUP(B305,[1]IRIS!$B$2:$T$370,19,FALSE)</f>
        <v>PNET30D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f t="shared" si="44"/>
        <v>2.63</v>
      </c>
      <c r="Y305">
        <f t="shared" si="45"/>
        <v>2.63</v>
      </c>
      <c r="Z305">
        <f t="shared" si="46"/>
        <v>2.63</v>
      </c>
      <c r="AA305">
        <f t="shared" si="47"/>
        <v>2.63</v>
      </c>
      <c r="AB305">
        <f t="shared" si="48"/>
        <v>2.63</v>
      </c>
      <c r="AC305">
        <f t="shared" si="49"/>
        <v>2.63</v>
      </c>
      <c r="AD305">
        <f t="shared" si="50"/>
        <v>2.63</v>
      </c>
      <c r="AE305">
        <f t="shared" si="51"/>
        <v>2.63</v>
      </c>
    </row>
    <row r="306" spans="1:31" x14ac:dyDescent="0.25">
      <c r="A306" t="s">
        <v>1150</v>
      </c>
      <c r="B306" t="str">
        <f t="shared" si="43"/>
        <v>P710438D-FT0000</v>
      </c>
      <c r="C306" t="str">
        <f>VLOOKUP(B306,[1]IRIS!$B$2:$T$370,2,FALSE)</f>
        <v>high-speed CAN xcvr</v>
      </c>
      <c r="D306" t="str">
        <f>VLOOKUP(B306,'[1]cBOM GD'!$B$3:$D$393,3,FALSE)</f>
        <v>EBOM</v>
      </c>
      <c r="E306" t="str">
        <f>VLOOKUP(B306,[1]IRIS!$B$2:$T$370,4,FALSE)</f>
        <v>PP</v>
      </c>
      <c r="F306">
        <f>VLOOKUP(B306,[1]IRIS!$B$2:$T$370,5,FALSE)</f>
        <v>80004853</v>
      </c>
      <c r="G306" t="str">
        <f>VLOOKUP(B306,[1]IRIS!$B$2:$T$370,6,FALSE)</f>
        <v>NXP USA, Inc.</v>
      </c>
      <c r="H306" t="str">
        <f>VLOOKUP(B306,[1]IRIS!$B$2:$T$370,7,FALSE)</f>
        <v>US</v>
      </c>
      <c r="I306">
        <f>VLOOKUP(B306,[1]IRIS!$B$2:$T$370,14,FALSE)</f>
        <v>9.3100000000000002E-2</v>
      </c>
      <c r="J306" t="str">
        <f>VLOOKUP(B306,[1]IRIS!$B$2:$T$370,15,FALSE)</f>
        <v>USD</v>
      </c>
      <c r="K306">
        <f t="shared" si="52"/>
        <v>9.3100000000000002E-2</v>
      </c>
      <c r="L306" s="15">
        <f>VLOOKUP(B306,[1]Sheet2!$A$2:$M$49,13,FALSE)</f>
        <v>9.5000000000000001E-2</v>
      </c>
      <c r="M306" t="str">
        <f>VLOOKUP(B306,[1]IRIS!$B$2:$T$370,16,FALSE)</f>
        <v>EA</v>
      </c>
      <c r="N306" t="str">
        <f>VLOOKUP(B306,[1]IRIS!$B$2:$T$370,17,FALSE)</f>
        <v>P4000576</v>
      </c>
      <c r="O306" t="str">
        <f>VLOOKUP(B306,[1]IRIS!$B$2:$T$370,19,FALSE)</f>
        <v>PNET55D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f t="shared" si="44"/>
        <v>9.3100000000000002E-2</v>
      </c>
      <c r="Y306">
        <f t="shared" si="45"/>
        <v>9.3100000000000002E-2</v>
      </c>
      <c r="Z306">
        <f t="shared" si="46"/>
        <v>9.3100000000000002E-2</v>
      </c>
      <c r="AA306">
        <f t="shared" si="47"/>
        <v>9.3100000000000002E-2</v>
      </c>
      <c r="AB306">
        <f t="shared" si="48"/>
        <v>9.3100000000000002E-2</v>
      </c>
      <c r="AC306">
        <f t="shared" si="49"/>
        <v>9.3100000000000002E-2</v>
      </c>
      <c r="AD306">
        <f t="shared" si="50"/>
        <v>9.3100000000000002E-2</v>
      </c>
      <c r="AE306">
        <f t="shared" si="51"/>
        <v>9.3100000000000002E-2</v>
      </c>
    </row>
    <row r="307" spans="1:31" x14ac:dyDescent="0.25">
      <c r="A307" t="s">
        <v>1151</v>
      </c>
      <c r="B307" t="str">
        <f t="shared" si="43"/>
        <v>P710442D-FT0000</v>
      </c>
      <c r="C307" t="str">
        <f>VLOOKUP(B307,[1]IRIS!$B$2:$T$370,2,FALSE)</f>
        <v>100BASE-T1 Automotive Ethernet PHY</v>
      </c>
      <c r="D307" t="str">
        <f>VLOOKUP(B307,'[1]cBOM GD'!$B$3:$D$393,3,FALSE)</f>
        <v>EBOM</v>
      </c>
      <c r="E307" t="str">
        <f>VLOOKUP(B307,[1]IRIS!$B$2:$T$370,4,FALSE)</f>
        <v>PP</v>
      </c>
      <c r="F307">
        <f>VLOOKUP(B307,[1]IRIS!$B$2:$T$370,5,FALSE)</f>
        <v>80000334</v>
      </c>
      <c r="G307" t="str">
        <f>VLOOKUP(B307,[1]IRIS!$B$2:$T$370,6,FALSE)</f>
        <v>TEXAS INSTRUMENTS INC,INCORP</v>
      </c>
      <c r="H307" t="str">
        <f>VLOOKUP(B307,[1]IRIS!$B$2:$T$370,7,FALSE)</f>
        <v>US</v>
      </c>
      <c r="I307">
        <f>VLOOKUP(B307,[1]IRIS!$B$2:$T$370,14,FALSE)</f>
        <v>0.88200000000000001</v>
      </c>
      <c r="J307" t="str">
        <f>VLOOKUP(B307,[1]IRIS!$B$2:$T$370,15,FALSE)</f>
        <v>USD</v>
      </c>
      <c r="K307">
        <f t="shared" si="52"/>
        <v>0.88200000000000001</v>
      </c>
      <c r="L307" s="15"/>
      <c r="M307" t="str">
        <f>VLOOKUP(B307,[1]IRIS!$B$2:$T$370,16,FALSE)</f>
        <v>EA</v>
      </c>
      <c r="N307" t="str">
        <f>VLOOKUP(B307,[1]IRIS!$B$2:$T$370,17,FALSE)</f>
        <v>P4000567</v>
      </c>
      <c r="O307" t="str">
        <f>VLOOKUP(B307,[1]IRIS!$B$2:$T$370,19,FALSE)</f>
        <v>PNET30D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f t="shared" si="44"/>
        <v>0.88200000000000001</v>
      </c>
      <c r="Y307">
        <f t="shared" si="45"/>
        <v>0.88200000000000001</v>
      </c>
      <c r="Z307">
        <f t="shared" si="46"/>
        <v>0.88200000000000001</v>
      </c>
      <c r="AA307">
        <f t="shared" si="47"/>
        <v>0.88200000000000001</v>
      </c>
      <c r="AB307">
        <f t="shared" si="48"/>
        <v>0.88200000000000001</v>
      </c>
      <c r="AC307">
        <f t="shared" si="49"/>
        <v>0.88200000000000001</v>
      </c>
      <c r="AD307">
        <f t="shared" si="50"/>
        <v>0.88200000000000001</v>
      </c>
      <c r="AE307">
        <f t="shared" si="51"/>
        <v>0.88200000000000001</v>
      </c>
    </row>
    <row r="308" spans="1:31" x14ac:dyDescent="0.25">
      <c r="A308" t="s">
        <v>1152</v>
      </c>
      <c r="B308" t="str">
        <f t="shared" si="43"/>
        <v>P740202D-FPC000</v>
      </c>
      <c r="C308" t="str">
        <f>VLOOKUP(B308,[1]IRIS!$B$2:$T$370,2,FALSE)</f>
        <v>8-Bit Dual-Supply BusTransceiver</v>
      </c>
      <c r="D308" t="str">
        <f>VLOOKUP(B308,'[1]cBOM GD'!$B$3:$D$393,3,FALSE)</f>
        <v>EBOM</v>
      </c>
      <c r="E308" t="str">
        <f>VLOOKUP(B308,[1]IRIS!$B$2:$T$370,4,FALSE)</f>
        <v>PP</v>
      </c>
      <c r="F308">
        <f>VLOOKUP(B308,[1]IRIS!$B$2:$T$370,5,FALSE)</f>
        <v>80000334</v>
      </c>
      <c r="G308" t="str">
        <f>VLOOKUP(B308,[1]IRIS!$B$2:$T$370,6,FALSE)</f>
        <v>TEXAS INSTRUMENTS INC,INCORP</v>
      </c>
      <c r="H308" t="str">
        <f>VLOOKUP(B308,[1]IRIS!$B$2:$T$370,7,FALSE)</f>
        <v>US</v>
      </c>
      <c r="I308">
        <f>VLOOKUP(B308,[1]IRIS!$B$2:$T$370,14,FALSE)</f>
        <v>0.23799999999999999</v>
      </c>
      <c r="J308" t="str">
        <f>VLOOKUP(B308,[1]IRIS!$B$2:$T$370,15,FALSE)</f>
        <v>USD</v>
      </c>
      <c r="K308">
        <f t="shared" si="52"/>
        <v>0.23799999999999999</v>
      </c>
      <c r="L308" s="15"/>
      <c r="M308" t="str">
        <f>VLOOKUP(B308,[1]IRIS!$B$2:$T$370,16,FALSE)</f>
        <v>EA</v>
      </c>
      <c r="N308" t="str">
        <f>VLOOKUP(B308,[1]IRIS!$B$2:$T$370,17,FALSE)</f>
        <v>P4000569</v>
      </c>
      <c r="O308" t="str">
        <f>VLOOKUP(B308,[1]IRIS!$B$2:$T$370,19,FALSE)</f>
        <v>PNET30D</v>
      </c>
      <c r="P308">
        <v>2</v>
      </c>
      <c r="Q308">
        <v>2</v>
      </c>
      <c r="R308">
        <v>2</v>
      </c>
      <c r="S308">
        <v>2</v>
      </c>
      <c r="T308">
        <v>2</v>
      </c>
      <c r="U308">
        <v>2</v>
      </c>
      <c r="V308">
        <v>2</v>
      </c>
      <c r="W308">
        <v>2</v>
      </c>
      <c r="X308">
        <f t="shared" si="44"/>
        <v>0.47599999999999998</v>
      </c>
      <c r="Y308">
        <f t="shared" si="45"/>
        <v>0.47599999999999998</v>
      </c>
      <c r="Z308">
        <f t="shared" si="46"/>
        <v>0.47599999999999998</v>
      </c>
      <c r="AA308">
        <f t="shared" si="47"/>
        <v>0.47599999999999998</v>
      </c>
      <c r="AB308">
        <f t="shared" si="48"/>
        <v>0.47599999999999998</v>
      </c>
      <c r="AC308">
        <f t="shared" si="49"/>
        <v>0.47599999999999998</v>
      </c>
      <c r="AD308">
        <f t="shared" si="50"/>
        <v>0.47599999999999998</v>
      </c>
      <c r="AE308">
        <f t="shared" si="51"/>
        <v>0.47599999999999998</v>
      </c>
    </row>
    <row r="309" spans="1:31" x14ac:dyDescent="0.25">
      <c r="A309" t="s">
        <v>1153</v>
      </c>
      <c r="B309" t="str">
        <f t="shared" si="43"/>
        <v>P740242B-FP0000</v>
      </c>
      <c r="C309" t="str">
        <f>VLOOKUP(B309,[1]IRIS!$B$2:$T$370,2,FALSE)</f>
        <v>Configurable Logic GateAEC-Q100 SC70</v>
      </c>
      <c r="D309" t="str">
        <f>VLOOKUP(B309,'[1]cBOM GD'!$B$3:$D$393,3,FALSE)</f>
        <v>EBOM</v>
      </c>
      <c r="E309" t="str">
        <f>VLOOKUP(B309,[1]IRIS!$B$2:$T$370,4,FALSE)</f>
        <v>PP</v>
      </c>
      <c r="F309">
        <f>VLOOKUP(B309,[1]IRIS!$B$2:$T$370,5,FALSE)</f>
        <v>80000334</v>
      </c>
      <c r="G309" t="str">
        <f>VLOOKUP(B309,[1]IRIS!$B$2:$T$370,6,FALSE)</f>
        <v>TEXAS INSTRUMENTS INC,INCORP</v>
      </c>
      <c r="H309" t="str">
        <f>VLOOKUP(B309,[1]IRIS!$B$2:$T$370,7,FALSE)</f>
        <v>US</v>
      </c>
      <c r="I309">
        <f>VLOOKUP(B309,[1]IRIS!$B$2:$T$370,14,FALSE)</f>
        <v>0.05</v>
      </c>
      <c r="J309" t="str">
        <f>VLOOKUP(B309,[1]IRIS!$B$2:$T$370,15,FALSE)</f>
        <v>USD</v>
      </c>
      <c r="K309">
        <f t="shared" si="52"/>
        <v>0.05</v>
      </c>
      <c r="L309" s="15"/>
      <c r="M309" t="str">
        <f>VLOOKUP(B309,[1]IRIS!$B$2:$T$370,16,FALSE)</f>
        <v>EA</v>
      </c>
      <c r="N309" t="str">
        <f>VLOOKUP(B309,[1]IRIS!$B$2:$T$370,17,FALSE)</f>
        <v>P4000569</v>
      </c>
      <c r="O309" t="str">
        <f>VLOOKUP(B309,[1]IRIS!$B$2:$T$370,19,FALSE)</f>
        <v>PNET30D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f t="shared" si="44"/>
        <v>0.05</v>
      </c>
      <c r="Y309">
        <f t="shared" si="45"/>
        <v>0.05</v>
      </c>
      <c r="Z309">
        <f t="shared" si="46"/>
        <v>0.05</v>
      </c>
      <c r="AA309">
        <f t="shared" si="47"/>
        <v>0.05</v>
      </c>
      <c r="AB309">
        <f t="shared" si="48"/>
        <v>0.05</v>
      </c>
      <c r="AC309">
        <f t="shared" si="49"/>
        <v>0.05</v>
      </c>
      <c r="AD309">
        <f t="shared" si="50"/>
        <v>0.05</v>
      </c>
      <c r="AE309">
        <f t="shared" si="51"/>
        <v>0.05</v>
      </c>
    </row>
    <row r="310" spans="1:31" x14ac:dyDescent="0.25">
      <c r="A310" t="s">
        <v>1154</v>
      </c>
      <c r="B310" t="str">
        <f t="shared" si="43"/>
        <v>P740258B-FP0000</v>
      </c>
      <c r="C310" t="str">
        <f>VLOOKUP(B310,[1]IRIS!$B$2:$T$370,2,FALSE)</f>
        <v>IC-LOGMISC AND Gate,SC70</v>
      </c>
      <c r="D310" t="str">
        <f>VLOOKUP(B310,'[1]cBOM GD'!$B$3:$D$393,3,FALSE)</f>
        <v>EBOM</v>
      </c>
      <c r="E310" t="str">
        <f>VLOOKUP(B310,[1]IRIS!$B$2:$T$370,4,FALSE)</f>
        <v>PP</v>
      </c>
      <c r="F310">
        <f>VLOOKUP(B310,[1]IRIS!$B$2:$T$370,5,FALSE)</f>
        <v>80000334</v>
      </c>
      <c r="G310" t="str">
        <f>VLOOKUP(B310,[1]IRIS!$B$2:$T$370,6,FALSE)</f>
        <v>TEXAS INSTRUMENTS INC,INCORP</v>
      </c>
      <c r="H310" t="str">
        <f>VLOOKUP(B310,[1]IRIS!$B$2:$T$370,7,FALSE)</f>
        <v>US</v>
      </c>
      <c r="I310">
        <f>VLOOKUP(B310,[1]IRIS!$B$2:$T$370,14,FALSE)</f>
        <v>5.8000000000000003E-2</v>
      </c>
      <c r="J310" t="str">
        <f>VLOOKUP(B310,[1]IRIS!$B$2:$T$370,15,FALSE)</f>
        <v>USD</v>
      </c>
      <c r="K310">
        <f t="shared" si="52"/>
        <v>5.8000000000000003E-2</v>
      </c>
      <c r="L310" s="15"/>
      <c r="M310" t="str">
        <f>VLOOKUP(B310,[1]IRIS!$B$2:$T$370,16,FALSE)</f>
        <v>EA</v>
      </c>
      <c r="N310" t="str">
        <f>VLOOKUP(B310,[1]IRIS!$B$2:$T$370,17,FALSE)</f>
        <v>P4000569</v>
      </c>
      <c r="O310" t="str">
        <f>VLOOKUP(B310,[1]IRIS!$B$2:$T$370,19,FALSE)</f>
        <v>PNET30D</v>
      </c>
      <c r="P310">
        <v>1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f t="shared" si="44"/>
        <v>5.8000000000000003E-2</v>
      </c>
      <c r="Y310">
        <f t="shared" si="45"/>
        <v>5.8000000000000003E-2</v>
      </c>
      <c r="Z310">
        <f t="shared" si="46"/>
        <v>0</v>
      </c>
      <c r="AA310">
        <f t="shared" si="47"/>
        <v>0</v>
      </c>
      <c r="AB310">
        <f t="shared" si="48"/>
        <v>0</v>
      </c>
      <c r="AC310">
        <f t="shared" si="49"/>
        <v>0</v>
      </c>
      <c r="AD310">
        <f t="shared" si="50"/>
        <v>0</v>
      </c>
      <c r="AE310">
        <f t="shared" si="51"/>
        <v>0</v>
      </c>
    </row>
    <row r="311" spans="1:31" x14ac:dyDescent="0.25">
      <c r="A311" t="s">
        <v>1155</v>
      </c>
      <c r="B311" t="str">
        <f t="shared" si="43"/>
        <v>P740271B-FP0000</v>
      </c>
      <c r="C311" t="str">
        <f>VLOOKUP(B311,[1]IRIS!$B$2:$T$370,2,FALSE)</f>
        <v>IC-LOGMISC Buffer,SC70</v>
      </c>
      <c r="D311" t="str">
        <f>VLOOKUP(B311,'[1]cBOM GD'!$B$3:$D$393,3,FALSE)</f>
        <v>EBOM</v>
      </c>
      <c r="E311" t="str">
        <f>VLOOKUP(B311,[1]IRIS!$B$2:$T$370,4,FALSE)</f>
        <v>PP</v>
      </c>
      <c r="F311">
        <f>VLOOKUP(B311,[1]IRIS!$B$2:$T$370,5,FALSE)</f>
        <v>80000334</v>
      </c>
      <c r="G311" t="str">
        <f>VLOOKUP(B311,[1]IRIS!$B$2:$T$370,6,FALSE)</f>
        <v>TEXAS INSTRUMENTS INC,INCORP</v>
      </c>
      <c r="H311" t="str">
        <f>VLOOKUP(B311,[1]IRIS!$B$2:$T$370,7,FALSE)</f>
        <v>US</v>
      </c>
      <c r="I311">
        <f>VLOOKUP(B311,[1]IRIS!$B$2:$T$370,14,FALSE)</f>
        <v>6.0999999999999999E-2</v>
      </c>
      <c r="J311" t="str">
        <f>VLOOKUP(B311,[1]IRIS!$B$2:$T$370,15,FALSE)</f>
        <v>USD</v>
      </c>
      <c r="K311">
        <f t="shared" si="52"/>
        <v>6.0999999999999999E-2</v>
      </c>
      <c r="L311" s="15"/>
      <c r="M311" t="str">
        <f>VLOOKUP(B311,[1]IRIS!$B$2:$T$370,16,FALSE)</f>
        <v>EA</v>
      </c>
      <c r="N311" t="str">
        <f>VLOOKUP(B311,[1]IRIS!$B$2:$T$370,17,FALSE)</f>
        <v>P4000569</v>
      </c>
      <c r="O311" t="str">
        <f>VLOOKUP(B311,[1]IRIS!$B$2:$T$370,19,FALSE)</f>
        <v>PNET30D</v>
      </c>
      <c r="P311">
        <v>1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f t="shared" si="44"/>
        <v>6.0999999999999999E-2</v>
      </c>
      <c r="Y311">
        <f t="shared" si="45"/>
        <v>6.0999999999999999E-2</v>
      </c>
      <c r="Z311">
        <f t="shared" si="46"/>
        <v>0</v>
      </c>
      <c r="AA311">
        <f t="shared" si="47"/>
        <v>0</v>
      </c>
      <c r="AB311">
        <f t="shared" si="48"/>
        <v>0</v>
      </c>
      <c r="AC311">
        <f t="shared" si="49"/>
        <v>0</v>
      </c>
      <c r="AD311">
        <f t="shared" si="50"/>
        <v>0</v>
      </c>
      <c r="AE311">
        <f t="shared" si="51"/>
        <v>0</v>
      </c>
    </row>
    <row r="312" spans="1:31" x14ac:dyDescent="0.25">
      <c r="A312" t="s">
        <v>1156</v>
      </c>
      <c r="B312" t="str">
        <f t="shared" si="43"/>
        <v>P750084D-FS0000</v>
      </c>
      <c r="C312" t="str">
        <f>VLOOKUP(B312,[1]IRIS!$B$2:$T$370,2,FALSE)</f>
        <v>IC-LOGMISC SIM,</v>
      </c>
      <c r="D312" t="str">
        <f>VLOOKUP(B312,'[1]cBOM GD'!$B$3:$D$393,3,FALSE)</f>
        <v>EBOM</v>
      </c>
      <c r="E312" t="str">
        <f>VLOOKUP(B312,[1]IRIS!$B$2:$T$370,4,FALSE)</f>
        <v>PP</v>
      </c>
      <c r="F312">
        <f>VLOOKUP(B312,[1]IRIS!$B$2:$T$370,5,FALSE)</f>
        <v>80035302</v>
      </c>
      <c r="G312" t="str">
        <f>VLOOKUP(B312,[1]IRIS!$B$2:$T$370,6,FALSE)</f>
        <v>Vodafone US Inc.</v>
      </c>
      <c r="H312" t="str">
        <f>VLOOKUP(B312,[1]IRIS!$B$2:$T$370,7,FALSE)</f>
        <v>US</v>
      </c>
      <c r="I312">
        <f>VLOOKUP(B312,[1]IRIS!$B$2:$T$370,14,FALSE)</f>
        <v>2</v>
      </c>
      <c r="J312" t="str">
        <f>VLOOKUP(B312,[1]IRIS!$B$2:$T$370,15,FALSE)</f>
        <v>USD</v>
      </c>
      <c r="K312">
        <f t="shared" si="52"/>
        <v>2</v>
      </c>
      <c r="L312" s="15"/>
      <c r="M312" t="str">
        <f>VLOOKUP(B312,[1]IRIS!$B$2:$T$370,16,FALSE)</f>
        <v>EA</v>
      </c>
      <c r="N312" t="str">
        <f>VLOOKUP(B312,[1]IRIS!$B$2:$T$370,17,FALSE)</f>
        <v>P4000608</v>
      </c>
      <c r="O312" t="str">
        <f>VLOOKUP(B312,[1]IRIS!$B$2:$T$370,19,FALSE)</f>
        <v>PNET45D</v>
      </c>
      <c r="P312">
        <v>1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f t="shared" si="44"/>
        <v>2</v>
      </c>
      <c r="Y312">
        <f t="shared" si="45"/>
        <v>2</v>
      </c>
      <c r="Z312">
        <f t="shared" si="46"/>
        <v>0</v>
      </c>
      <c r="AA312">
        <f t="shared" si="47"/>
        <v>0</v>
      </c>
      <c r="AB312">
        <f t="shared" si="48"/>
        <v>0</v>
      </c>
      <c r="AC312">
        <f t="shared" si="49"/>
        <v>0</v>
      </c>
      <c r="AD312">
        <f t="shared" si="50"/>
        <v>0</v>
      </c>
      <c r="AE312">
        <f t="shared" si="51"/>
        <v>0</v>
      </c>
    </row>
    <row r="313" spans="1:31" x14ac:dyDescent="0.25">
      <c r="A313" t="s">
        <v>1157</v>
      </c>
      <c r="B313" t="str">
        <f t="shared" si="43"/>
        <v>P760595D-FM0000</v>
      </c>
      <c r="C313" t="str">
        <f>VLOOKUP(B313,[1]IRIS!$B$2:$T$370,2,FALSE)</f>
        <v>IC-PROC Microcontroller,</v>
      </c>
      <c r="D313" t="str">
        <f>VLOOKUP(B313,'[1]cBOM GD'!$B$3:$D$393,3,FALSE)</f>
        <v>EBOM</v>
      </c>
      <c r="E313" t="str">
        <f>VLOOKUP(B313,[1]IRIS!$B$2:$T$370,4,FALSE)</f>
        <v>PP</v>
      </c>
      <c r="F313">
        <f>VLOOKUP(B313,[1]IRIS!$B$2:$T$370,5,FALSE)</f>
        <v>80004853</v>
      </c>
      <c r="G313" t="str">
        <f>VLOOKUP(B313,[1]IRIS!$B$2:$T$370,6,FALSE)</f>
        <v>NXP USA, Inc.</v>
      </c>
      <c r="H313" t="str">
        <f>VLOOKUP(B313,[1]IRIS!$B$2:$T$370,7,FALSE)</f>
        <v>US</v>
      </c>
      <c r="I313">
        <f>VLOOKUP(B313,[1]IRIS!$B$2:$T$370,14,FALSE)</f>
        <v>4.7</v>
      </c>
      <c r="J313" t="str">
        <f>VLOOKUP(B313,[1]IRIS!$B$2:$T$370,15,FALSE)</f>
        <v>USD</v>
      </c>
      <c r="K313">
        <f t="shared" si="52"/>
        <v>4.7</v>
      </c>
      <c r="L313" s="15">
        <f>VLOOKUP(B313,[1]Sheet2!$A$2:$M$49,13,FALSE)</f>
        <v>4.47</v>
      </c>
      <c r="M313" t="str">
        <f>VLOOKUP(B313,[1]IRIS!$B$2:$T$370,16,FALSE)</f>
        <v>EA</v>
      </c>
      <c r="N313" t="str">
        <f>VLOOKUP(B313,[1]IRIS!$B$2:$T$370,17,FALSE)</f>
        <v>P4000576</v>
      </c>
      <c r="O313" t="str">
        <f>VLOOKUP(B313,[1]IRIS!$B$2:$T$370,19,FALSE)</f>
        <v>PNET55D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f t="shared" si="44"/>
        <v>4.7</v>
      </c>
      <c r="Y313">
        <f t="shared" si="45"/>
        <v>4.7</v>
      </c>
      <c r="Z313">
        <f t="shared" si="46"/>
        <v>4.7</v>
      </c>
      <c r="AA313">
        <f t="shared" si="47"/>
        <v>4.7</v>
      </c>
      <c r="AB313">
        <f t="shared" si="48"/>
        <v>4.7</v>
      </c>
      <c r="AC313">
        <f t="shared" si="49"/>
        <v>4.7</v>
      </c>
      <c r="AD313">
        <f t="shared" si="50"/>
        <v>4.7</v>
      </c>
      <c r="AE313">
        <f t="shared" si="51"/>
        <v>4.7</v>
      </c>
    </row>
    <row r="314" spans="1:31" x14ac:dyDescent="0.25">
      <c r="A314" t="s">
        <v>1158</v>
      </c>
      <c r="B314" t="str">
        <f t="shared" si="43"/>
        <v>P770148D-F00000</v>
      </c>
      <c r="C314" t="str">
        <f>VLOOKUP(B314,[1]IRIS!$B$2:$T$370,2,FALSE)</f>
        <v>IC-MEM Flash-LPDDR2,VFBGA</v>
      </c>
      <c r="D314" t="str">
        <f>VLOOKUP(B314,'[1]cBOM GD'!$B$3:$D$393,3,FALSE)</f>
        <v>EBOM</v>
      </c>
      <c r="E314" t="str">
        <f>VLOOKUP(B314,[1]IRIS!$B$2:$T$370,4,FALSE)</f>
        <v>PP</v>
      </c>
      <c r="F314">
        <f>VLOOKUP(B314,[1]IRIS!$B$2:$T$370,5,FALSE)</f>
        <v>80017007</v>
      </c>
      <c r="G314" t="str">
        <f>VLOOKUP(B314,[1]IRIS!$B$2:$T$370,6,FALSE)</f>
        <v>MICRON SEMICONDUCTOR PRODUCT</v>
      </c>
      <c r="H314" t="str">
        <f>VLOOKUP(B314,[1]IRIS!$B$2:$T$370,7,FALSE)</f>
        <v>US</v>
      </c>
      <c r="I314">
        <f>VLOOKUP(B314,[1]IRIS!$B$2:$T$370,14,FALSE)</f>
        <v>4.2300000000000004</v>
      </c>
      <c r="J314" t="str">
        <f>VLOOKUP(B314,[1]IRIS!$B$2:$T$370,15,FALSE)</f>
        <v>USD</v>
      </c>
      <c r="K314">
        <f t="shared" si="52"/>
        <v>4.2300000000000004</v>
      </c>
      <c r="L314" s="15"/>
      <c r="M314" t="str">
        <f>VLOOKUP(B314,[1]IRIS!$B$2:$T$370,16,FALSE)</f>
        <v>EA</v>
      </c>
      <c r="N314" t="str">
        <f>VLOOKUP(B314,[1]IRIS!$B$2:$T$370,17,FALSE)</f>
        <v>P4000145</v>
      </c>
      <c r="O314" t="str">
        <f>VLOOKUP(B314,[1]IRIS!$B$2:$T$370,19,FALSE)</f>
        <v>PNET45D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f t="shared" si="44"/>
        <v>4.2300000000000004</v>
      </c>
      <c r="Y314">
        <f t="shared" si="45"/>
        <v>4.2300000000000004</v>
      </c>
      <c r="Z314">
        <f t="shared" si="46"/>
        <v>4.2300000000000004</v>
      </c>
      <c r="AA314">
        <f t="shared" si="47"/>
        <v>4.2300000000000004</v>
      </c>
      <c r="AB314">
        <f t="shared" si="48"/>
        <v>4.2300000000000004</v>
      </c>
      <c r="AC314">
        <f t="shared" si="49"/>
        <v>4.2300000000000004</v>
      </c>
      <c r="AD314">
        <f t="shared" si="50"/>
        <v>4.2300000000000004</v>
      </c>
      <c r="AE314">
        <f t="shared" si="51"/>
        <v>4.2300000000000004</v>
      </c>
    </row>
    <row r="315" spans="1:31" x14ac:dyDescent="0.25">
      <c r="A315" t="s">
        <v>1159</v>
      </c>
      <c r="B315" t="s">
        <v>1159</v>
      </c>
      <c r="C315" t="str">
        <f>VLOOKUP(B315,[1]IRIS!$B$2:$T$370,2,FALSE)</f>
        <v>CONN I/O - PCM Headers,0.0,Bende</v>
      </c>
      <c r="D315" t="str">
        <f>VLOOKUP(B315,'[1]cBOM GD'!$B$3:$D$393,3,FALSE)</f>
        <v>EBOM</v>
      </c>
      <c r="E315" t="str">
        <f>VLOOKUP(B315,[1]IRIS!$B$2:$T$370,4,FALSE)</f>
        <v>PP</v>
      </c>
      <c r="F315">
        <f>VLOOKUP(B315,[1]IRIS!$B$2:$T$370,5,FALSE)</f>
        <v>80004914</v>
      </c>
      <c r="G315" t="str">
        <f>VLOOKUP(B315,[1]IRIS!$B$2:$T$370,6,FALSE)</f>
        <v>Molex, LLC</v>
      </c>
      <c r="H315" t="str">
        <f>VLOOKUP(B315,[1]IRIS!$B$2:$T$370,7,FALSE)</f>
        <v>US</v>
      </c>
      <c r="I315">
        <f>VLOOKUP(B315,[1]IRIS!$B$2:$T$370,14,FALSE)</f>
        <v>0.48080000000000001</v>
      </c>
      <c r="J315" t="str">
        <f>VLOOKUP(B315,[1]IRIS!$B$2:$T$370,15,FALSE)</f>
        <v>USD</v>
      </c>
      <c r="K315">
        <f t="shared" si="52"/>
        <v>0.48080000000000001</v>
      </c>
      <c r="L315" s="15"/>
      <c r="M315" t="str">
        <f>VLOOKUP(B315,[1]IRIS!$B$2:$T$370,16,FALSE)</f>
        <v>EA</v>
      </c>
      <c r="N315" t="str">
        <f>VLOOKUP(B315,[1]IRIS!$B$2:$T$370,17,FALSE)</f>
        <v>P4000442</v>
      </c>
      <c r="O315" t="str">
        <f>VLOOKUP(B315,[1]IRIS!$B$2:$T$370,19,FALSE)</f>
        <v>PNET45D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f t="shared" si="44"/>
        <v>0.48080000000000001</v>
      </c>
      <c r="Y315">
        <f t="shared" si="45"/>
        <v>0.48080000000000001</v>
      </c>
      <c r="Z315">
        <f t="shared" si="46"/>
        <v>0.48080000000000001</v>
      </c>
      <c r="AA315">
        <f t="shared" si="47"/>
        <v>0.48080000000000001</v>
      </c>
      <c r="AB315">
        <f t="shared" si="48"/>
        <v>0.48080000000000001</v>
      </c>
      <c r="AC315">
        <f t="shared" si="49"/>
        <v>0.48080000000000001</v>
      </c>
      <c r="AD315">
        <f t="shared" si="50"/>
        <v>0.48080000000000001</v>
      </c>
      <c r="AE315">
        <f t="shared" si="51"/>
        <v>0.48080000000000001</v>
      </c>
    </row>
    <row r="316" spans="1:31" x14ac:dyDescent="0.25">
      <c r="A316" t="s">
        <v>1160</v>
      </c>
      <c r="B316" t="s">
        <v>1160</v>
      </c>
      <c r="C316" t="str">
        <f>VLOOKUP(B316,[1]IRIS!$B$2:$T$370,2,FALSE)</f>
        <v>CONN HS - FAKRA,1.0,Bened,Surfac</v>
      </c>
      <c r="D316" t="s">
        <v>1270</v>
      </c>
      <c r="E316" t="str">
        <f>VLOOKUP(B316,[1]IRIS!$B$2:$T$370,4,FALSE)</f>
        <v>PP</v>
      </c>
      <c r="F316">
        <f>VLOOKUP(B316,[1]IRIS!$B$2:$T$370,5,FALSE)</f>
        <v>80007449</v>
      </c>
      <c r="G316" t="str">
        <f>VLOOKUP(B316,[1]IRIS!$B$2:$T$370,6,FALSE)</f>
        <v>ROSENBERGER HOCHFREQUENZTECH</v>
      </c>
      <c r="H316" t="str">
        <f>VLOOKUP(B316,[1]IRIS!$B$2:$T$370,7,FALSE)</f>
        <v>DE</v>
      </c>
      <c r="I316">
        <f>VLOOKUP(B316,[1]IRIS!$B$2:$T$370,14,FALSE)</f>
        <v>0.77500000000000002</v>
      </c>
      <c r="J316" t="str">
        <f>VLOOKUP(B316,[1]IRIS!$B$2:$T$370,15,FALSE)</f>
        <v>EUR</v>
      </c>
      <c r="K316">
        <f>+I316/0.82041</f>
        <v>0.94464962640630912</v>
      </c>
      <c r="L316" s="15"/>
      <c r="M316" t="str">
        <f>VLOOKUP(B316,[1]IRIS!$B$2:$T$370,16,FALSE)</f>
        <v>EA</v>
      </c>
      <c r="N316" t="str">
        <f>VLOOKUP(B316,[1]IRIS!$B$2:$T$370,17,FALSE)</f>
        <v>P4000131</v>
      </c>
      <c r="O316" t="str">
        <f>VLOOKUP(B316,[1]IRIS!$B$2:$T$370,19,FALSE)</f>
        <v>PAVG75D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f t="shared" si="44"/>
        <v>0.94464962640630912</v>
      </c>
      <c r="Y316">
        <f t="shared" si="45"/>
        <v>0.94464962640630912</v>
      </c>
      <c r="Z316">
        <f t="shared" si="46"/>
        <v>0.94464962640630912</v>
      </c>
      <c r="AA316">
        <f t="shared" si="47"/>
        <v>0.94464962640630912</v>
      </c>
      <c r="AB316">
        <f t="shared" si="48"/>
        <v>0.94464962640630912</v>
      </c>
      <c r="AC316">
        <f t="shared" si="49"/>
        <v>0.94464962640630912</v>
      </c>
      <c r="AD316">
        <f t="shared" si="50"/>
        <v>0.94464962640630912</v>
      </c>
      <c r="AE316">
        <f t="shared" si="51"/>
        <v>0.94464962640630912</v>
      </c>
    </row>
    <row r="317" spans="1:31" x14ac:dyDescent="0.25">
      <c r="A317" t="s">
        <v>1161</v>
      </c>
      <c r="B317" t="s">
        <v>1161</v>
      </c>
      <c r="C317" t="str">
        <f>VLOOKUP(B317,[1]IRIS!$B$2:$T$370,2,FALSE)</f>
        <v>CONN HS - FAKRA,5.0,Bened,Thru h</v>
      </c>
      <c r="D317" t="s">
        <v>1270</v>
      </c>
      <c r="E317" t="str">
        <f>VLOOKUP(B317,[1]IRIS!$B$2:$T$370,4,FALSE)</f>
        <v>PP</v>
      </c>
      <c r="F317">
        <f>VLOOKUP(B317,[1]IRIS!$B$2:$T$370,5,FALSE)</f>
        <v>80007449</v>
      </c>
      <c r="G317" t="str">
        <f>VLOOKUP(B317,[1]IRIS!$B$2:$T$370,6,FALSE)</f>
        <v>ROSENBERGER HOCHFREQUENZTECH</v>
      </c>
      <c r="H317" t="str">
        <f>VLOOKUP(B317,[1]IRIS!$B$2:$T$370,7,FALSE)</f>
        <v>DE</v>
      </c>
      <c r="I317">
        <f>VLOOKUP(B317,[1]IRIS!$B$2:$T$370,14,FALSE)</f>
        <v>0.45</v>
      </c>
      <c r="J317" t="str">
        <f>VLOOKUP(B317,[1]IRIS!$B$2:$T$370,15,FALSE)</f>
        <v>EUR</v>
      </c>
      <c r="K317">
        <f>+I317/0.82041</f>
        <v>0.54850623468753434</v>
      </c>
      <c r="L317" s="15"/>
      <c r="M317" t="str">
        <f>VLOOKUP(B317,[1]IRIS!$B$2:$T$370,16,FALSE)</f>
        <v>EA</v>
      </c>
      <c r="N317" t="str">
        <f>VLOOKUP(B317,[1]IRIS!$B$2:$T$370,17,FALSE)</f>
        <v>P4000131</v>
      </c>
      <c r="O317" t="str">
        <f>VLOOKUP(B317,[1]IRIS!$B$2:$T$370,19,FALSE)</f>
        <v>PAVG75D</v>
      </c>
      <c r="P317">
        <v>1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f t="shared" si="44"/>
        <v>0.54850623468753434</v>
      </c>
      <c r="Y317">
        <f t="shared" si="45"/>
        <v>0.54850623468753434</v>
      </c>
      <c r="Z317">
        <f t="shared" si="46"/>
        <v>0</v>
      </c>
      <c r="AA317">
        <f t="shared" si="47"/>
        <v>0</v>
      </c>
      <c r="AB317">
        <f t="shared" si="48"/>
        <v>0</v>
      </c>
      <c r="AC317">
        <f t="shared" si="49"/>
        <v>0</v>
      </c>
      <c r="AD317">
        <f t="shared" si="50"/>
        <v>0</v>
      </c>
      <c r="AE317">
        <f t="shared" si="51"/>
        <v>0</v>
      </c>
    </row>
    <row r="318" spans="1:31" x14ac:dyDescent="0.25">
      <c r="A318" t="s">
        <v>1162</v>
      </c>
      <c r="B318" t="s">
        <v>1162</v>
      </c>
      <c r="C318" t="str">
        <f>VLOOKUP(B318,[1]IRIS!$B$2:$T$370,2,FALSE)</f>
        <v>SAW RF filter GPS +COMPASS + GLONASS</v>
      </c>
      <c r="D318" t="str">
        <f>VLOOKUP(B318,'[1]cBOM GD'!$B$3:$D$393,3,FALSE)</f>
        <v>EBOM</v>
      </c>
      <c r="E318" t="str">
        <f>VLOOKUP(B318,[1]IRIS!$B$2:$T$370,4,FALSE)</f>
        <v>PP</v>
      </c>
      <c r="F318">
        <f>VLOOKUP(B318,[1]IRIS!$B$2:$T$370,5,FALSE)</f>
        <v>80030809</v>
      </c>
      <c r="G318" t="str">
        <f>VLOOKUP(B318,[1]IRIS!$B$2:$T$370,6,FALSE)</f>
        <v>RF360 Technologies Inc.</v>
      </c>
      <c r="H318" t="str">
        <f>VLOOKUP(B318,[1]IRIS!$B$2:$T$370,7,FALSE)</f>
        <v>US</v>
      </c>
      <c r="I318">
        <f>VLOOKUP(B318,[1]IRIS!$B$2:$T$370,14,FALSE)</f>
        <v>0.14799999999999999</v>
      </c>
      <c r="J318" t="str">
        <f>VLOOKUP(B318,[1]IRIS!$B$2:$T$370,15,FALSE)</f>
        <v>USD</v>
      </c>
      <c r="K318">
        <f t="shared" ref="K318:K336" si="53">+I318</f>
        <v>0.14799999999999999</v>
      </c>
      <c r="L318" s="15"/>
      <c r="M318" t="str">
        <f>VLOOKUP(B318,[1]IRIS!$B$2:$T$370,16,FALSE)</f>
        <v>EA</v>
      </c>
      <c r="N318" t="str">
        <f>VLOOKUP(B318,[1]IRIS!$B$2:$T$370,17,FALSE)</f>
        <v>P4000550</v>
      </c>
      <c r="O318" t="str">
        <f>VLOOKUP(B318,[1]IRIS!$B$2:$T$370,19,FALSE)</f>
        <v>PNET60D</v>
      </c>
      <c r="P318">
        <v>1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1</v>
      </c>
      <c r="W318">
        <v>1</v>
      </c>
      <c r="X318">
        <f t="shared" si="44"/>
        <v>0.14799999999999999</v>
      </c>
      <c r="Y318">
        <f t="shared" si="45"/>
        <v>0.14799999999999999</v>
      </c>
      <c r="Z318">
        <f t="shared" si="46"/>
        <v>0</v>
      </c>
      <c r="AA318">
        <f t="shared" si="47"/>
        <v>0</v>
      </c>
      <c r="AB318">
        <f t="shared" si="48"/>
        <v>0</v>
      </c>
      <c r="AC318">
        <f t="shared" si="49"/>
        <v>0</v>
      </c>
      <c r="AD318">
        <f t="shared" si="50"/>
        <v>0.14799999999999999</v>
      </c>
      <c r="AE318">
        <f t="shared" si="51"/>
        <v>0.14799999999999999</v>
      </c>
    </row>
    <row r="319" spans="1:31" x14ac:dyDescent="0.25">
      <c r="A319" t="s">
        <v>1163</v>
      </c>
      <c r="B319" t="s">
        <v>1163</v>
      </c>
      <c r="C319" t="str">
        <f>VLOOKUP(B319,[1]IRIS!$B$2:$T$370,2,FALSE)</f>
        <v>B1 &amp; B3 RX Diplex Filter1511</v>
      </c>
      <c r="D319" t="str">
        <f>VLOOKUP(B319,'[1]cBOM GD'!$B$3:$D$393,3,FALSE)</f>
        <v>EBOM</v>
      </c>
      <c r="E319" t="str">
        <f>VLOOKUP(B319,[1]IRIS!$B$2:$T$370,4,FALSE)</f>
        <v>PP</v>
      </c>
      <c r="F319">
        <f>VLOOKUP(B319,[1]IRIS!$B$2:$T$370,5,FALSE)</f>
        <v>80030809</v>
      </c>
      <c r="G319" t="str">
        <f>VLOOKUP(B319,[1]IRIS!$B$2:$T$370,6,FALSE)</f>
        <v>RF360 Technologies Inc.</v>
      </c>
      <c r="H319" t="str">
        <f>VLOOKUP(B319,[1]IRIS!$B$2:$T$370,7,FALSE)</f>
        <v>US</v>
      </c>
      <c r="I319">
        <f>VLOOKUP(B319,[1]IRIS!$B$2:$T$370,14,FALSE)</f>
        <v>0.17699999999999999</v>
      </c>
      <c r="J319" t="str">
        <f>VLOOKUP(B319,[1]IRIS!$B$2:$T$370,15,FALSE)</f>
        <v>USD</v>
      </c>
      <c r="K319">
        <f t="shared" si="53"/>
        <v>0.17699999999999999</v>
      </c>
      <c r="L319" s="15"/>
      <c r="M319" t="str">
        <f>VLOOKUP(B319,[1]IRIS!$B$2:$T$370,16,FALSE)</f>
        <v>EA</v>
      </c>
      <c r="N319" t="str">
        <f>VLOOKUP(B319,[1]IRIS!$B$2:$T$370,17,FALSE)</f>
        <v>P4000550</v>
      </c>
      <c r="O319" t="str">
        <f>VLOOKUP(B319,[1]IRIS!$B$2:$T$370,19,FALSE)</f>
        <v>PNET60D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f t="shared" si="44"/>
        <v>0.17699999999999999</v>
      </c>
      <c r="Y319">
        <f t="shared" si="45"/>
        <v>0.17699999999999999</v>
      </c>
      <c r="Z319">
        <f t="shared" si="46"/>
        <v>0.17699999999999999</v>
      </c>
      <c r="AA319">
        <f t="shared" si="47"/>
        <v>0.17699999999999999</v>
      </c>
      <c r="AB319">
        <f t="shared" si="48"/>
        <v>0.17699999999999999</v>
      </c>
      <c r="AC319">
        <f t="shared" si="49"/>
        <v>0.17699999999999999</v>
      </c>
      <c r="AD319">
        <f t="shared" si="50"/>
        <v>0.17699999999999999</v>
      </c>
      <c r="AE319">
        <f t="shared" si="51"/>
        <v>0.17699999999999999</v>
      </c>
    </row>
    <row r="320" spans="1:31" x14ac:dyDescent="0.25">
      <c r="A320" t="s">
        <v>1164</v>
      </c>
      <c r="B320" t="s">
        <v>1164</v>
      </c>
      <c r="C320" t="str">
        <f>VLOOKUP(B320,[1]IRIS!$B$2:$T$370,2,FALSE)</f>
        <v>B25 &amp; B66 RX diplexfilter AEC-Q200 1511</v>
      </c>
      <c r="D320" t="str">
        <f>VLOOKUP(B320,'[1]cBOM GD'!$B$3:$D$393,3,FALSE)</f>
        <v>EBOM</v>
      </c>
      <c r="E320" t="str">
        <f>VLOOKUP(B320,[1]IRIS!$B$2:$T$370,4,FALSE)</f>
        <v>PP</v>
      </c>
      <c r="F320">
        <f>VLOOKUP(B320,[1]IRIS!$B$2:$T$370,5,FALSE)</f>
        <v>80030809</v>
      </c>
      <c r="G320" t="str">
        <f>VLOOKUP(B320,[1]IRIS!$B$2:$T$370,6,FALSE)</f>
        <v>RF360 Technologies Inc.</v>
      </c>
      <c r="H320" t="str">
        <f>VLOOKUP(B320,[1]IRIS!$B$2:$T$370,7,FALSE)</f>
        <v>US</v>
      </c>
      <c r="I320">
        <f>VLOOKUP(B320,[1]IRIS!$B$2:$T$370,14,FALSE)</f>
        <v>0.24299999999999999</v>
      </c>
      <c r="J320" t="str">
        <f>VLOOKUP(B320,[1]IRIS!$B$2:$T$370,15,FALSE)</f>
        <v>USD</v>
      </c>
      <c r="K320">
        <f t="shared" si="53"/>
        <v>0.24299999999999999</v>
      </c>
      <c r="L320" s="15"/>
      <c r="M320" t="str">
        <f>VLOOKUP(B320,[1]IRIS!$B$2:$T$370,16,FALSE)</f>
        <v>EA</v>
      </c>
      <c r="N320" t="str">
        <f>VLOOKUP(B320,[1]IRIS!$B$2:$T$370,17,FALSE)</f>
        <v>P4000550</v>
      </c>
      <c r="O320" t="str">
        <f>VLOOKUP(B320,[1]IRIS!$B$2:$T$370,19,FALSE)</f>
        <v>PNET60D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f t="shared" si="44"/>
        <v>0.24299999999999999</v>
      </c>
      <c r="Y320">
        <f t="shared" si="45"/>
        <v>0.24299999999999999</v>
      </c>
      <c r="Z320">
        <f t="shared" si="46"/>
        <v>0.24299999999999999</v>
      </c>
      <c r="AA320">
        <f t="shared" si="47"/>
        <v>0.24299999999999999</v>
      </c>
      <c r="AB320">
        <f t="shared" si="48"/>
        <v>0.24299999999999999</v>
      </c>
      <c r="AC320">
        <f t="shared" si="49"/>
        <v>0.24299999999999999</v>
      </c>
      <c r="AD320">
        <f t="shared" si="50"/>
        <v>0.24299999999999999</v>
      </c>
      <c r="AE320">
        <f t="shared" si="51"/>
        <v>0.24299999999999999</v>
      </c>
    </row>
    <row r="321" spans="1:31" x14ac:dyDescent="0.25">
      <c r="A321" t="s">
        <v>1165</v>
      </c>
      <c r="B321" t="s">
        <v>1165</v>
      </c>
      <c r="C321" t="str">
        <f>VLOOKUP(B321,[1]IRIS!$B$2:$T$370,2,FALSE)</f>
        <v>Low-loss SAW Filter forLTE Band 28 system</v>
      </c>
      <c r="D321" t="str">
        <f>VLOOKUP(B321,'[1]cBOM GD'!$B$3:$D$393,3,FALSE)</f>
        <v>EBOM</v>
      </c>
      <c r="E321" t="str">
        <f>VLOOKUP(B321,[1]IRIS!$B$2:$T$370,4,FALSE)</f>
        <v>PP</v>
      </c>
      <c r="F321">
        <f>VLOOKUP(B321,[1]IRIS!$B$2:$T$370,5,FALSE)</f>
        <v>80030809</v>
      </c>
      <c r="G321" t="str">
        <f>VLOOKUP(B321,[1]IRIS!$B$2:$T$370,6,FALSE)</f>
        <v>RF360 Technologies Inc.</v>
      </c>
      <c r="H321" t="str">
        <f>VLOOKUP(B321,[1]IRIS!$B$2:$T$370,7,FALSE)</f>
        <v>US</v>
      </c>
      <c r="I321">
        <f>VLOOKUP(B321,[1]IRIS!$B$2:$T$370,14,FALSE)</f>
        <v>0.16300000000000001</v>
      </c>
      <c r="J321" t="str">
        <f>VLOOKUP(B321,[1]IRIS!$B$2:$T$370,15,FALSE)</f>
        <v>USD</v>
      </c>
      <c r="K321">
        <f t="shared" si="53"/>
        <v>0.16300000000000001</v>
      </c>
      <c r="L321" s="15"/>
      <c r="M321" t="str">
        <f>VLOOKUP(B321,[1]IRIS!$B$2:$T$370,16,FALSE)</f>
        <v>EA</v>
      </c>
      <c r="N321" t="str">
        <f>VLOOKUP(B321,[1]IRIS!$B$2:$T$370,17,FALSE)</f>
        <v>P4000550</v>
      </c>
      <c r="O321" t="str">
        <f>VLOOKUP(B321,[1]IRIS!$B$2:$T$370,19,FALSE)</f>
        <v>PNET60D</v>
      </c>
      <c r="P321">
        <v>1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f t="shared" si="44"/>
        <v>0.16300000000000001</v>
      </c>
      <c r="Y321">
        <f t="shared" si="45"/>
        <v>0.16300000000000001</v>
      </c>
      <c r="Z321">
        <f t="shared" si="46"/>
        <v>0</v>
      </c>
      <c r="AA321">
        <f t="shared" si="47"/>
        <v>0</v>
      </c>
      <c r="AB321">
        <f t="shared" si="48"/>
        <v>0</v>
      </c>
      <c r="AC321">
        <f t="shared" si="49"/>
        <v>0</v>
      </c>
      <c r="AD321">
        <f t="shared" si="50"/>
        <v>0</v>
      </c>
      <c r="AE321">
        <f t="shared" si="51"/>
        <v>0</v>
      </c>
    </row>
    <row r="322" spans="1:31" x14ac:dyDescent="0.25">
      <c r="A322" t="s">
        <v>1166</v>
      </c>
      <c r="B322" t="s">
        <v>1166</v>
      </c>
      <c r="C322" t="str">
        <f>VLOOKUP(B322,[1]IRIS!$B$2:$T$370,2,FALSE)</f>
        <v>OTSF band-pass,SAW,742.MHz,,SMD</v>
      </c>
      <c r="D322" t="str">
        <f>VLOOKUP(B322,'[1]cBOM GD'!$B$3:$D$393,3,FALSE)</f>
        <v>EBOM</v>
      </c>
      <c r="E322" t="str">
        <f>VLOOKUP(B322,[1]IRIS!$B$2:$T$370,4,FALSE)</f>
        <v>PP</v>
      </c>
      <c r="F322">
        <f>VLOOKUP(B322,[1]IRIS!$B$2:$T$370,5,FALSE)</f>
        <v>80030809</v>
      </c>
      <c r="G322" t="str">
        <f>VLOOKUP(B322,[1]IRIS!$B$2:$T$370,6,FALSE)</f>
        <v>RF360 Technologies Inc.</v>
      </c>
      <c r="H322" t="str">
        <f>VLOOKUP(B322,[1]IRIS!$B$2:$T$370,7,FALSE)</f>
        <v>US</v>
      </c>
      <c r="I322">
        <f>VLOOKUP(B322,[1]IRIS!$B$2:$T$370,14,FALSE)</f>
        <v>8.7999999999999995E-2</v>
      </c>
      <c r="J322" t="str">
        <f>VLOOKUP(B322,[1]IRIS!$B$2:$T$370,15,FALSE)</f>
        <v>USD</v>
      </c>
      <c r="K322">
        <f t="shared" si="53"/>
        <v>8.7999999999999995E-2</v>
      </c>
      <c r="L322" s="15"/>
      <c r="M322" t="str">
        <f>VLOOKUP(B322,[1]IRIS!$B$2:$T$370,16,FALSE)</f>
        <v>EA</v>
      </c>
      <c r="N322" t="str">
        <f>VLOOKUP(B322,[1]IRIS!$B$2:$T$370,17,FALSE)</f>
        <v>P4000550</v>
      </c>
      <c r="O322" t="str">
        <f>VLOOKUP(B322,[1]IRIS!$B$2:$T$370,19,FALSE)</f>
        <v>PNET60D</v>
      </c>
      <c r="P322">
        <v>0</v>
      </c>
      <c r="Q322">
        <v>0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f t="shared" si="44"/>
        <v>0</v>
      </c>
      <c r="Y322">
        <f t="shared" si="45"/>
        <v>0</v>
      </c>
      <c r="Z322">
        <f t="shared" si="46"/>
        <v>8.7999999999999995E-2</v>
      </c>
      <c r="AA322">
        <f t="shared" si="47"/>
        <v>8.7999999999999995E-2</v>
      </c>
      <c r="AB322">
        <f t="shared" si="48"/>
        <v>8.7999999999999995E-2</v>
      </c>
      <c r="AC322">
        <f t="shared" si="49"/>
        <v>8.7999999999999995E-2</v>
      </c>
      <c r="AD322">
        <f t="shared" si="50"/>
        <v>8.7999999999999995E-2</v>
      </c>
      <c r="AE322">
        <f t="shared" si="51"/>
        <v>8.7999999999999995E-2</v>
      </c>
    </row>
    <row r="323" spans="1:31" x14ac:dyDescent="0.25">
      <c r="A323" t="s">
        <v>1167</v>
      </c>
      <c r="B323" t="s">
        <v>1167</v>
      </c>
      <c r="C323" t="str">
        <f>VLOOKUP(B323,[1]IRIS!$B$2:$T$370,2,FALSE)</f>
        <v>OTSF band-pass,SAW,722.MHz,,SMD</v>
      </c>
      <c r="D323" t="str">
        <f>VLOOKUP(B323,'[1]cBOM GD'!$B$3:$D$393,3,FALSE)</f>
        <v>EBOM</v>
      </c>
      <c r="E323" t="str">
        <f>VLOOKUP(B323,[1]IRIS!$B$2:$T$370,4,FALSE)</f>
        <v>PP</v>
      </c>
      <c r="F323">
        <f>VLOOKUP(B323,[1]IRIS!$B$2:$T$370,5,FALSE)</f>
        <v>80030809</v>
      </c>
      <c r="G323" t="str">
        <f>VLOOKUP(B323,[1]IRIS!$B$2:$T$370,6,FALSE)</f>
        <v>RF360 Technologies Inc.</v>
      </c>
      <c r="H323" t="str">
        <f>VLOOKUP(B323,[1]IRIS!$B$2:$T$370,7,FALSE)</f>
        <v>US</v>
      </c>
      <c r="I323">
        <f>VLOOKUP(B323,[1]IRIS!$B$2:$T$370,14,FALSE)</f>
        <v>8.7999999999999995E-2</v>
      </c>
      <c r="J323" t="str">
        <f>VLOOKUP(B323,[1]IRIS!$B$2:$T$370,15,FALSE)</f>
        <v>USD</v>
      </c>
      <c r="K323">
        <f t="shared" si="53"/>
        <v>8.7999999999999995E-2</v>
      </c>
      <c r="L323" s="15"/>
      <c r="M323" t="str">
        <f>VLOOKUP(B323,[1]IRIS!$B$2:$T$370,16,FALSE)</f>
        <v>EA</v>
      </c>
      <c r="N323" t="str">
        <f>VLOOKUP(B323,[1]IRIS!$B$2:$T$370,17,FALSE)</f>
        <v>P4000550</v>
      </c>
      <c r="O323" t="str">
        <f>VLOOKUP(B323,[1]IRIS!$B$2:$T$370,19,FALSE)</f>
        <v>PNET60D</v>
      </c>
      <c r="P323">
        <v>0</v>
      </c>
      <c r="Q323">
        <v>0</v>
      </c>
      <c r="R323">
        <v>2</v>
      </c>
      <c r="S323">
        <v>2</v>
      </c>
      <c r="T323">
        <v>2</v>
      </c>
      <c r="U323">
        <v>2</v>
      </c>
      <c r="V323">
        <v>2</v>
      </c>
      <c r="W323">
        <v>2</v>
      </c>
      <c r="X323">
        <f t="shared" ref="X323:X386" si="54">+P323*K323</f>
        <v>0</v>
      </c>
      <c r="Y323">
        <f t="shared" ref="Y323:Y386" si="55">+Q323*K323</f>
        <v>0</v>
      </c>
      <c r="Z323">
        <f t="shared" ref="Z323:Z386" si="56">+R323*K323</f>
        <v>0.17599999999999999</v>
      </c>
      <c r="AA323">
        <f t="shared" ref="AA323:AA386" si="57">+S323*K323</f>
        <v>0.17599999999999999</v>
      </c>
      <c r="AB323">
        <f t="shared" ref="AB323:AB386" si="58">+T323*K323</f>
        <v>0.17599999999999999</v>
      </c>
      <c r="AC323">
        <f t="shared" ref="AC323:AC386" si="59">U323*K323</f>
        <v>0.17599999999999999</v>
      </c>
      <c r="AD323">
        <f t="shared" ref="AD323:AD386" si="60">+V323*K323</f>
        <v>0.17599999999999999</v>
      </c>
      <c r="AE323">
        <f t="shared" ref="AE323:AE386" si="61">+W323*K323</f>
        <v>0.17599999999999999</v>
      </c>
    </row>
    <row r="324" spans="1:31" x14ac:dyDescent="0.25">
      <c r="A324" t="s">
        <v>1168</v>
      </c>
      <c r="B324" t="str">
        <f t="shared" ref="B324:B331" si="62">CONCATENATE(LEFT(A324,8),"-",RIGHT(A324,6))</f>
        <v>PL10063D-F10025</v>
      </c>
      <c r="C324" t="str">
        <f>VLOOKUP(B324,[1]IRIS!$B$2:$T$370,2,FALSE)</f>
        <v>10ÂµH Â±20% (Inductancetest frequency 0.1MHz Ab</v>
      </c>
      <c r="D324" t="str">
        <f>VLOOKUP(B324,'[1]cBOM GD'!$B$3:$D$393,3,FALSE)</f>
        <v>EBOM</v>
      </c>
      <c r="E324" t="str">
        <f>VLOOKUP(B324,[1]IRIS!$B$2:$T$370,4,FALSE)</f>
        <v>PP</v>
      </c>
      <c r="F324">
        <f>VLOOKUP(B324,[1]IRIS!$B$2:$T$370,5,FALSE)</f>
        <v>80004846</v>
      </c>
      <c r="G324" t="str">
        <f>VLOOKUP(B324,[1]IRIS!$B$2:$T$370,6,FALSE)</f>
        <v>MURATA ELECTRONICS ROCK</v>
      </c>
      <c r="H324" t="str">
        <f>VLOOKUP(B324,[1]IRIS!$B$2:$T$370,7,FALSE)</f>
        <v>US</v>
      </c>
      <c r="I324">
        <f>VLOOKUP(B324,[1]IRIS!$B$2:$T$370,14,FALSE)</f>
        <v>0.29499999999999998</v>
      </c>
      <c r="J324" t="str">
        <f>VLOOKUP(B324,[1]IRIS!$B$2:$T$370,15,FALSE)</f>
        <v>USD</v>
      </c>
      <c r="K324">
        <f t="shared" si="53"/>
        <v>0.29499999999999998</v>
      </c>
      <c r="L324" s="15"/>
      <c r="M324" t="str">
        <f>VLOOKUP(B324,[1]IRIS!$B$2:$T$370,16,FALSE)</f>
        <v>EA</v>
      </c>
      <c r="N324" t="str">
        <f>VLOOKUP(B324,[1]IRIS!$B$2:$T$370,17,FALSE)</f>
        <v>P4000026</v>
      </c>
      <c r="O324" t="str">
        <f>VLOOKUP(B324,[1]IRIS!$B$2:$T$370,19,FALSE)</f>
        <v>PNET55D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f t="shared" si="54"/>
        <v>0.29499999999999998</v>
      </c>
      <c r="Y324">
        <f t="shared" si="55"/>
        <v>0.29499999999999998</v>
      </c>
      <c r="Z324">
        <f t="shared" si="56"/>
        <v>0.29499999999999998</v>
      </c>
      <c r="AA324">
        <f t="shared" si="57"/>
        <v>0.29499999999999998</v>
      </c>
      <c r="AB324">
        <f t="shared" si="58"/>
        <v>0.29499999999999998</v>
      </c>
      <c r="AC324">
        <f t="shared" si="59"/>
        <v>0.29499999999999998</v>
      </c>
      <c r="AD324">
        <f t="shared" si="60"/>
        <v>0.29499999999999998</v>
      </c>
      <c r="AE324">
        <f t="shared" si="61"/>
        <v>0.29499999999999998</v>
      </c>
    </row>
    <row r="325" spans="1:31" x14ac:dyDescent="0.25">
      <c r="A325" t="s">
        <v>1169</v>
      </c>
      <c r="B325" t="str">
        <f t="shared" si="62"/>
        <v>PL10963D-F10020</v>
      </c>
      <c r="C325" t="str">
        <f>VLOOKUP(B325,[1]IRIS!$B$2:$T$370,2,FALSE)</f>
        <v>MAG-IND ,,,</v>
      </c>
      <c r="D325" t="str">
        <f>VLOOKUP(B325,'[1]cBOM GD'!$B$3:$D$393,3,FALSE)</f>
        <v>MBOM</v>
      </c>
      <c r="E325" t="str">
        <f>VLOOKUP(B325,[1]IRIS!$B$2:$T$370,4,FALSE)</f>
        <v>PP</v>
      </c>
      <c r="F325">
        <f>VLOOKUP(B325,[1]IRIS!$B$2:$T$370,5,FALSE)</f>
        <v>80030837</v>
      </c>
      <c r="G325" t="str">
        <f>VLOOKUP(B325,[1]IRIS!$B$2:$T$370,6,FALSE)</f>
        <v>BOURNS INC</v>
      </c>
      <c r="H325" t="str">
        <f>VLOOKUP(B325,[1]IRIS!$B$2:$T$370,7,FALSE)</f>
        <v>US</v>
      </c>
      <c r="I325">
        <f>VLOOKUP(B325,[1]IRIS!$B$2:$T$370,14,FALSE)</f>
        <v>0.16</v>
      </c>
      <c r="J325" t="str">
        <f>VLOOKUP(B325,[1]IRIS!$B$2:$T$370,15,FALSE)</f>
        <v>USD</v>
      </c>
      <c r="K325">
        <f t="shared" si="53"/>
        <v>0.16</v>
      </c>
      <c r="L325" s="15"/>
      <c r="M325" t="str">
        <f>VLOOKUP(B325,[1]IRIS!$B$2:$T$370,16,FALSE)</f>
        <v>EA</v>
      </c>
      <c r="N325" t="str">
        <f>VLOOKUP(B325,[1]IRIS!$B$2:$T$370,17,FALSE)</f>
        <v>P4000395</v>
      </c>
      <c r="O325" t="str">
        <f>VLOOKUP(B325,[1]IRIS!$B$2:$T$370,19,FALSE)</f>
        <v>PNET30D</v>
      </c>
      <c r="P325">
        <v>1</v>
      </c>
      <c r="Q325">
        <v>1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f t="shared" si="54"/>
        <v>0.16</v>
      </c>
      <c r="Y325">
        <f t="shared" si="55"/>
        <v>0.16</v>
      </c>
      <c r="Z325">
        <f t="shared" si="56"/>
        <v>0</v>
      </c>
      <c r="AA325">
        <f t="shared" si="57"/>
        <v>0</v>
      </c>
      <c r="AB325">
        <f t="shared" si="58"/>
        <v>0</v>
      </c>
      <c r="AC325">
        <f t="shared" si="59"/>
        <v>0</v>
      </c>
      <c r="AD325">
        <f t="shared" si="60"/>
        <v>0</v>
      </c>
      <c r="AE325">
        <f t="shared" si="61"/>
        <v>0</v>
      </c>
    </row>
    <row r="326" spans="1:31" x14ac:dyDescent="0.25">
      <c r="A326" t="s">
        <v>1170</v>
      </c>
      <c r="B326" t="str">
        <f t="shared" si="62"/>
        <v>PL12193B-F20X06</v>
      </c>
      <c r="C326" t="str">
        <f>VLOOKUP(B326,[1]IRIS!$B$2:$T$370,2,FALSE)</f>
        <v>MAG-FER 120R,,2A,0603</v>
      </c>
      <c r="D326" t="str">
        <f>VLOOKUP(B326,'[1]cBOM GD'!$B$3:$D$393,3,FALSE)</f>
        <v>EBOM</v>
      </c>
      <c r="E326" t="str">
        <f>VLOOKUP(B326,[1]IRIS!$B$2:$T$370,4,FALSE)</f>
        <v>PP</v>
      </c>
      <c r="F326">
        <f>VLOOKUP(B326,[1]IRIS!$B$2:$T$370,5,FALSE)</f>
        <v>80004846</v>
      </c>
      <c r="G326" t="str">
        <f>VLOOKUP(B326,[1]IRIS!$B$2:$T$370,6,FALSE)</f>
        <v>MURATA ELECTRONICS ROCK</v>
      </c>
      <c r="H326" t="str">
        <f>VLOOKUP(B326,[1]IRIS!$B$2:$T$370,7,FALSE)</f>
        <v>US</v>
      </c>
      <c r="I326">
        <f>VLOOKUP(B326,[1]IRIS!$B$2:$T$370,14,FALSE)</f>
        <v>8.5500000000000003E-3</v>
      </c>
      <c r="J326" t="str">
        <f>VLOOKUP(B326,[1]IRIS!$B$2:$T$370,15,FALSE)</f>
        <v>USD</v>
      </c>
      <c r="K326">
        <f t="shared" si="53"/>
        <v>8.5500000000000003E-3</v>
      </c>
      <c r="L326" s="15"/>
      <c r="M326" t="str">
        <f>VLOOKUP(B326,[1]IRIS!$B$2:$T$370,16,FALSE)</f>
        <v>EA</v>
      </c>
      <c r="N326" t="str">
        <f>VLOOKUP(B326,[1]IRIS!$B$2:$T$370,17,FALSE)</f>
        <v>P4000026</v>
      </c>
      <c r="O326" t="str">
        <f>VLOOKUP(B326,[1]IRIS!$B$2:$T$370,19,FALSE)</f>
        <v>PNET55D</v>
      </c>
      <c r="P326">
        <v>2</v>
      </c>
      <c r="Q326">
        <v>2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f t="shared" si="54"/>
        <v>1.7100000000000001E-2</v>
      </c>
      <c r="Y326">
        <f t="shared" si="55"/>
        <v>1.7100000000000001E-2</v>
      </c>
      <c r="Z326">
        <f t="shared" si="56"/>
        <v>0</v>
      </c>
      <c r="AA326">
        <f t="shared" si="57"/>
        <v>0</v>
      </c>
      <c r="AB326">
        <f t="shared" si="58"/>
        <v>0</v>
      </c>
      <c r="AC326">
        <f t="shared" si="59"/>
        <v>0</v>
      </c>
      <c r="AD326">
        <f t="shared" si="60"/>
        <v>0</v>
      </c>
      <c r="AE326">
        <f t="shared" si="61"/>
        <v>0</v>
      </c>
    </row>
    <row r="327" spans="1:31" x14ac:dyDescent="0.25">
      <c r="A327" t="s">
        <v>1171</v>
      </c>
      <c r="B327" t="str">
        <f t="shared" si="62"/>
        <v>PL22042B-F10001</v>
      </c>
      <c r="C327" t="str">
        <f>VLOOKUP(B327,[1]IRIS!$B$2:$T$370,2,FALSE)</f>
        <v>22UH UNSHD WW IND 300mA1 OHM 1210 AEC-Q200</v>
      </c>
      <c r="D327" t="str">
        <f>VLOOKUP(B327,'[1]cBOM GD'!$B$3:$D$393,3,FALSE)</f>
        <v>EBOM</v>
      </c>
      <c r="E327" t="str">
        <f>VLOOKUP(B327,[1]IRIS!$B$2:$T$370,4,FALSE)</f>
        <v>PP</v>
      </c>
      <c r="F327">
        <f>VLOOKUP(B327,[1]IRIS!$B$2:$T$370,5,FALSE)</f>
        <v>80004888</v>
      </c>
      <c r="G327" t="str">
        <f>VLOOKUP(B327,[1]IRIS!$B$2:$T$370,6,FALSE)</f>
        <v>TDK CORPORATION OF AMERICA</v>
      </c>
      <c r="H327" t="str">
        <f>VLOOKUP(B327,[1]IRIS!$B$2:$T$370,7,FALSE)</f>
        <v>US</v>
      </c>
      <c r="I327">
        <f>VLOOKUP(B327,[1]IRIS!$B$2:$T$370,14,FALSE)</f>
        <v>3.7199999999999997E-2</v>
      </c>
      <c r="J327" t="str">
        <f>VLOOKUP(B327,[1]IRIS!$B$2:$T$370,15,FALSE)</f>
        <v>USD</v>
      </c>
      <c r="K327">
        <f t="shared" si="53"/>
        <v>3.7199999999999997E-2</v>
      </c>
      <c r="L327" s="15"/>
      <c r="M327" t="str">
        <f>VLOOKUP(B327,[1]IRIS!$B$2:$T$370,16,FALSE)</f>
        <v>EA</v>
      </c>
      <c r="N327" t="str">
        <f>VLOOKUP(B327,[1]IRIS!$B$2:$T$370,17,FALSE)</f>
        <v>P4000022</v>
      </c>
      <c r="O327" t="str">
        <f>VLOOKUP(B327,[1]IRIS!$B$2:$T$370,19,FALSE)</f>
        <v>PAVG55D</v>
      </c>
      <c r="P327">
        <v>1</v>
      </c>
      <c r="Q327">
        <v>1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f t="shared" si="54"/>
        <v>3.7199999999999997E-2</v>
      </c>
      <c r="Y327">
        <f t="shared" si="55"/>
        <v>3.7199999999999997E-2</v>
      </c>
      <c r="Z327">
        <f t="shared" si="56"/>
        <v>0</v>
      </c>
      <c r="AA327">
        <f t="shared" si="57"/>
        <v>0</v>
      </c>
      <c r="AB327">
        <f t="shared" si="58"/>
        <v>0</v>
      </c>
      <c r="AC327">
        <f t="shared" si="59"/>
        <v>0</v>
      </c>
      <c r="AD327">
        <f t="shared" si="60"/>
        <v>0</v>
      </c>
      <c r="AE327">
        <f t="shared" si="61"/>
        <v>0</v>
      </c>
    </row>
    <row r="328" spans="1:31" x14ac:dyDescent="0.25">
      <c r="A328" t="s">
        <v>1172</v>
      </c>
      <c r="B328" t="str">
        <f t="shared" si="62"/>
        <v>PL22963B-F10013</v>
      </c>
      <c r="C328" t="str">
        <f>VLOOKUP(B328,[1]IRIS!$B$2:$T$370,2,FALSE)</f>
        <v>POWER INDUCTOR CHIP FILM2.2uH +/-20%nH DCR=0.16O</v>
      </c>
      <c r="D328" t="str">
        <f>VLOOKUP(B328,'[1]cBOM GD'!$B$3:$D$393,3,FALSE)</f>
        <v>EBOM</v>
      </c>
      <c r="E328" t="str">
        <f>VLOOKUP(B328,[1]IRIS!$B$2:$T$370,4,FALSE)</f>
        <v>PP</v>
      </c>
      <c r="F328">
        <f>VLOOKUP(B328,[1]IRIS!$B$2:$T$370,5,FALSE)</f>
        <v>80004888</v>
      </c>
      <c r="G328" t="str">
        <f>VLOOKUP(B328,[1]IRIS!$B$2:$T$370,6,FALSE)</f>
        <v>TDK CORPORATION OF AMERICA</v>
      </c>
      <c r="H328" t="str">
        <f>VLOOKUP(B328,[1]IRIS!$B$2:$T$370,7,FALSE)</f>
        <v>US</v>
      </c>
      <c r="I328">
        <f>VLOOKUP(B328,[1]IRIS!$B$2:$T$370,14,FALSE)</f>
        <v>3.4729999999999997E-2</v>
      </c>
      <c r="J328" t="str">
        <f>VLOOKUP(B328,[1]IRIS!$B$2:$T$370,15,FALSE)</f>
        <v>USD</v>
      </c>
      <c r="K328">
        <f t="shared" si="53"/>
        <v>3.4729999999999997E-2</v>
      </c>
      <c r="L328" s="15"/>
      <c r="M328" t="str">
        <f>VLOOKUP(B328,[1]IRIS!$B$2:$T$370,16,FALSE)</f>
        <v>EA</v>
      </c>
      <c r="N328" t="str">
        <f>VLOOKUP(B328,[1]IRIS!$B$2:$T$370,17,FALSE)</f>
        <v>P4000022</v>
      </c>
      <c r="O328" t="str">
        <f>VLOOKUP(B328,[1]IRIS!$B$2:$T$370,19,FALSE)</f>
        <v>PAVG55D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  <c r="W328">
        <v>1</v>
      </c>
      <c r="X328">
        <f t="shared" si="54"/>
        <v>0</v>
      </c>
      <c r="Y328">
        <f t="shared" si="55"/>
        <v>0</v>
      </c>
      <c r="Z328">
        <f t="shared" si="56"/>
        <v>0</v>
      </c>
      <c r="AA328">
        <f t="shared" si="57"/>
        <v>0</v>
      </c>
      <c r="AB328">
        <f t="shared" si="58"/>
        <v>0</v>
      </c>
      <c r="AC328">
        <f t="shared" si="59"/>
        <v>0</v>
      </c>
      <c r="AD328">
        <f t="shared" si="60"/>
        <v>3.4729999999999997E-2</v>
      </c>
      <c r="AE328">
        <f t="shared" si="61"/>
        <v>3.4729999999999997E-2</v>
      </c>
    </row>
    <row r="329" spans="1:31" x14ac:dyDescent="0.25">
      <c r="A329" t="s">
        <v>1173</v>
      </c>
      <c r="B329" t="str">
        <f t="shared" si="62"/>
        <v>PL22964D-F10009</v>
      </c>
      <c r="C329" t="str">
        <f>VLOOKUP(B329,[1]IRIS!$B$2:$T$370,2,FALSE)</f>
        <v>2.2UH Inductor</v>
      </c>
      <c r="D329" t="str">
        <f>VLOOKUP(B329,'[1]cBOM GD'!$B$3:$D$393,3,FALSE)</f>
        <v>EBOM</v>
      </c>
      <c r="E329" t="str">
        <f>VLOOKUP(B329,[1]IRIS!$B$2:$T$370,4,FALSE)</f>
        <v>PP</v>
      </c>
      <c r="F329">
        <f>VLOOKUP(B329,[1]IRIS!$B$2:$T$370,5,FALSE)</f>
        <v>80004846</v>
      </c>
      <c r="G329" t="str">
        <f>VLOOKUP(B329,[1]IRIS!$B$2:$T$370,6,FALSE)</f>
        <v>MURATA ELECTRONICS ROCK</v>
      </c>
      <c r="H329" t="str">
        <f>VLOOKUP(B329,[1]IRIS!$B$2:$T$370,7,FALSE)</f>
        <v>US</v>
      </c>
      <c r="I329">
        <f>VLOOKUP(B329,[1]IRIS!$B$2:$T$370,14,FALSE)</f>
        <v>0.25</v>
      </c>
      <c r="J329" t="str">
        <f>VLOOKUP(B329,[1]IRIS!$B$2:$T$370,15,FALSE)</f>
        <v>USD</v>
      </c>
      <c r="K329">
        <f t="shared" si="53"/>
        <v>0.25</v>
      </c>
      <c r="L329" s="15"/>
      <c r="M329" t="str">
        <f>VLOOKUP(B329,[1]IRIS!$B$2:$T$370,16,FALSE)</f>
        <v>EA</v>
      </c>
      <c r="N329" t="str">
        <f>VLOOKUP(B329,[1]IRIS!$B$2:$T$370,17,FALSE)</f>
        <v>P4000026</v>
      </c>
      <c r="O329" t="str">
        <f>VLOOKUP(B329,[1]IRIS!$B$2:$T$370,19,FALSE)</f>
        <v>PNET55D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f t="shared" si="54"/>
        <v>0.25</v>
      </c>
      <c r="Y329">
        <f t="shared" si="55"/>
        <v>0.25</v>
      </c>
      <c r="Z329">
        <f t="shared" si="56"/>
        <v>0.25</v>
      </c>
      <c r="AA329">
        <f t="shared" si="57"/>
        <v>0.25</v>
      </c>
      <c r="AB329">
        <f t="shared" si="58"/>
        <v>0.25</v>
      </c>
      <c r="AC329">
        <f t="shared" si="59"/>
        <v>0.25</v>
      </c>
      <c r="AD329">
        <f t="shared" si="60"/>
        <v>0.25</v>
      </c>
      <c r="AE329">
        <f t="shared" si="61"/>
        <v>0.25</v>
      </c>
    </row>
    <row r="330" spans="1:31" x14ac:dyDescent="0.25">
      <c r="A330" t="s">
        <v>1174</v>
      </c>
      <c r="B330" t="str">
        <f t="shared" si="62"/>
        <v>PR31027B-FG1000</v>
      </c>
      <c r="C330" t="str">
        <f>VLOOKUP(B330,[1]IRIS!$B$2:$T$370,2,FALSE)</f>
        <v>Crystal 38.4MHz 10PPM7pF AEC-Q200</v>
      </c>
      <c r="D330" t="str">
        <f>VLOOKUP(B330,'[1]cBOM GD'!$B$3:$D$393,3,FALSE)</f>
        <v>EBOM</v>
      </c>
      <c r="E330" t="str">
        <f>VLOOKUP(B330,[1]IRIS!$B$2:$T$370,4,FALSE)</f>
        <v>PP</v>
      </c>
      <c r="F330">
        <f>VLOOKUP(B330,[1]IRIS!$B$2:$T$370,5,FALSE)</f>
        <v>80004878</v>
      </c>
      <c r="G330" t="str">
        <f>VLOOKUP(B330,[1]IRIS!$B$2:$T$370,6,FALSE)</f>
        <v>KDS AMERICA</v>
      </c>
      <c r="H330" t="str">
        <f>VLOOKUP(B330,[1]IRIS!$B$2:$T$370,7,FALSE)</f>
        <v>US</v>
      </c>
      <c r="I330">
        <f>VLOOKUP(B330,[1]IRIS!$B$2:$T$370,14,FALSE)</f>
        <v>0.161</v>
      </c>
      <c r="J330" t="str">
        <f>VLOOKUP(B330,[1]IRIS!$B$2:$T$370,15,FALSE)</f>
        <v>USD</v>
      </c>
      <c r="K330">
        <f t="shared" si="53"/>
        <v>0.161</v>
      </c>
      <c r="L330" s="15"/>
      <c r="M330" t="str">
        <f>VLOOKUP(B330,[1]IRIS!$B$2:$T$370,16,FALSE)</f>
        <v>EA</v>
      </c>
      <c r="N330" t="str">
        <f>VLOOKUP(B330,[1]IRIS!$B$2:$T$370,17,FALSE)</f>
        <v>P4000073</v>
      </c>
      <c r="O330" t="str">
        <f>VLOOKUP(B330,[1]IRIS!$B$2:$T$370,19,FALSE)</f>
        <v>PNET30D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f t="shared" si="54"/>
        <v>0.161</v>
      </c>
      <c r="Y330">
        <f t="shared" si="55"/>
        <v>0.161</v>
      </c>
      <c r="Z330">
        <f t="shared" si="56"/>
        <v>0.161</v>
      </c>
      <c r="AA330">
        <f t="shared" si="57"/>
        <v>0.161</v>
      </c>
      <c r="AB330">
        <f t="shared" si="58"/>
        <v>0.161</v>
      </c>
      <c r="AC330">
        <f t="shared" si="59"/>
        <v>0.161</v>
      </c>
      <c r="AD330">
        <f t="shared" si="60"/>
        <v>0.161</v>
      </c>
      <c r="AE330">
        <f t="shared" si="61"/>
        <v>0.161</v>
      </c>
    </row>
    <row r="331" spans="1:31" x14ac:dyDescent="0.25">
      <c r="A331" t="s">
        <v>1175</v>
      </c>
      <c r="B331" t="str">
        <f t="shared" si="62"/>
        <v>PR35029B-FC1000</v>
      </c>
      <c r="C331" t="str">
        <f>VLOOKUP(B331,[1]IRIS!$B$2:$T$370,2,FALSE)</f>
        <v>RES-XTAL 32.768KHz,20ppm,FU - Fun</v>
      </c>
      <c r="D331" t="str">
        <f>VLOOKUP(B331,'[1]cBOM GD'!$B$3:$D$393,3,FALSE)</f>
        <v>EBOM</v>
      </c>
      <c r="E331" t="str">
        <f>VLOOKUP(B331,[1]IRIS!$B$2:$T$370,4,FALSE)</f>
        <v>PP</v>
      </c>
      <c r="F331">
        <f>VLOOKUP(B331,[1]IRIS!$B$2:$T$370,5,FALSE)</f>
        <v>80004878</v>
      </c>
      <c r="G331" t="str">
        <f>VLOOKUP(B331,[1]IRIS!$B$2:$T$370,6,FALSE)</f>
        <v>KDS AMERICA</v>
      </c>
      <c r="H331" t="str">
        <f>VLOOKUP(B331,[1]IRIS!$B$2:$T$370,7,FALSE)</f>
        <v>US</v>
      </c>
      <c r="I331">
        <f>VLOOKUP(B331,[1]IRIS!$B$2:$T$370,14,FALSE)</f>
        <v>0.115</v>
      </c>
      <c r="J331" t="str">
        <f>VLOOKUP(B331,[1]IRIS!$B$2:$T$370,15,FALSE)</f>
        <v>USD</v>
      </c>
      <c r="K331">
        <f t="shared" si="53"/>
        <v>0.115</v>
      </c>
      <c r="L331" s="15"/>
      <c r="M331" t="str">
        <f>VLOOKUP(B331,[1]IRIS!$B$2:$T$370,16,FALSE)</f>
        <v>EA</v>
      </c>
      <c r="N331" t="str">
        <f>VLOOKUP(B331,[1]IRIS!$B$2:$T$370,17,FALSE)</f>
        <v>P4000073</v>
      </c>
      <c r="O331" t="str">
        <f>VLOOKUP(B331,[1]IRIS!$B$2:$T$370,19,FALSE)</f>
        <v>PNET30D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f t="shared" si="54"/>
        <v>0.115</v>
      </c>
      <c r="Y331">
        <f t="shared" si="55"/>
        <v>0.115</v>
      </c>
      <c r="Z331">
        <f t="shared" si="56"/>
        <v>0.115</v>
      </c>
      <c r="AA331">
        <f t="shared" si="57"/>
        <v>0.115</v>
      </c>
      <c r="AB331">
        <f t="shared" si="58"/>
        <v>0.115</v>
      </c>
      <c r="AC331">
        <f t="shared" si="59"/>
        <v>0.115</v>
      </c>
      <c r="AD331">
        <f t="shared" si="60"/>
        <v>0.115</v>
      </c>
      <c r="AE331">
        <f t="shared" si="61"/>
        <v>0.115</v>
      </c>
    </row>
    <row r="332" spans="1:31" x14ac:dyDescent="0.25">
      <c r="A332" t="s">
        <v>1176</v>
      </c>
      <c r="B332" t="s">
        <v>1176</v>
      </c>
      <c r="C332" t="str">
        <f>VLOOKUP(B332,[1]IRIS!$B$2:$T$370,2,FALSE)</f>
        <v>RES-THRM NTC,100k,,100.mW,150.0C</v>
      </c>
      <c r="D332" t="str">
        <f>VLOOKUP(B332,'[1]cBOM GD'!$B$3:$D$393,3,FALSE)</f>
        <v>EBOM</v>
      </c>
      <c r="E332" t="str">
        <f>VLOOKUP(B332,[1]IRIS!$B$2:$T$370,4,FALSE)</f>
        <v>PP</v>
      </c>
      <c r="F332">
        <f>VLOOKUP(B332,[1]IRIS!$B$2:$T$370,5,FALSE)</f>
        <v>80004846</v>
      </c>
      <c r="G332" t="str">
        <f>VLOOKUP(B332,[1]IRIS!$B$2:$T$370,6,FALSE)</f>
        <v>MURATA ELECTRONICS ROCK</v>
      </c>
      <c r="H332" t="str">
        <f>VLOOKUP(B332,[1]IRIS!$B$2:$T$370,7,FALSE)</f>
        <v>US</v>
      </c>
      <c r="I332">
        <f>VLOOKUP(B332,[1]IRIS!$B$2:$T$370,14,FALSE)</f>
        <v>1.9E-2</v>
      </c>
      <c r="J332" t="str">
        <f>VLOOKUP(B332,[1]IRIS!$B$2:$T$370,15,FALSE)</f>
        <v>USD</v>
      </c>
      <c r="K332">
        <f t="shared" si="53"/>
        <v>1.9E-2</v>
      </c>
      <c r="L332" s="15"/>
      <c r="M332" t="str">
        <f>VLOOKUP(B332,[1]IRIS!$B$2:$T$370,16,FALSE)</f>
        <v>EA</v>
      </c>
      <c r="N332" t="str">
        <f>VLOOKUP(B332,[1]IRIS!$B$2:$T$370,17,FALSE)</f>
        <v>P4000026</v>
      </c>
      <c r="O332" t="str">
        <f>VLOOKUP(B332,[1]IRIS!$B$2:$T$370,19,FALSE)</f>
        <v>PNET55D</v>
      </c>
      <c r="P332">
        <v>4</v>
      </c>
      <c r="Q332">
        <v>4</v>
      </c>
      <c r="R332">
        <v>4</v>
      </c>
      <c r="S332">
        <v>4</v>
      </c>
      <c r="T332">
        <v>4</v>
      </c>
      <c r="U332">
        <v>4</v>
      </c>
      <c r="V332">
        <v>4</v>
      </c>
      <c r="W332">
        <v>4</v>
      </c>
      <c r="X332">
        <f t="shared" si="54"/>
        <v>7.5999999999999998E-2</v>
      </c>
      <c r="Y332">
        <f t="shared" si="55"/>
        <v>7.5999999999999998E-2</v>
      </c>
      <c r="Z332">
        <f t="shared" si="56"/>
        <v>7.5999999999999998E-2</v>
      </c>
      <c r="AA332">
        <f t="shared" si="57"/>
        <v>7.5999999999999998E-2</v>
      </c>
      <c r="AB332">
        <f t="shared" si="58"/>
        <v>7.5999999999999998E-2</v>
      </c>
      <c r="AC332">
        <f t="shared" si="59"/>
        <v>7.5999999999999998E-2</v>
      </c>
      <c r="AD332">
        <f t="shared" si="60"/>
        <v>7.5999999999999998E-2</v>
      </c>
      <c r="AE332">
        <f t="shared" si="61"/>
        <v>7.5999999999999998E-2</v>
      </c>
    </row>
    <row r="333" spans="1:31" x14ac:dyDescent="0.25">
      <c r="A333" t="s">
        <v>1177</v>
      </c>
      <c r="B333" t="str">
        <f>CONCATENATE(LEFT(A333,8),"-",RIGHT(A333,6))</f>
        <v>PV00044B-FSM001</v>
      </c>
      <c r="C333" t="str">
        <f>VLOOKUP(B333,[1]IRIS!$B$2:$T$370,2,FALSE)</f>
        <v>RES-VAR 200mJ,18V,40V,10.0C,0603</v>
      </c>
      <c r="D333" t="str">
        <f>VLOOKUP(B333,'[1]cBOM GD'!$B$3:$D$393,3,FALSE)</f>
        <v>EBOM</v>
      </c>
      <c r="E333" t="str">
        <f>VLOOKUP(B333,[1]IRIS!$B$2:$T$370,4,FALSE)</f>
        <v>PP</v>
      </c>
      <c r="F333">
        <f>VLOOKUP(B333,[1]IRIS!$B$2:$T$370,5,FALSE)</f>
        <v>80010977</v>
      </c>
      <c r="G333" t="str">
        <f>VLOOKUP(B333,[1]IRIS!$B$2:$T$370,6,FALSE)</f>
        <v>TDK Electronics AG</v>
      </c>
      <c r="H333" t="str">
        <f>VLOOKUP(B333,[1]IRIS!$B$2:$T$370,7,FALSE)</f>
        <v>US</v>
      </c>
      <c r="I333">
        <f>VLOOKUP(B333,[1]IRIS!$B$2:$T$370,14,FALSE)</f>
        <v>1.72E-2</v>
      </c>
      <c r="J333" t="str">
        <f>VLOOKUP(B333,[1]IRIS!$B$2:$T$370,15,FALSE)</f>
        <v>USD</v>
      </c>
      <c r="K333">
        <f t="shared" si="53"/>
        <v>1.72E-2</v>
      </c>
      <c r="L333" s="15"/>
      <c r="M333" t="str">
        <f>VLOOKUP(B333,[1]IRIS!$B$2:$T$370,16,FALSE)</f>
        <v>EA</v>
      </c>
      <c r="N333" t="str">
        <f>VLOOKUP(B333,[1]IRIS!$B$2:$T$370,17,FALSE)</f>
        <v>P4000068</v>
      </c>
      <c r="O333" t="str">
        <f>VLOOKUP(B333,[1]IRIS!$B$2:$T$370,19,FALSE)</f>
        <v>PAVG55D</v>
      </c>
      <c r="P333">
        <v>6</v>
      </c>
      <c r="Q333">
        <v>6</v>
      </c>
      <c r="R333">
        <v>6</v>
      </c>
      <c r="S333">
        <v>6</v>
      </c>
      <c r="T333">
        <v>6</v>
      </c>
      <c r="U333">
        <v>6</v>
      </c>
      <c r="V333">
        <v>6</v>
      </c>
      <c r="W333">
        <v>6</v>
      </c>
      <c r="X333">
        <f t="shared" si="54"/>
        <v>0.1032</v>
      </c>
      <c r="Y333">
        <f t="shared" si="55"/>
        <v>0.1032</v>
      </c>
      <c r="Z333">
        <f t="shared" si="56"/>
        <v>0.1032</v>
      </c>
      <c r="AA333">
        <f t="shared" si="57"/>
        <v>0.1032</v>
      </c>
      <c r="AB333">
        <f t="shared" si="58"/>
        <v>0.1032</v>
      </c>
      <c r="AC333">
        <f t="shared" si="59"/>
        <v>0.1032</v>
      </c>
      <c r="AD333">
        <f t="shared" si="60"/>
        <v>0.1032</v>
      </c>
      <c r="AE333">
        <f t="shared" si="61"/>
        <v>0.1032</v>
      </c>
    </row>
    <row r="334" spans="1:31" x14ac:dyDescent="0.25">
      <c r="A334" t="s">
        <v>1178</v>
      </c>
      <c r="B334" t="s">
        <v>1178</v>
      </c>
      <c r="C334" t="str">
        <f>VLOOKUP(B334,[1]IRIS!$B$2:$T$370,2,FALSE)</f>
        <v>FORD TCU Screw</v>
      </c>
      <c r="D334" t="str">
        <f>VLOOKUP(B334,'[1]cBOM GD'!$B$3:$D$393,3,FALSE)</f>
        <v>MBOM</v>
      </c>
      <c r="E334" t="str">
        <f>VLOOKUP(B334,[1]IRIS!$B$2:$T$370,4,FALSE)</f>
        <v>PP</v>
      </c>
      <c r="F334">
        <f>VLOOKUP(B334,[1]IRIS!$B$2:$T$370,5,FALSE)</f>
        <v>80004908</v>
      </c>
      <c r="G334" t="str">
        <f>VLOOKUP(B334,[1]IRIS!$B$2:$T$370,6,FALSE)</f>
        <v>INFASTECH DECORAH LLC</v>
      </c>
      <c r="H334" t="str">
        <f>VLOOKUP(B334,[1]IRIS!$B$2:$T$370,7,FALSE)</f>
        <v>US</v>
      </c>
      <c r="I334">
        <f>VLOOKUP(B334,[1]IRIS!$B$2:$T$370,14,FALSE)</f>
        <v>2.0299999999999999E-2</v>
      </c>
      <c r="J334" t="str">
        <f>VLOOKUP(B334,[1]IRIS!$B$2:$T$370,15,FALSE)</f>
        <v>USD</v>
      </c>
      <c r="K334">
        <f t="shared" si="53"/>
        <v>2.0299999999999999E-2</v>
      </c>
      <c r="L334" s="15"/>
      <c r="M334" t="str">
        <f>VLOOKUP(B334,[1]IRIS!$B$2:$T$370,16,FALSE)</f>
        <v>EA</v>
      </c>
      <c r="N334" t="str">
        <f>VLOOKUP(B334,[1]IRIS!$B$2:$T$370,17,FALSE)</f>
        <v>P4000539</v>
      </c>
      <c r="O334" t="str">
        <f>VLOOKUP(B334,[1]IRIS!$B$2:$T$370,19,FALSE)</f>
        <v>PAVG55D</v>
      </c>
      <c r="P334">
        <v>5</v>
      </c>
      <c r="Q334">
        <v>5</v>
      </c>
      <c r="R334">
        <v>5</v>
      </c>
      <c r="S334">
        <v>5</v>
      </c>
      <c r="T334">
        <v>5</v>
      </c>
      <c r="U334">
        <v>5</v>
      </c>
      <c r="V334">
        <v>5</v>
      </c>
      <c r="W334">
        <v>5</v>
      </c>
      <c r="X334">
        <f t="shared" si="54"/>
        <v>0.10149999999999999</v>
      </c>
      <c r="Y334">
        <f t="shared" si="55"/>
        <v>0.10149999999999999</v>
      </c>
      <c r="Z334">
        <f t="shared" si="56"/>
        <v>0.10149999999999999</v>
      </c>
      <c r="AA334">
        <f t="shared" si="57"/>
        <v>0.10149999999999999</v>
      </c>
      <c r="AB334">
        <f t="shared" si="58"/>
        <v>0.10149999999999999</v>
      </c>
      <c r="AC334">
        <f t="shared" si="59"/>
        <v>0.10149999999999999</v>
      </c>
      <c r="AD334">
        <f t="shared" si="60"/>
        <v>0.10149999999999999</v>
      </c>
      <c r="AE334">
        <f t="shared" si="61"/>
        <v>0.10149999999999999</v>
      </c>
    </row>
    <row r="335" spans="1:31" x14ac:dyDescent="0.25">
      <c r="A335" t="s">
        <v>1179</v>
      </c>
      <c r="B335" t="s">
        <v>1179</v>
      </c>
      <c r="C335" t="str">
        <f>VLOOKUP(B335,[1]IRIS!$B$2:$T$370,2,FALSE)</f>
        <v>Screw</v>
      </c>
      <c r="D335" t="str">
        <f>VLOOKUP(B335,'[1]cBOM GD'!$B$3:$D$393,3,FALSE)</f>
        <v>MBOM</v>
      </c>
      <c r="E335" t="str">
        <f>VLOOKUP(B335,[1]IRIS!$B$2:$T$370,4,FALSE)</f>
        <v>PP</v>
      </c>
      <c r="F335">
        <f>VLOOKUP(B335,[1]IRIS!$B$2:$T$370,5,FALSE)</f>
        <v>80004908</v>
      </c>
      <c r="G335" t="str">
        <f>VLOOKUP(B335,[1]IRIS!$B$2:$T$370,6,FALSE)</f>
        <v>INFASTECH DECORAH LLC</v>
      </c>
      <c r="H335" t="str">
        <f>VLOOKUP(B335,[1]IRIS!$B$2:$T$370,7,FALSE)</f>
        <v>US</v>
      </c>
      <c r="I335">
        <f>VLOOKUP(B335,[1]IRIS!$B$2:$T$370,14,FALSE)</f>
        <v>5.9069999999999998E-2</v>
      </c>
      <c r="J335" t="str">
        <f>VLOOKUP(B335,[1]IRIS!$B$2:$T$370,15,FALSE)</f>
        <v>USD</v>
      </c>
      <c r="K335">
        <f t="shared" si="53"/>
        <v>5.9069999999999998E-2</v>
      </c>
      <c r="L335" s="15"/>
      <c r="M335" t="str">
        <f>VLOOKUP(B335,[1]IRIS!$B$2:$T$370,16,FALSE)</f>
        <v>EA</v>
      </c>
      <c r="N335" t="str">
        <f>VLOOKUP(B335,[1]IRIS!$B$2:$T$370,17,FALSE)</f>
        <v>P4000539</v>
      </c>
      <c r="O335" t="str">
        <f>VLOOKUP(B335,[1]IRIS!$B$2:$T$370,19,FALSE)</f>
        <v>PAVG55D</v>
      </c>
      <c r="P335">
        <v>0</v>
      </c>
      <c r="Q335">
        <v>3</v>
      </c>
      <c r="R335">
        <v>0</v>
      </c>
      <c r="S335">
        <v>0</v>
      </c>
      <c r="T335">
        <v>3</v>
      </c>
      <c r="U335">
        <v>0</v>
      </c>
      <c r="V335">
        <v>0</v>
      </c>
      <c r="W335">
        <v>0</v>
      </c>
      <c r="X335">
        <f t="shared" si="54"/>
        <v>0</v>
      </c>
      <c r="Y335">
        <f t="shared" si="55"/>
        <v>0.17720999999999998</v>
      </c>
      <c r="Z335">
        <f t="shared" si="56"/>
        <v>0</v>
      </c>
      <c r="AA335">
        <f t="shared" si="57"/>
        <v>0</v>
      </c>
      <c r="AB335">
        <f t="shared" si="58"/>
        <v>0.17720999999999998</v>
      </c>
      <c r="AC335">
        <f t="shared" si="59"/>
        <v>0</v>
      </c>
      <c r="AD335">
        <f t="shared" si="60"/>
        <v>0</v>
      </c>
      <c r="AE335">
        <f t="shared" si="61"/>
        <v>0</v>
      </c>
    </row>
    <row r="336" spans="1:31" x14ac:dyDescent="0.25">
      <c r="A336" t="s">
        <v>1180</v>
      </c>
      <c r="B336" t="s">
        <v>1180</v>
      </c>
      <c r="C336" t="str">
        <f>VLOOKUP(B336,[1]IRIS!$B$2:$T$370,2,FALSE)</f>
        <v>Nut Washer</v>
      </c>
      <c r="D336" t="str">
        <f>VLOOKUP(B336,'[1]cBOM GD'!$B$3:$D$393,3,FALSE)</f>
        <v>MBOM</v>
      </c>
      <c r="E336" t="str">
        <f>VLOOKUP(B336,[1]IRIS!$B$2:$T$370,4,FALSE)</f>
        <v>PP</v>
      </c>
      <c r="F336">
        <f>VLOOKUP(B336,[1]IRIS!$B$2:$T$370,5,FALSE)</f>
        <v>80004908</v>
      </c>
      <c r="G336" t="str">
        <f>VLOOKUP(B336,[1]IRIS!$B$2:$T$370,6,FALSE)</f>
        <v>INFASTECH DECORAH LLC</v>
      </c>
      <c r="H336" t="str">
        <f>VLOOKUP(B336,[1]IRIS!$B$2:$T$370,7,FALSE)</f>
        <v>US</v>
      </c>
      <c r="I336">
        <f>VLOOKUP(B336,[1]IRIS!$B$2:$T$370,14,FALSE)</f>
        <v>5.1499999999999997E-2</v>
      </c>
      <c r="J336" t="str">
        <f>VLOOKUP(B336,[1]IRIS!$B$2:$T$370,15,FALSE)</f>
        <v>USD</v>
      </c>
      <c r="K336">
        <f t="shared" si="53"/>
        <v>5.1499999999999997E-2</v>
      </c>
      <c r="L336" s="15"/>
      <c r="M336" t="str">
        <f>VLOOKUP(B336,[1]IRIS!$B$2:$T$370,16,FALSE)</f>
        <v>EA</v>
      </c>
      <c r="N336" t="str">
        <f>VLOOKUP(B336,[1]IRIS!$B$2:$T$370,17,FALSE)</f>
        <v>P4000539</v>
      </c>
      <c r="O336" t="str">
        <f>VLOOKUP(B336,[1]IRIS!$B$2:$T$370,19,FALSE)</f>
        <v>PAVG55D</v>
      </c>
      <c r="P336">
        <v>0</v>
      </c>
      <c r="Q336">
        <v>4</v>
      </c>
      <c r="R336">
        <v>0</v>
      </c>
      <c r="S336">
        <v>0</v>
      </c>
      <c r="T336">
        <v>4</v>
      </c>
      <c r="U336">
        <v>0</v>
      </c>
      <c r="V336">
        <v>0</v>
      </c>
      <c r="W336">
        <v>0</v>
      </c>
      <c r="X336">
        <f t="shared" si="54"/>
        <v>0</v>
      </c>
      <c r="Y336">
        <f t="shared" si="55"/>
        <v>0.20599999999999999</v>
      </c>
      <c r="Z336">
        <f t="shared" si="56"/>
        <v>0</v>
      </c>
      <c r="AA336">
        <f t="shared" si="57"/>
        <v>0</v>
      </c>
      <c r="AB336">
        <f t="shared" si="58"/>
        <v>0.20599999999999999</v>
      </c>
      <c r="AC336">
        <f t="shared" si="59"/>
        <v>0</v>
      </c>
      <c r="AD336">
        <f t="shared" si="60"/>
        <v>0</v>
      </c>
      <c r="AE336">
        <f t="shared" si="61"/>
        <v>0</v>
      </c>
    </row>
    <row r="337" spans="1:31" x14ac:dyDescent="0.25">
      <c r="A337" t="s">
        <v>1181</v>
      </c>
      <c r="B337" t="s">
        <v>1181</v>
      </c>
      <c r="C337" t="str">
        <f>VLOOKUP(B337,[1]IRIS!$B$2:$T$370,2,FALSE)</f>
        <v>Nut Clip</v>
      </c>
      <c r="D337" t="s">
        <v>1270</v>
      </c>
      <c r="E337" t="str">
        <f>VLOOKUP(B337,[1]IRIS!$B$2:$T$370,4,FALSE)</f>
        <v>PP</v>
      </c>
      <c r="F337">
        <f>VLOOKUP(B337,[1]IRIS!$B$2:$T$370,5,FALSE)</f>
        <v>80035006</v>
      </c>
      <c r="G337" t="str">
        <f>VLOOKUP(B337,[1]IRIS!$B$2:$T$370,6,FALSE)</f>
        <v>Bulten GmbH</v>
      </c>
      <c r="H337" t="str">
        <f>VLOOKUP(B337,[1]IRIS!$B$2:$T$370,7,FALSE)</f>
        <v>DE</v>
      </c>
      <c r="I337">
        <f>VLOOKUP(B337,[1]IRIS!$B$2:$T$370,14,FALSE)</f>
        <v>0.31269999999999998</v>
      </c>
      <c r="J337" t="str">
        <f>VLOOKUP(B337,[1]IRIS!$B$2:$T$370,15,FALSE)</f>
        <v>EUR</v>
      </c>
      <c r="K337">
        <f>+I337/0.82041</f>
        <v>0.38115088797064883</v>
      </c>
      <c r="L337" s="15"/>
      <c r="M337" t="str">
        <f>VLOOKUP(B337,[1]IRIS!$B$2:$T$370,16,FALSE)</f>
        <v>EA</v>
      </c>
      <c r="N337" t="str">
        <f>VLOOKUP(B337,[1]IRIS!$B$2:$T$370,17,FALSE)</f>
        <v>P4000616</v>
      </c>
      <c r="O337" t="str">
        <f>VLOOKUP(B337,[1]IRIS!$B$2:$T$370,19,FALSE)</f>
        <v>PNET30D</v>
      </c>
      <c r="P337">
        <v>0</v>
      </c>
      <c r="Q337">
        <v>3</v>
      </c>
      <c r="R337">
        <v>0</v>
      </c>
      <c r="S337">
        <v>0</v>
      </c>
      <c r="T337">
        <v>3</v>
      </c>
      <c r="U337">
        <v>0</v>
      </c>
      <c r="V337">
        <v>0</v>
      </c>
      <c r="W337">
        <v>0</v>
      </c>
      <c r="X337">
        <f t="shared" si="54"/>
        <v>0</v>
      </c>
      <c r="Y337">
        <f t="shared" si="55"/>
        <v>1.1434526639119464</v>
      </c>
      <c r="Z337">
        <f t="shared" si="56"/>
        <v>0</v>
      </c>
      <c r="AA337">
        <f t="shared" si="57"/>
        <v>0</v>
      </c>
      <c r="AB337">
        <f t="shared" si="58"/>
        <v>1.1434526639119464</v>
      </c>
      <c r="AC337">
        <f t="shared" si="59"/>
        <v>0</v>
      </c>
      <c r="AD337">
        <f t="shared" si="60"/>
        <v>0</v>
      </c>
      <c r="AE337">
        <f t="shared" si="61"/>
        <v>0</v>
      </c>
    </row>
    <row r="338" spans="1:31" x14ac:dyDescent="0.25">
      <c r="A338" t="s">
        <v>1182</v>
      </c>
      <c r="B338" t="s">
        <v>1182</v>
      </c>
      <c r="C338" t="str">
        <f>VLOOKUP(B338,[1]IRIS!$B$2:$T$370,2,FALSE)</f>
        <v>Felt Pad - Large</v>
      </c>
      <c r="D338" t="str">
        <f>VLOOKUP(B338,'[1]cBOM GD'!$B$3:$D$393,3,FALSE)</f>
        <v>MBOM</v>
      </c>
      <c r="E338" t="str">
        <f>VLOOKUP(B338,[1]IRIS!$B$2:$T$370,4,FALSE)</f>
        <v>PP</v>
      </c>
      <c r="F338">
        <f>VLOOKUP(B338,[1]IRIS!$B$2:$T$370,5,FALSE)</f>
        <v>80014703</v>
      </c>
      <c r="G338" t="str">
        <f>VLOOKUP(B338,[1]IRIS!$B$2:$T$370,6,FALSE)</f>
        <v>GRAND RAPIDS LABEL</v>
      </c>
      <c r="H338" t="str">
        <f>VLOOKUP(B338,[1]IRIS!$B$2:$T$370,7,FALSE)</f>
        <v>US</v>
      </c>
      <c r="I338">
        <f>VLOOKUP(B338,[1]IRIS!$B$2:$T$370,14,FALSE)</f>
        <v>0.98</v>
      </c>
      <c r="J338" t="str">
        <f>VLOOKUP(B338,[1]IRIS!$B$2:$T$370,15,FALSE)</f>
        <v>USD</v>
      </c>
      <c r="K338">
        <f>+I338</f>
        <v>0.98</v>
      </c>
      <c r="L338" s="15"/>
      <c r="M338" t="str">
        <f>VLOOKUP(B338,[1]IRIS!$B$2:$T$370,16,FALSE)</f>
        <v>EA</v>
      </c>
      <c r="N338" t="str">
        <f>VLOOKUP(B338,[1]IRIS!$B$2:$T$370,17,FALSE)</f>
        <v>P4000411</v>
      </c>
      <c r="O338" t="str">
        <f>VLOOKUP(B338,[1]IRIS!$B$2:$T$370,19,FALSE)</f>
        <v>PAVG55D</v>
      </c>
      <c r="P338">
        <v>0</v>
      </c>
      <c r="Q338">
        <v>1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0</v>
      </c>
      <c r="X338">
        <f t="shared" si="54"/>
        <v>0</v>
      </c>
      <c r="Y338">
        <f t="shared" si="55"/>
        <v>0.98</v>
      </c>
      <c r="Z338">
        <f t="shared" si="56"/>
        <v>0</v>
      </c>
      <c r="AA338">
        <f t="shared" si="57"/>
        <v>0</v>
      </c>
      <c r="AB338">
        <f t="shared" si="58"/>
        <v>0.98</v>
      </c>
      <c r="AC338">
        <f t="shared" si="59"/>
        <v>0</v>
      </c>
      <c r="AD338">
        <f t="shared" si="60"/>
        <v>0</v>
      </c>
      <c r="AE338">
        <f t="shared" si="61"/>
        <v>0</v>
      </c>
    </row>
    <row r="339" spans="1:31" x14ac:dyDescent="0.25">
      <c r="A339" t="s">
        <v>1183</v>
      </c>
      <c r="B339" t="s">
        <v>1183</v>
      </c>
      <c r="C339" t="str">
        <f>VLOOKUP(B339,[1]IRIS!$B$2:$T$370,2,FALSE)</f>
        <v>Felt Pad - Small</v>
      </c>
      <c r="D339" t="str">
        <f>VLOOKUP(B339,'[1]cBOM GD'!$B$3:$D$393,3,FALSE)</f>
        <v>MBOM</v>
      </c>
      <c r="E339" t="str">
        <f>VLOOKUP(B339,[1]IRIS!$B$2:$T$370,4,FALSE)</f>
        <v>PP</v>
      </c>
      <c r="F339">
        <f>VLOOKUP(B339,[1]IRIS!$B$2:$T$370,5,FALSE)</f>
        <v>80014703</v>
      </c>
      <c r="G339" t="str">
        <f>VLOOKUP(B339,[1]IRIS!$B$2:$T$370,6,FALSE)</f>
        <v>GRAND RAPIDS LABEL</v>
      </c>
      <c r="H339" t="str">
        <f>VLOOKUP(B339,[1]IRIS!$B$2:$T$370,7,FALSE)</f>
        <v>US</v>
      </c>
      <c r="I339">
        <f>VLOOKUP(B339,[1]IRIS!$B$2:$T$370,14,FALSE)</f>
        <v>0.28999999999999998</v>
      </c>
      <c r="J339" t="str">
        <f>VLOOKUP(B339,[1]IRIS!$B$2:$T$370,15,FALSE)</f>
        <v>USD</v>
      </c>
      <c r="K339">
        <f>+I339</f>
        <v>0.28999999999999998</v>
      </c>
      <c r="L339" s="15"/>
      <c r="M339" t="str">
        <f>VLOOKUP(B339,[1]IRIS!$B$2:$T$370,16,FALSE)</f>
        <v>EA</v>
      </c>
      <c r="N339" t="str">
        <f>VLOOKUP(B339,[1]IRIS!$B$2:$T$370,17,FALSE)</f>
        <v>P4000411</v>
      </c>
      <c r="O339" t="str">
        <f>VLOOKUP(B339,[1]IRIS!$B$2:$T$370,19,FALSE)</f>
        <v>PAVG55D</v>
      </c>
      <c r="P339">
        <v>0</v>
      </c>
      <c r="Q339">
        <v>3</v>
      </c>
      <c r="R339">
        <v>0</v>
      </c>
      <c r="S339">
        <v>0</v>
      </c>
      <c r="T339">
        <v>3</v>
      </c>
      <c r="U339">
        <v>0</v>
      </c>
      <c r="V339">
        <v>0</v>
      </c>
      <c r="W339">
        <v>0</v>
      </c>
      <c r="X339">
        <f t="shared" si="54"/>
        <v>0</v>
      </c>
      <c r="Y339">
        <f t="shared" si="55"/>
        <v>0.86999999999999988</v>
      </c>
      <c r="Z339">
        <f t="shared" si="56"/>
        <v>0</v>
      </c>
      <c r="AA339">
        <f t="shared" si="57"/>
        <v>0</v>
      </c>
      <c r="AB339">
        <f t="shared" si="58"/>
        <v>0.86999999999999988</v>
      </c>
      <c r="AC339">
        <f t="shared" si="59"/>
        <v>0</v>
      </c>
      <c r="AD339">
        <f t="shared" si="60"/>
        <v>0</v>
      </c>
      <c r="AE339">
        <f t="shared" si="61"/>
        <v>0</v>
      </c>
    </row>
    <row r="340" spans="1:31" x14ac:dyDescent="0.25">
      <c r="A340" t="s">
        <v>1184</v>
      </c>
      <c r="B340" t="s">
        <v>1184</v>
      </c>
      <c r="C340" t="str">
        <f>VLOOKUP(B340,[1]IRIS!$B$2:$T$370,2,FALSE)</f>
        <v>Bracket (CX727)</v>
      </c>
      <c r="D340" t="str">
        <f>VLOOKUP(B340,'[1]cBOM GD'!$B$3:$D$393,3,FALSE)</f>
        <v>MBOM</v>
      </c>
      <c r="E340" t="str">
        <f>VLOOKUP(B340,[1]IRIS!$B$2:$T$370,4,FALSE)</f>
        <v>PP</v>
      </c>
      <c r="F340">
        <f>VLOOKUP(B340,[1]IRIS!$B$2:$T$370,5,FALSE)</f>
        <v>80014927</v>
      </c>
      <c r="G340" t="str">
        <f>VLOOKUP(B340,[1]IRIS!$B$2:$T$370,6,FALSE)</f>
        <v>MJ CELCO INC</v>
      </c>
      <c r="H340" t="str">
        <f>VLOOKUP(B340,[1]IRIS!$B$2:$T$370,7,FALSE)</f>
        <v>US</v>
      </c>
      <c r="I340">
        <f>VLOOKUP(B340,[1]IRIS!$B$2:$T$370,14,FALSE)</f>
        <v>2.7233000000000001</v>
      </c>
      <c r="J340" t="str">
        <f>VLOOKUP(B340,[1]IRIS!$B$2:$T$370,15,FALSE)</f>
        <v>USD</v>
      </c>
      <c r="K340">
        <f>+I340</f>
        <v>2.7233000000000001</v>
      </c>
      <c r="L340" s="15">
        <f>VLOOKUP(B340,[1]Sheet2!$A$2:$M$49,13,FALSE)</f>
        <v>2.7233000000000001</v>
      </c>
      <c r="M340" t="str">
        <f>VLOOKUP(B340,[1]IRIS!$B$2:$T$370,16,FALSE)</f>
        <v>EA</v>
      </c>
      <c r="N340" t="str">
        <f>VLOOKUP(B340,[1]IRIS!$B$2:$T$370,17,FALSE)</f>
        <v>P4000257</v>
      </c>
      <c r="O340" t="str">
        <f>VLOOKUP(B340,[1]IRIS!$B$2:$T$370,19,FALSE)</f>
        <v>PAVG55D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0</v>
      </c>
      <c r="V340">
        <v>0</v>
      </c>
      <c r="W340">
        <v>0</v>
      </c>
      <c r="X340">
        <f t="shared" si="54"/>
        <v>0</v>
      </c>
      <c r="Y340">
        <f t="shared" si="55"/>
        <v>0</v>
      </c>
      <c r="Z340">
        <f t="shared" si="56"/>
        <v>0</v>
      </c>
      <c r="AA340">
        <f t="shared" si="57"/>
        <v>0</v>
      </c>
      <c r="AB340">
        <f t="shared" si="58"/>
        <v>2.7233000000000001</v>
      </c>
      <c r="AC340">
        <f t="shared" si="59"/>
        <v>0</v>
      </c>
      <c r="AD340">
        <f t="shared" si="60"/>
        <v>0</v>
      </c>
      <c r="AE340">
        <f t="shared" si="61"/>
        <v>0</v>
      </c>
    </row>
    <row r="341" spans="1:31" x14ac:dyDescent="0.25">
      <c r="A341" t="s">
        <v>1185</v>
      </c>
      <c r="B341" t="s">
        <v>1185</v>
      </c>
      <c r="C341" t="str">
        <f>VLOOKUP(B341,[1]IRIS!$B$2:$T$370,2,FALSE)</f>
        <v>Main Label (Printed Locally)</v>
      </c>
      <c r="D341" t="s">
        <v>1270</v>
      </c>
      <c r="E341" t="str">
        <f>VLOOKUP(B341,[1]IRIS!$B$2:$T$370,4,FALSE)</f>
        <v>MP</v>
      </c>
      <c r="F341">
        <f>VLOOKUP(B341,[1]IRIS!$B$2:$T$370,5,FALSE)</f>
        <v>0</v>
      </c>
      <c r="G341">
        <f>VLOOKUP(B341,[1]IRIS!$B$2:$T$370,6,FALSE)</f>
        <v>0</v>
      </c>
      <c r="H341">
        <f>VLOOKUP(B341,[1]IRIS!$B$2:$T$370,7,FALSE)</f>
        <v>0</v>
      </c>
      <c r="I341">
        <f>VLOOKUP(B341,[1]IRIS!$B$2:$T$370,14,FALSE)</f>
        <v>0</v>
      </c>
      <c r="J341">
        <f>VLOOKUP(B341,[1]IRIS!$B$2:$T$370,15,FALSE)</f>
        <v>0</v>
      </c>
      <c r="L341" s="15"/>
      <c r="M341">
        <f>VLOOKUP(B341,[1]IRIS!$B$2:$T$370,16,FALSE)</f>
        <v>0</v>
      </c>
      <c r="N341">
        <f>VLOOKUP(B341,[1]IRIS!$B$2:$T$370,17,FALSE)</f>
        <v>0</v>
      </c>
      <c r="O341">
        <f>VLOOKUP(B341,[1]IRIS!$B$2:$T$370,19,FALSE)</f>
        <v>0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f t="shared" si="54"/>
        <v>0</v>
      </c>
      <c r="Y341">
        <f t="shared" si="55"/>
        <v>0</v>
      </c>
      <c r="Z341">
        <f t="shared" si="56"/>
        <v>0</v>
      </c>
      <c r="AA341">
        <f t="shared" si="57"/>
        <v>0</v>
      </c>
      <c r="AB341">
        <f t="shared" si="58"/>
        <v>0</v>
      </c>
      <c r="AC341">
        <f t="shared" si="59"/>
        <v>0</v>
      </c>
      <c r="AD341">
        <f t="shared" si="60"/>
        <v>0</v>
      </c>
      <c r="AE341">
        <f t="shared" si="61"/>
        <v>0</v>
      </c>
    </row>
    <row r="342" spans="1:31" x14ac:dyDescent="0.25">
      <c r="A342" t="s">
        <v>1186</v>
      </c>
      <c r="B342" t="s">
        <v>1186</v>
      </c>
      <c r="C342" t="str">
        <f>VLOOKUP(B342,[1]IRIS!$B$2:$T$370,2,FALSE)</f>
        <v>Label, Secondary</v>
      </c>
      <c r="D342" t="str">
        <f>VLOOKUP(B342,'[1]cBOM GD'!$B$3:$D$393,3,FALSE)</f>
        <v>MBOM</v>
      </c>
      <c r="E342" t="str">
        <f>VLOOKUP(B342,[1]IRIS!$B$2:$T$370,4,FALSE)</f>
        <v>PP</v>
      </c>
      <c r="F342">
        <f>VLOOKUP(B342,[1]IRIS!$B$2:$T$370,5,FALSE)</f>
        <v>80014703</v>
      </c>
      <c r="G342" t="str">
        <f>VLOOKUP(B342,[1]IRIS!$B$2:$T$370,6,FALSE)</f>
        <v>GRAND RAPIDS LABEL</v>
      </c>
      <c r="H342" t="str">
        <f>VLOOKUP(B342,[1]IRIS!$B$2:$T$370,7,FALSE)</f>
        <v>US</v>
      </c>
      <c r="I342">
        <f>VLOOKUP(B342,[1]IRIS!$B$2:$T$370,14,FALSE)</f>
        <v>2.8299999999999999E-2</v>
      </c>
      <c r="J342" t="str">
        <f>VLOOKUP(B342,[1]IRIS!$B$2:$T$370,15,FALSE)</f>
        <v>USD</v>
      </c>
      <c r="K342">
        <f>+I342</f>
        <v>2.8299999999999999E-2</v>
      </c>
      <c r="L342" s="15"/>
      <c r="M342" t="str">
        <f>VLOOKUP(B342,[1]IRIS!$B$2:$T$370,16,FALSE)</f>
        <v>EA</v>
      </c>
      <c r="N342" t="str">
        <f>VLOOKUP(B342,[1]IRIS!$B$2:$T$370,17,FALSE)</f>
        <v>P4000411</v>
      </c>
      <c r="O342" t="str">
        <f>VLOOKUP(B342,[1]IRIS!$B$2:$T$370,19,FALSE)</f>
        <v>PAVG55D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1</v>
      </c>
      <c r="V342">
        <v>0</v>
      </c>
      <c r="W342">
        <v>1</v>
      </c>
      <c r="X342">
        <f t="shared" si="54"/>
        <v>0</v>
      </c>
      <c r="Y342">
        <f t="shared" si="55"/>
        <v>0</v>
      </c>
      <c r="Z342">
        <f t="shared" si="56"/>
        <v>0</v>
      </c>
      <c r="AA342">
        <f t="shared" si="57"/>
        <v>0</v>
      </c>
      <c r="AB342">
        <f t="shared" si="58"/>
        <v>0</v>
      </c>
      <c r="AC342">
        <f t="shared" si="59"/>
        <v>2.8299999999999999E-2</v>
      </c>
      <c r="AD342">
        <f t="shared" si="60"/>
        <v>0</v>
      </c>
      <c r="AE342">
        <f t="shared" si="61"/>
        <v>2.8299999999999999E-2</v>
      </c>
    </row>
    <row r="343" spans="1:31" x14ac:dyDescent="0.25">
      <c r="A343" t="s">
        <v>1187</v>
      </c>
      <c r="B343" t="s">
        <v>1187</v>
      </c>
      <c r="C343" t="str">
        <f>VLOOKUP(B343,[1]IRIS!$B$2:$T$370,2,FALSE)</f>
        <v>Battery Cover</v>
      </c>
      <c r="D343" t="str">
        <f>VLOOKUP(B343,'[1]cBOM GD'!$B$3:$D$393,3,FALSE)</f>
        <v>EBOM</v>
      </c>
      <c r="E343" t="str">
        <f>VLOOKUP(B343,[1]IRIS!$B$2:$T$370,4,FALSE)</f>
        <v>PP</v>
      </c>
      <c r="F343">
        <f>VLOOKUP(B343,[1]IRIS!$B$2:$T$370,5,FALSE)</f>
        <v>80000361</v>
      </c>
      <c r="G343" t="str">
        <f>VLOOKUP(B343,[1]IRIS!$B$2:$T$370,6,FALSE)</f>
        <v>HOOSIER MOLDED PRODUCTS</v>
      </c>
      <c r="H343" t="str">
        <f>VLOOKUP(B343,[1]IRIS!$B$2:$T$370,7,FALSE)</f>
        <v>US</v>
      </c>
      <c r="I343">
        <f>VLOOKUP(B343,[1]IRIS!$B$2:$T$370,14,FALSE)</f>
        <v>0.18049999999999999</v>
      </c>
      <c r="J343" t="str">
        <f>VLOOKUP(B343,[1]IRIS!$B$2:$T$370,15,FALSE)</f>
        <v>USD</v>
      </c>
      <c r="K343">
        <f>+I343</f>
        <v>0.18049999999999999</v>
      </c>
      <c r="L343" s="15"/>
      <c r="M343" t="str">
        <f>VLOOKUP(B343,[1]IRIS!$B$2:$T$370,16,FALSE)</f>
        <v>EA</v>
      </c>
      <c r="N343" t="str">
        <f>VLOOKUP(B343,[1]IRIS!$B$2:$T$370,17,FALSE)</f>
        <v>P4000264</v>
      </c>
      <c r="O343" t="str">
        <f>VLOOKUP(B343,[1]IRIS!$B$2:$T$370,19,FALSE)</f>
        <v>PAVG55D</v>
      </c>
      <c r="P343">
        <v>1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f t="shared" si="54"/>
        <v>0.18049999999999999</v>
      </c>
      <c r="Y343">
        <f t="shared" si="55"/>
        <v>0.18049999999999999</v>
      </c>
      <c r="Z343">
        <f t="shared" si="56"/>
        <v>0</v>
      </c>
      <c r="AA343">
        <f t="shared" si="57"/>
        <v>0</v>
      </c>
      <c r="AB343">
        <f t="shared" si="58"/>
        <v>0</v>
      </c>
      <c r="AC343">
        <f t="shared" si="59"/>
        <v>0</v>
      </c>
      <c r="AD343">
        <f t="shared" si="60"/>
        <v>0</v>
      </c>
      <c r="AE343">
        <f t="shared" si="61"/>
        <v>0</v>
      </c>
    </row>
    <row r="344" spans="1:31" x14ac:dyDescent="0.25">
      <c r="A344" t="s">
        <v>1188</v>
      </c>
      <c r="B344" t="s">
        <v>1188</v>
      </c>
      <c r="C344" t="str">
        <f>VLOOKUP(B344,[1]IRIS!$B$2:$T$370,2,FALSE)</f>
        <v>PWB - Daughter</v>
      </c>
      <c r="D344" t="s">
        <v>1284</v>
      </c>
      <c r="E344" t="str">
        <f>VLOOKUP(B344,[1]IRIS!$B$2:$T$370,4,FALSE)</f>
        <v>PP</v>
      </c>
      <c r="F344">
        <f>VLOOKUP(B344,[1]IRIS!$B$2:$T$370,5,FALSE)</f>
        <v>80034233</v>
      </c>
      <c r="G344" t="str">
        <f>VLOOKUP(B344,[1]IRIS!$B$2:$T$370,6,FALSE)</f>
        <v>Multek Technologies Limited</v>
      </c>
      <c r="H344" t="str">
        <f>VLOOKUP(B344,[1]IRIS!$B$2:$T$370,7,FALSE)</f>
        <v>MU</v>
      </c>
      <c r="I344">
        <f>VLOOKUP(B344,[1]IRIS!$B$2:$T$370,14,FALSE)</f>
        <v>6.1769999999999996</v>
      </c>
      <c r="J344" t="str">
        <f>VLOOKUP(B344,[1]IRIS!$B$2:$T$370,15,FALSE)</f>
        <v>USD</v>
      </c>
      <c r="K344">
        <f>+I344</f>
        <v>6.1769999999999996</v>
      </c>
      <c r="L344" s="15"/>
      <c r="M344" t="str">
        <f>VLOOKUP(B344,[1]IRIS!$B$2:$T$370,16,FALSE)</f>
        <v>EA</v>
      </c>
      <c r="N344" t="str">
        <f>VLOOKUP(B344,[1]IRIS!$B$2:$T$370,17,FALSE)</f>
        <v>P4000598</v>
      </c>
      <c r="O344" t="str">
        <f>VLOOKUP(B344,[1]IRIS!$B$2:$T$370,19,FALSE)</f>
        <v>PNET55D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0</v>
      </c>
      <c r="W344">
        <v>0</v>
      </c>
      <c r="X344">
        <f t="shared" si="54"/>
        <v>6.1769999999999996</v>
      </c>
      <c r="Y344">
        <f t="shared" si="55"/>
        <v>6.1769999999999996</v>
      </c>
      <c r="Z344">
        <f t="shared" si="56"/>
        <v>6.1769999999999996</v>
      </c>
      <c r="AA344">
        <f t="shared" si="57"/>
        <v>6.1769999999999996</v>
      </c>
      <c r="AB344">
        <f t="shared" si="58"/>
        <v>6.1769999999999996</v>
      </c>
      <c r="AC344">
        <f t="shared" si="59"/>
        <v>6.1769999999999996</v>
      </c>
      <c r="AD344">
        <f t="shared" si="60"/>
        <v>0</v>
      </c>
      <c r="AE344">
        <f t="shared" si="61"/>
        <v>0</v>
      </c>
    </row>
    <row r="345" spans="1:31" x14ac:dyDescent="0.25">
      <c r="A345" t="s">
        <v>1189</v>
      </c>
      <c r="B345" t="s">
        <v>1189</v>
      </c>
      <c r="C345" t="str">
        <f>VLOOKUP(B345,[1]IRIS!$B$2:$T$370,2,FALSE)</f>
        <v>PWB - Daughter</v>
      </c>
      <c r="D345" t="s">
        <v>1284</v>
      </c>
      <c r="E345" t="str">
        <f>VLOOKUP(B345,[1]IRIS!$B$2:$T$370,4,FALSE)</f>
        <v>PP</v>
      </c>
      <c r="F345">
        <f>VLOOKUP(B345,[1]IRIS!$B$2:$T$370,5,FALSE)</f>
        <v>80035052</v>
      </c>
      <c r="G345" t="str">
        <f>VLOOKUP(B345,[1]IRIS!$B$2:$T$370,6,FALSE)</f>
        <v>AT&amp;S Austria Technologie &amp;</v>
      </c>
      <c r="H345" t="str">
        <f>VLOOKUP(B345,[1]IRIS!$B$2:$T$370,7,FALSE)</f>
        <v>AT</v>
      </c>
      <c r="I345">
        <f>VLOOKUP(B345,[1]IRIS!$B$2:$T$370,14,FALSE)</f>
        <v>7.95</v>
      </c>
      <c r="J345" t="str">
        <f>VLOOKUP(B345,[1]IRIS!$B$2:$T$370,15,FALSE)</f>
        <v>USD</v>
      </c>
      <c r="K345">
        <f>+I345</f>
        <v>7.95</v>
      </c>
      <c r="L345" s="15"/>
      <c r="M345" t="str">
        <f>VLOOKUP(B345,[1]IRIS!$B$2:$T$370,16,FALSE)</f>
        <v>EA</v>
      </c>
      <c r="N345" t="str">
        <f>VLOOKUP(B345,[1]IRIS!$B$2:$T$370,17,FALSE)</f>
        <v>P4000600</v>
      </c>
      <c r="O345" t="str">
        <f>VLOOKUP(B345,[1]IRIS!$B$2:$T$370,19,FALSE)</f>
        <v>PNET55D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</v>
      </c>
      <c r="W345">
        <v>1</v>
      </c>
      <c r="X345">
        <f t="shared" si="54"/>
        <v>0</v>
      </c>
      <c r="Y345">
        <f t="shared" si="55"/>
        <v>0</v>
      </c>
      <c r="Z345">
        <f t="shared" si="56"/>
        <v>0</v>
      </c>
      <c r="AA345">
        <f t="shared" si="57"/>
        <v>0</v>
      </c>
      <c r="AB345">
        <f t="shared" si="58"/>
        <v>0</v>
      </c>
      <c r="AC345">
        <f t="shared" si="59"/>
        <v>0</v>
      </c>
      <c r="AD345">
        <f t="shared" si="60"/>
        <v>7.95</v>
      </c>
      <c r="AE345">
        <f t="shared" si="61"/>
        <v>7.95</v>
      </c>
    </row>
    <row r="346" spans="1:31" x14ac:dyDescent="0.25">
      <c r="A346" t="s">
        <v>1190</v>
      </c>
      <c r="B346" t="s">
        <v>1190</v>
      </c>
      <c r="C346" t="s">
        <v>1272</v>
      </c>
      <c r="L346" s="15"/>
      <c r="P346">
        <v>0</v>
      </c>
      <c r="Q346">
        <v>0</v>
      </c>
      <c r="R346">
        <v>1</v>
      </c>
      <c r="S346">
        <v>1</v>
      </c>
      <c r="T346">
        <v>1</v>
      </c>
      <c r="U346">
        <v>1</v>
      </c>
      <c r="V346">
        <v>0</v>
      </c>
      <c r="W346">
        <v>0</v>
      </c>
      <c r="X346">
        <f t="shared" si="54"/>
        <v>0</v>
      </c>
      <c r="Y346">
        <f t="shared" si="55"/>
        <v>0</v>
      </c>
      <c r="Z346">
        <f t="shared" si="56"/>
        <v>0</v>
      </c>
      <c r="AA346">
        <f t="shared" si="57"/>
        <v>0</v>
      </c>
      <c r="AB346">
        <f t="shared" si="58"/>
        <v>0</v>
      </c>
      <c r="AC346">
        <f t="shared" si="59"/>
        <v>0</v>
      </c>
      <c r="AD346">
        <f t="shared" si="60"/>
        <v>0</v>
      </c>
      <c r="AE346">
        <f t="shared" si="61"/>
        <v>0</v>
      </c>
    </row>
    <row r="347" spans="1:31" x14ac:dyDescent="0.25">
      <c r="A347" t="s">
        <v>1191</v>
      </c>
      <c r="B347" t="s">
        <v>1191</v>
      </c>
      <c r="C347" t="s">
        <v>1272</v>
      </c>
      <c r="L347" s="15"/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  <c r="W347">
        <v>1</v>
      </c>
      <c r="X347">
        <f t="shared" si="54"/>
        <v>0</v>
      </c>
      <c r="Y347">
        <f t="shared" si="55"/>
        <v>0</v>
      </c>
      <c r="Z347">
        <f t="shared" si="56"/>
        <v>0</v>
      </c>
      <c r="AA347">
        <f t="shared" si="57"/>
        <v>0</v>
      </c>
      <c r="AB347">
        <f t="shared" si="58"/>
        <v>0</v>
      </c>
      <c r="AC347">
        <f t="shared" si="59"/>
        <v>0</v>
      </c>
      <c r="AD347">
        <f t="shared" si="60"/>
        <v>0</v>
      </c>
      <c r="AE347">
        <f t="shared" si="61"/>
        <v>0</v>
      </c>
    </row>
    <row r="348" spans="1:31" x14ac:dyDescent="0.25">
      <c r="A348" t="s">
        <v>1192</v>
      </c>
      <c r="B348" t="s">
        <v>1192</v>
      </c>
      <c r="C348" t="s">
        <v>1272</v>
      </c>
      <c r="L348" s="15"/>
      <c r="P348">
        <v>1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f t="shared" si="54"/>
        <v>0</v>
      </c>
      <c r="Y348">
        <f t="shared" si="55"/>
        <v>0</v>
      </c>
      <c r="Z348">
        <f t="shared" si="56"/>
        <v>0</v>
      </c>
      <c r="AA348">
        <f t="shared" si="57"/>
        <v>0</v>
      </c>
      <c r="AB348">
        <f t="shared" si="58"/>
        <v>0</v>
      </c>
      <c r="AC348">
        <f t="shared" si="59"/>
        <v>0</v>
      </c>
      <c r="AD348">
        <f t="shared" si="60"/>
        <v>0</v>
      </c>
      <c r="AE348">
        <f t="shared" si="61"/>
        <v>0</v>
      </c>
    </row>
    <row r="349" spans="1:31" s="14" customFormat="1" x14ac:dyDescent="0.25">
      <c r="A349" s="14" t="s">
        <v>1193</v>
      </c>
      <c r="B349" s="14" t="s">
        <v>1193</v>
      </c>
      <c r="C349" s="14" t="s">
        <v>1273</v>
      </c>
      <c r="D349" s="14" t="s">
        <v>1274</v>
      </c>
      <c r="K349" s="14">
        <v>0.44362000000000001</v>
      </c>
      <c r="L349" s="15"/>
      <c r="M349" s="14" t="s">
        <v>1289</v>
      </c>
      <c r="P349" s="14">
        <v>0</v>
      </c>
      <c r="Q349" s="14">
        <v>0</v>
      </c>
      <c r="R349" s="14">
        <v>1</v>
      </c>
      <c r="S349" s="14">
        <v>1</v>
      </c>
      <c r="T349" s="14">
        <v>1</v>
      </c>
      <c r="U349" s="14">
        <v>1</v>
      </c>
      <c r="V349" s="14">
        <v>1</v>
      </c>
      <c r="W349" s="14">
        <v>1</v>
      </c>
      <c r="X349">
        <f t="shared" si="54"/>
        <v>0</v>
      </c>
      <c r="Y349">
        <f t="shared" si="55"/>
        <v>0</v>
      </c>
      <c r="Z349">
        <f t="shared" si="56"/>
        <v>0.44362000000000001</v>
      </c>
      <c r="AA349">
        <f t="shared" si="57"/>
        <v>0.44362000000000001</v>
      </c>
      <c r="AB349">
        <f t="shared" si="58"/>
        <v>0.44362000000000001</v>
      </c>
      <c r="AC349">
        <f t="shared" si="59"/>
        <v>0.44362000000000001</v>
      </c>
      <c r="AD349">
        <f t="shared" si="60"/>
        <v>0.44362000000000001</v>
      </c>
      <c r="AE349">
        <f t="shared" si="61"/>
        <v>0.44362000000000001</v>
      </c>
    </row>
    <row r="350" spans="1:31" s="14" customFormat="1" x14ac:dyDescent="0.25">
      <c r="A350" s="14" t="s">
        <v>1194</v>
      </c>
      <c r="B350" s="14" t="s">
        <v>1194</v>
      </c>
      <c r="C350" s="14" t="s">
        <v>1273</v>
      </c>
      <c r="D350" s="14" t="s">
        <v>1274</v>
      </c>
      <c r="K350" s="14">
        <v>0.44362000000000001</v>
      </c>
      <c r="L350" s="15"/>
      <c r="M350" s="14" t="s">
        <v>1289</v>
      </c>
      <c r="P350" s="14">
        <v>1</v>
      </c>
      <c r="Q350" s="14">
        <v>1</v>
      </c>
      <c r="R350" s="14">
        <v>0</v>
      </c>
      <c r="S350" s="14">
        <v>0</v>
      </c>
      <c r="T350" s="14">
        <v>0</v>
      </c>
      <c r="U350" s="14">
        <v>0</v>
      </c>
      <c r="V350" s="14">
        <v>0</v>
      </c>
      <c r="W350" s="14">
        <v>0</v>
      </c>
      <c r="X350">
        <f t="shared" si="54"/>
        <v>0.44362000000000001</v>
      </c>
      <c r="Y350">
        <f t="shared" si="55"/>
        <v>0.44362000000000001</v>
      </c>
      <c r="Z350">
        <f t="shared" si="56"/>
        <v>0</v>
      </c>
      <c r="AA350">
        <f t="shared" si="57"/>
        <v>0</v>
      </c>
      <c r="AB350">
        <f t="shared" si="58"/>
        <v>0</v>
      </c>
      <c r="AC350">
        <f t="shared" si="59"/>
        <v>0</v>
      </c>
      <c r="AD350">
        <f t="shared" si="60"/>
        <v>0</v>
      </c>
      <c r="AE350">
        <f t="shared" si="61"/>
        <v>0</v>
      </c>
    </row>
    <row r="351" spans="1:31" x14ac:dyDescent="0.25">
      <c r="A351" t="s">
        <v>1195</v>
      </c>
      <c r="B351" t="s">
        <v>1195</v>
      </c>
      <c r="C351" t="str">
        <f>VLOOKUP(B351,[1]IRIS!$B$2:$T$370,2,FALSE)</f>
        <v>Enclosure, Back - 5052-H32</v>
      </c>
      <c r="D351" t="s">
        <v>1274</v>
      </c>
      <c r="E351" t="str">
        <f>VLOOKUP(B351,[1]IRIS!$B$2:$T$370,4,FALSE)</f>
        <v>PP</v>
      </c>
      <c r="F351">
        <f>VLOOKUP(B351,[1]IRIS!$B$2:$T$370,5,FALSE)</f>
        <v>80012106</v>
      </c>
      <c r="G351" t="str">
        <f>VLOOKUP(B351,[1]IRIS!$B$2:$T$370,6,FALSE)</f>
        <v>LARSEN MANUFACTURING LLC</v>
      </c>
      <c r="H351" t="str">
        <f>VLOOKUP(B351,[1]IRIS!$B$2:$T$370,7,FALSE)</f>
        <v>US</v>
      </c>
      <c r="I351">
        <f>VLOOKUP(B351,[1]IRIS!$B$2:$T$370,14,FALSE)</f>
        <v>0.82130000000000003</v>
      </c>
      <c r="J351" t="str">
        <f>VLOOKUP(B351,[1]IRIS!$B$2:$T$370,15,FALSE)</f>
        <v>USD</v>
      </c>
      <c r="K351">
        <f>+I351</f>
        <v>0.82130000000000003</v>
      </c>
      <c r="L351" s="15">
        <f>VLOOKUP(B351,[1]Sheet2!$A$2:$M$49,13,FALSE)</f>
        <v>0.86</v>
      </c>
      <c r="M351" t="str">
        <f>VLOOKUP(B351,[1]IRIS!$B$2:$T$370,16,FALSE)</f>
        <v>EA</v>
      </c>
      <c r="N351" t="str">
        <f>VLOOKUP(B351,[1]IRIS!$B$2:$T$370,17,FALSE)</f>
        <v>P4000020</v>
      </c>
      <c r="O351" t="str">
        <f>VLOOKUP(B351,[1]IRIS!$B$2:$T$370,19,FALSE)</f>
        <v>PAVG55D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f t="shared" si="54"/>
        <v>0.82130000000000003</v>
      </c>
      <c r="Y351">
        <f t="shared" si="55"/>
        <v>0.82130000000000003</v>
      </c>
      <c r="Z351">
        <f t="shared" si="56"/>
        <v>0.82130000000000003</v>
      </c>
      <c r="AA351">
        <f t="shared" si="57"/>
        <v>0.82130000000000003</v>
      </c>
      <c r="AB351">
        <f t="shared" si="58"/>
        <v>0.82130000000000003</v>
      </c>
      <c r="AC351">
        <f t="shared" si="59"/>
        <v>0.82130000000000003</v>
      </c>
      <c r="AD351">
        <f t="shared" si="60"/>
        <v>0.82130000000000003</v>
      </c>
      <c r="AE351">
        <f t="shared" si="61"/>
        <v>0.82130000000000003</v>
      </c>
    </row>
    <row r="352" spans="1:31" x14ac:dyDescent="0.25">
      <c r="A352" t="s">
        <v>1196</v>
      </c>
      <c r="B352" t="s">
        <v>1196</v>
      </c>
      <c r="C352" t="s">
        <v>1272</v>
      </c>
      <c r="L352" s="15"/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f t="shared" si="54"/>
        <v>0</v>
      </c>
      <c r="Y352">
        <f t="shared" si="55"/>
        <v>0</v>
      </c>
      <c r="Z352">
        <f t="shared" si="56"/>
        <v>0</v>
      </c>
      <c r="AA352">
        <f t="shared" si="57"/>
        <v>0</v>
      </c>
      <c r="AB352">
        <f t="shared" si="58"/>
        <v>0</v>
      </c>
      <c r="AC352">
        <f t="shared" si="59"/>
        <v>0</v>
      </c>
      <c r="AD352">
        <f t="shared" si="60"/>
        <v>0</v>
      </c>
      <c r="AE352">
        <f t="shared" si="61"/>
        <v>0</v>
      </c>
    </row>
    <row r="353" spans="1:31" x14ac:dyDescent="0.25">
      <c r="A353" t="s">
        <v>1197</v>
      </c>
      <c r="B353" t="s">
        <v>1197</v>
      </c>
      <c r="C353" t="s">
        <v>1272</v>
      </c>
      <c r="L353" s="15"/>
      <c r="P353">
        <v>0</v>
      </c>
      <c r="Q353">
        <v>0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f t="shared" si="54"/>
        <v>0</v>
      </c>
      <c r="Y353">
        <f t="shared" si="55"/>
        <v>0</v>
      </c>
      <c r="Z353">
        <f t="shared" si="56"/>
        <v>0</v>
      </c>
      <c r="AA353">
        <f t="shared" si="57"/>
        <v>0</v>
      </c>
      <c r="AB353">
        <f t="shared" si="58"/>
        <v>0</v>
      </c>
      <c r="AC353">
        <f t="shared" si="59"/>
        <v>0</v>
      </c>
      <c r="AD353">
        <f t="shared" si="60"/>
        <v>0</v>
      </c>
      <c r="AE353">
        <f t="shared" si="61"/>
        <v>0</v>
      </c>
    </row>
    <row r="354" spans="1:31" x14ac:dyDescent="0.25">
      <c r="A354" t="s">
        <v>1198</v>
      </c>
      <c r="B354" t="s">
        <v>1198</v>
      </c>
      <c r="C354" t="s">
        <v>1272</v>
      </c>
      <c r="L354" s="15"/>
      <c r="P354">
        <v>1</v>
      </c>
      <c r="Q354">
        <v>1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f t="shared" si="54"/>
        <v>0</v>
      </c>
      <c r="Y354">
        <f t="shared" si="55"/>
        <v>0</v>
      </c>
      <c r="Z354">
        <f t="shared" si="56"/>
        <v>0</v>
      </c>
      <c r="AA354">
        <f t="shared" si="57"/>
        <v>0</v>
      </c>
      <c r="AB354">
        <f t="shared" si="58"/>
        <v>0</v>
      </c>
      <c r="AC354">
        <f t="shared" si="59"/>
        <v>0</v>
      </c>
      <c r="AD354">
        <f t="shared" si="60"/>
        <v>0</v>
      </c>
      <c r="AE354">
        <f t="shared" si="61"/>
        <v>0</v>
      </c>
    </row>
    <row r="355" spans="1:31" x14ac:dyDescent="0.25">
      <c r="A355" t="s">
        <v>1199</v>
      </c>
      <c r="B355" t="s">
        <v>1199</v>
      </c>
      <c r="C355" t="str">
        <f>VLOOKUP(B355,[1]IRIS!$B$2:$T$370,2,FALSE)</f>
        <v>WIFI Antenna board assebly</v>
      </c>
      <c r="D355" t="str">
        <f>VLOOKUP(B355,'[1]cBOM GD'!$B$3:$D$393,3,FALSE)</f>
        <v>EBOM</v>
      </c>
      <c r="E355" t="str">
        <f>VLOOKUP(B355,[1]IRIS!$B$2:$T$370,4,FALSE)</f>
        <v>PP</v>
      </c>
      <c r="F355">
        <f>VLOOKUP(B355,[1]IRIS!$B$2:$T$370,5,FALSE)</f>
        <v>80008784</v>
      </c>
      <c r="G355" t="str">
        <f>VLOOKUP(B355,[1]IRIS!$B$2:$T$370,6,FALSE)</f>
        <v>Techwise (Macao) Circuits</v>
      </c>
      <c r="H355" t="str">
        <f>VLOOKUP(B355,[1]IRIS!$B$2:$T$370,7,FALSE)</f>
        <v>CN</v>
      </c>
      <c r="I355">
        <f>VLOOKUP(B355,[1]IRIS!$B$2:$T$370,14,FALSE)</f>
        <v>0.1588</v>
      </c>
      <c r="J355" t="str">
        <f>VLOOKUP(B355,[1]IRIS!$B$2:$T$370,15,FALSE)</f>
        <v>USD</v>
      </c>
      <c r="K355">
        <f t="shared" ref="K355:K370" si="63">+I355</f>
        <v>0.1588</v>
      </c>
      <c r="L355" s="15">
        <f>VLOOKUP(B355,[1]Sheet2!$A$2:$M$49,13,FALSE)</f>
        <v>0.16719999999999999</v>
      </c>
      <c r="M355" t="str">
        <f>VLOOKUP(B355,[1]IRIS!$B$2:$T$370,16,FALSE)</f>
        <v>EA</v>
      </c>
      <c r="N355" t="str">
        <f>VLOOKUP(B355,[1]IRIS!$B$2:$T$370,17,FALSE)</f>
        <v>P4000009</v>
      </c>
      <c r="O355" t="str">
        <f>VLOOKUP(B355,[1]IRIS!$B$2:$T$370,19,FALSE)</f>
        <v>PEOM60D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f t="shared" si="54"/>
        <v>0.1588</v>
      </c>
      <c r="Y355">
        <f t="shared" si="55"/>
        <v>0.1588</v>
      </c>
      <c r="Z355">
        <f t="shared" si="56"/>
        <v>0.1588</v>
      </c>
      <c r="AA355">
        <f t="shared" si="57"/>
        <v>0.1588</v>
      </c>
      <c r="AB355">
        <f t="shared" si="58"/>
        <v>0.1588</v>
      </c>
      <c r="AC355">
        <f t="shared" si="59"/>
        <v>0.1588</v>
      </c>
      <c r="AD355">
        <f t="shared" si="60"/>
        <v>0.1588</v>
      </c>
      <c r="AE355">
        <f t="shared" si="61"/>
        <v>0.1588</v>
      </c>
    </row>
    <row r="356" spans="1:31" x14ac:dyDescent="0.25">
      <c r="A356" t="s">
        <v>1200</v>
      </c>
      <c r="B356" t="s">
        <v>1200</v>
      </c>
      <c r="C356" t="str">
        <f>VLOOKUP(B356,[1]IRIS!$B$2:$T$370,2,FALSE)</f>
        <v>WIFI Antenna board assebly</v>
      </c>
      <c r="D356" t="str">
        <f>VLOOKUP(B356,'[1]cBOM GD'!$B$3:$D$393,3,FALSE)</f>
        <v>EBOM</v>
      </c>
      <c r="E356" t="str">
        <f>VLOOKUP(B356,[1]IRIS!$B$2:$T$370,4,FALSE)</f>
        <v>PP</v>
      </c>
      <c r="F356">
        <f>VLOOKUP(B356,[1]IRIS!$B$2:$T$370,5,FALSE)</f>
        <v>80008784</v>
      </c>
      <c r="G356" t="str">
        <f>VLOOKUP(B356,[1]IRIS!$B$2:$T$370,6,FALSE)</f>
        <v>Techwise (Macao) Circuits</v>
      </c>
      <c r="H356" t="str">
        <f>VLOOKUP(B356,[1]IRIS!$B$2:$T$370,7,FALSE)</f>
        <v>CN</v>
      </c>
      <c r="I356">
        <f>VLOOKUP(B356,[1]IRIS!$B$2:$T$370,14,FALSE)</f>
        <v>0.1787</v>
      </c>
      <c r="J356" t="str">
        <f>VLOOKUP(B356,[1]IRIS!$B$2:$T$370,15,FALSE)</f>
        <v>USD</v>
      </c>
      <c r="K356">
        <f t="shared" si="63"/>
        <v>0.1787</v>
      </c>
      <c r="L356" s="15">
        <f>VLOOKUP(B356,[1]Sheet2!$A$2:$M$49,13,FALSE)</f>
        <v>0.18809999999999999</v>
      </c>
      <c r="M356" t="str">
        <f>VLOOKUP(B356,[1]IRIS!$B$2:$T$370,16,FALSE)</f>
        <v>EA</v>
      </c>
      <c r="N356" t="str">
        <f>VLOOKUP(B356,[1]IRIS!$B$2:$T$370,17,FALSE)</f>
        <v>P4000009</v>
      </c>
      <c r="O356" t="str">
        <f>VLOOKUP(B356,[1]IRIS!$B$2:$T$370,19,FALSE)</f>
        <v>PEOM60D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f t="shared" si="54"/>
        <v>0.1787</v>
      </c>
      <c r="Y356">
        <f t="shared" si="55"/>
        <v>0.1787</v>
      </c>
      <c r="Z356">
        <f t="shared" si="56"/>
        <v>0.1787</v>
      </c>
      <c r="AA356">
        <f t="shared" si="57"/>
        <v>0.1787</v>
      </c>
      <c r="AB356">
        <f t="shared" si="58"/>
        <v>0.1787</v>
      </c>
      <c r="AC356">
        <f t="shared" si="59"/>
        <v>0.1787</v>
      </c>
      <c r="AD356">
        <f t="shared" si="60"/>
        <v>0.1787</v>
      </c>
      <c r="AE356">
        <f t="shared" si="61"/>
        <v>0.1787</v>
      </c>
    </row>
    <row r="357" spans="1:31" x14ac:dyDescent="0.25">
      <c r="A357" t="s">
        <v>1201</v>
      </c>
      <c r="B357" t="s">
        <v>1201</v>
      </c>
      <c r="C357" t="str">
        <f>VLOOKUP(B357,[1]IRIS!$B$2:$T$370,2,FALSE)</f>
        <v>Battery Pack Assembly</v>
      </c>
      <c r="D357" t="str">
        <f>VLOOKUP(B357,'[1]cBOM GD'!$B$3:$D$393,3,FALSE)</f>
        <v>EBOM</v>
      </c>
      <c r="E357" t="str">
        <f>VLOOKUP(B357,[1]IRIS!$B$2:$T$370,4,FALSE)</f>
        <v>PP</v>
      </c>
      <c r="F357">
        <f>VLOOKUP(B357,[1]IRIS!$B$2:$T$370,5,FALSE)</f>
        <v>80033620</v>
      </c>
      <c r="G357" t="str">
        <f>VLOOKUP(B357,[1]IRIS!$B$2:$T$370,6,FALSE)</f>
        <v>Skypower Enterprise Co., LTD</v>
      </c>
      <c r="H357" t="str">
        <f>VLOOKUP(B357,[1]IRIS!$B$2:$T$370,7,FALSE)</f>
        <v>TW</v>
      </c>
      <c r="I357">
        <f>VLOOKUP(B357,[1]IRIS!$B$2:$T$370,14,FALSE)</f>
        <v>4.0199999999999996</v>
      </c>
      <c r="J357" t="str">
        <f>VLOOKUP(B357,[1]IRIS!$B$2:$T$370,15,FALSE)</f>
        <v>USD</v>
      </c>
      <c r="K357">
        <f t="shared" si="63"/>
        <v>4.0199999999999996</v>
      </c>
      <c r="L357" s="15"/>
      <c r="M357" t="str">
        <f>VLOOKUP(B357,[1]IRIS!$B$2:$T$370,16,FALSE)</f>
        <v>EA</v>
      </c>
      <c r="N357" t="str">
        <f>VLOOKUP(B357,[1]IRIS!$B$2:$T$370,17,FALSE)</f>
        <v>P4000578</v>
      </c>
      <c r="O357" t="str">
        <f>VLOOKUP(B357,[1]IRIS!$B$2:$T$370,19,FALSE)</f>
        <v>PNET60D</v>
      </c>
      <c r="P357">
        <v>1</v>
      </c>
      <c r="Q357">
        <v>1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f t="shared" si="54"/>
        <v>4.0199999999999996</v>
      </c>
      <c r="Y357">
        <f t="shared" si="55"/>
        <v>4.0199999999999996</v>
      </c>
      <c r="Z357">
        <f t="shared" si="56"/>
        <v>0</v>
      </c>
      <c r="AA357">
        <f t="shared" si="57"/>
        <v>0</v>
      </c>
      <c r="AB357">
        <f t="shared" si="58"/>
        <v>0</v>
      </c>
      <c r="AC357">
        <f t="shared" si="59"/>
        <v>0</v>
      </c>
      <c r="AD357">
        <f t="shared" si="60"/>
        <v>0</v>
      </c>
      <c r="AE357">
        <f t="shared" si="61"/>
        <v>0</v>
      </c>
    </row>
    <row r="358" spans="1:31" x14ac:dyDescent="0.25">
      <c r="A358" t="s">
        <v>1202</v>
      </c>
      <c r="B358" t="s">
        <v>1202</v>
      </c>
      <c r="C358" t="str">
        <f>VLOOKUP(B358,[1]IRIS!$B$2:$T$370,2,FALSE)</f>
        <v>Left Bracket</v>
      </c>
      <c r="D358" t="str">
        <f>VLOOKUP(B358,'[1]cBOM GD'!$B$3:$D$393,3,FALSE)</f>
        <v>MBOM</v>
      </c>
      <c r="E358" t="str">
        <f>VLOOKUP(B358,[1]IRIS!$B$2:$T$370,4,FALSE)</f>
        <v>PP</v>
      </c>
      <c r="F358">
        <f>VLOOKUP(B358,[1]IRIS!$B$2:$T$370,5,FALSE)</f>
        <v>80007148</v>
      </c>
      <c r="G358" t="str">
        <f>VLOOKUP(B358,[1]IRIS!$B$2:$T$370,6,FALSE)</f>
        <v>ACCUDYN DE MEXICO S DE RL DE</v>
      </c>
      <c r="H358" t="str">
        <f>VLOOKUP(B358,[1]IRIS!$B$2:$T$370,7,FALSE)</f>
        <v>MX</v>
      </c>
      <c r="I358">
        <f>VLOOKUP(B358,[1]IRIS!$B$2:$T$370,14,FALSE)</f>
        <v>0.13517999999999999</v>
      </c>
      <c r="J358" t="str">
        <f>VLOOKUP(B358,[1]IRIS!$B$2:$T$370,15,FALSE)</f>
        <v>USD</v>
      </c>
      <c r="K358">
        <f t="shared" si="63"/>
        <v>0.13517999999999999</v>
      </c>
      <c r="L358" s="15"/>
      <c r="M358" t="str">
        <f>VLOOKUP(B358,[1]IRIS!$B$2:$T$370,16,FALSE)</f>
        <v>EA</v>
      </c>
      <c r="N358" t="str">
        <f>VLOOKUP(B358,[1]IRIS!$B$2:$T$370,17,FALSE)</f>
        <v>P4000599</v>
      </c>
      <c r="O358" t="str">
        <f>VLOOKUP(B358,[1]IRIS!$B$2:$T$370,19,FALSE)</f>
        <v>PAVG55D</v>
      </c>
      <c r="P358">
        <v>0</v>
      </c>
      <c r="Q358">
        <v>0</v>
      </c>
      <c r="R358">
        <v>0</v>
      </c>
      <c r="S358">
        <v>1</v>
      </c>
      <c r="T358">
        <v>0</v>
      </c>
      <c r="U358">
        <v>0</v>
      </c>
      <c r="V358">
        <v>0</v>
      </c>
      <c r="W358">
        <v>0</v>
      </c>
      <c r="X358">
        <f t="shared" si="54"/>
        <v>0</v>
      </c>
      <c r="Y358">
        <f t="shared" si="55"/>
        <v>0</v>
      </c>
      <c r="Z358">
        <f t="shared" si="56"/>
        <v>0</v>
      </c>
      <c r="AA358">
        <f t="shared" si="57"/>
        <v>0.13517999999999999</v>
      </c>
      <c r="AB358">
        <f t="shared" si="58"/>
        <v>0</v>
      </c>
      <c r="AC358">
        <f t="shared" si="59"/>
        <v>0</v>
      </c>
      <c r="AD358">
        <f t="shared" si="60"/>
        <v>0</v>
      </c>
      <c r="AE358">
        <f t="shared" si="61"/>
        <v>0</v>
      </c>
    </row>
    <row r="359" spans="1:31" x14ac:dyDescent="0.25">
      <c r="A359" t="s">
        <v>1203</v>
      </c>
      <c r="B359" t="s">
        <v>1203</v>
      </c>
      <c r="C359" t="str">
        <f>VLOOKUP(B359,[1]IRIS!$B$2:$T$370,2,FALSE)</f>
        <v>Right Bracket</v>
      </c>
      <c r="D359" t="str">
        <f>VLOOKUP(B359,'[1]cBOM GD'!$B$3:$D$393,3,FALSE)</f>
        <v>MBOM</v>
      </c>
      <c r="E359" t="str">
        <f>VLOOKUP(B359,[1]IRIS!$B$2:$T$370,4,FALSE)</f>
        <v>PP</v>
      </c>
      <c r="F359">
        <f>VLOOKUP(B359,[1]IRIS!$B$2:$T$370,5,FALSE)</f>
        <v>80007148</v>
      </c>
      <c r="G359" t="str">
        <f>VLOOKUP(B359,[1]IRIS!$B$2:$T$370,6,FALSE)</f>
        <v>ACCUDYN DE MEXICO S DE RL DE</v>
      </c>
      <c r="H359" t="str">
        <f>VLOOKUP(B359,[1]IRIS!$B$2:$T$370,7,FALSE)</f>
        <v>MX</v>
      </c>
      <c r="I359">
        <f>VLOOKUP(B359,[1]IRIS!$B$2:$T$370,14,FALSE)</f>
        <v>0.10920000000000001</v>
      </c>
      <c r="J359" t="str">
        <f>VLOOKUP(B359,[1]IRIS!$B$2:$T$370,15,FALSE)</f>
        <v>USD</v>
      </c>
      <c r="K359">
        <f t="shared" si="63"/>
        <v>0.10920000000000001</v>
      </c>
      <c r="L359" s="15">
        <f>VLOOKUP(B359,[1]Sheet2!$A$2:$M$49,13,FALSE)</f>
        <v>0.10920000000000001</v>
      </c>
      <c r="M359" t="str">
        <f>VLOOKUP(B359,[1]IRIS!$B$2:$T$370,16,FALSE)</f>
        <v>EA</v>
      </c>
      <c r="N359" t="str">
        <f>VLOOKUP(B359,[1]IRIS!$B$2:$T$370,17,FALSE)</f>
        <v>P4000599</v>
      </c>
      <c r="O359" t="str">
        <f>VLOOKUP(B359,[1]IRIS!$B$2:$T$370,19,FALSE)</f>
        <v>PAVG55D</v>
      </c>
      <c r="P359">
        <v>0</v>
      </c>
      <c r="Q359">
        <v>0</v>
      </c>
      <c r="R359">
        <v>0</v>
      </c>
      <c r="S359">
        <v>1</v>
      </c>
      <c r="T359">
        <v>0</v>
      </c>
      <c r="U359">
        <v>0</v>
      </c>
      <c r="V359">
        <v>0</v>
      </c>
      <c r="W359">
        <v>0</v>
      </c>
      <c r="X359">
        <f t="shared" si="54"/>
        <v>0</v>
      </c>
      <c r="Y359">
        <f t="shared" si="55"/>
        <v>0</v>
      </c>
      <c r="Z359">
        <f t="shared" si="56"/>
        <v>0</v>
      </c>
      <c r="AA359">
        <f t="shared" si="57"/>
        <v>0.10920000000000001</v>
      </c>
      <c r="AB359">
        <f t="shared" si="58"/>
        <v>0</v>
      </c>
      <c r="AC359">
        <f t="shared" si="59"/>
        <v>0</v>
      </c>
      <c r="AD359">
        <f t="shared" si="60"/>
        <v>0</v>
      </c>
      <c r="AE359">
        <f t="shared" si="61"/>
        <v>0</v>
      </c>
    </row>
    <row r="360" spans="1:31" x14ac:dyDescent="0.25">
      <c r="A360" t="s">
        <v>1204</v>
      </c>
      <c r="B360" t="s">
        <v>1204</v>
      </c>
      <c r="C360" t="str">
        <f>VLOOKUP(B360,[1]IRIS!$B$2:$T$370,2,FALSE)</f>
        <v>Shield, RF1, Metalstamping Drawn</v>
      </c>
      <c r="D360" t="str">
        <f>VLOOKUP(B360,'[1]cBOM GD'!$B$3:$D$393,3,FALSE)</f>
        <v>MBOM</v>
      </c>
      <c r="E360" t="str">
        <f>VLOOKUP(B360,[1]IRIS!$B$2:$T$370,4,FALSE)</f>
        <v>PP</v>
      </c>
      <c r="F360">
        <f>VLOOKUP(B360,[1]IRIS!$B$2:$T$370,5,FALSE)</f>
        <v>80034138</v>
      </c>
      <c r="G360" t="str">
        <f>VLOOKUP(B360,[1]IRIS!$B$2:$T$370,6,FALSE)</f>
        <v>Bi-Link Nanning Co., Ltd</v>
      </c>
      <c r="H360" t="str">
        <f>VLOOKUP(B360,[1]IRIS!$B$2:$T$370,7,FALSE)</f>
        <v>CN</v>
      </c>
      <c r="I360">
        <f>VLOOKUP(B360,[1]IRIS!$B$2:$T$370,14,FALSE)</f>
        <v>9.3119999999999994E-2</v>
      </c>
      <c r="J360" t="str">
        <f>VLOOKUP(B360,[1]IRIS!$B$2:$T$370,15,FALSE)</f>
        <v>USD</v>
      </c>
      <c r="K360">
        <f t="shared" si="63"/>
        <v>9.3119999999999994E-2</v>
      </c>
      <c r="L360" s="15"/>
      <c r="M360" t="str">
        <f>VLOOKUP(B360,[1]IRIS!$B$2:$T$370,16,FALSE)</f>
        <v>EA</v>
      </c>
      <c r="N360" t="str">
        <f>VLOOKUP(B360,[1]IRIS!$B$2:$T$370,17,FALSE)</f>
        <v>P4000560</v>
      </c>
      <c r="O360" t="str">
        <f>VLOOKUP(B360,[1]IRIS!$B$2:$T$370,19,FALSE)</f>
        <v>PNET60D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f t="shared" si="54"/>
        <v>9.3119999999999994E-2</v>
      </c>
      <c r="Y360">
        <f t="shared" si="55"/>
        <v>9.3119999999999994E-2</v>
      </c>
      <c r="Z360">
        <f t="shared" si="56"/>
        <v>9.3119999999999994E-2</v>
      </c>
      <c r="AA360">
        <f t="shared" si="57"/>
        <v>9.3119999999999994E-2</v>
      </c>
      <c r="AB360">
        <f t="shared" si="58"/>
        <v>9.3119999999999994E-2</v>
      </c>
      <c r="AC360">
        <f t="shared" si="59"/>
        <v>9.3119999999999994E-2</v>
      </c>
      <c r="AD360">
        <f t="shared" si="60"/>
        <v>9.3119999999999994E-2</v>
      </c>
      <c r="AE360">
        <f t="shared" si="61"/>
        <v>9.3119999999999994E-2</v>
      </c>
    </row>
    <row r="361" spans="1:31" x14ac:dyDescent="0.25">
      <c r="A361" t="s">
        <v>1205</v>
      </c>
      <c r="B361" t="s">
        <v>1205</v>
      </c>
      <c r="C361" t="str">
        <f>VLOOKUP(B361,[1]IRIS!$B$2:$T$370,2,FALSE)</f>
        <v>Shield, PDN, MetalstampingDrawn</v>
      </c>
      <c r="D361" t="str">
        <f>VLOOKUP(B361,'[1]cBOM GD'!$B$3:$D$393,3,FALSE)</f>
        <v>MBOM</v>
      </c>
      <c r="E361" t="str">
        <f>VLOOKUP(B361,[1]IRIS!$B$2:$T$370,4,FALSE)</f>
        <v>PP</v>
      </c>
      <c r="F361">
        <f>VLOOKUP(B361,[1]IRIS!$B$2:$T$370,5,FALSE)</f>
        <v>80034138</v>
      </c>
      <c r="G361" t="str">
        <f>VLOOKUP(B361,[1]IRIS!$B$2:$T$370,6,FALSE)</f>
        <v>Bi-Link Nanning Co., Ltd</v>
      </c>
      <c r="H361" t="str">
        <f>VLOOKUP(B361,[1]IRIS!$B$2:$T$370,7,FALSE)</f>
        <v>CN</v>
      </c>
      <c r="I361">
        <f>VLOOKUP(B361,[1]IRIS!$B$2:$T$370,14,FALSE)</f>
        <v>0.11232</v>
      </c>
      <c r="J361" t="str">
        <f>VLOOKUP(B361,[1]IRIS!$B$2:$T$370,15,FALSE)</f>
        <v>USD</v>
      </c>
      <c r="K361">
        <f t="shared" si="63"/>
        <v>0.11232</v>
      </c>
      <c r="L361" s="15"/>
      <c r="M361" t="str">
        <f>VLOOKUP(B361,[1]IRIS!$B$2:$T$370,16,FALSE)</f>
        <v>EA</v>
      </c>
      <c r="N361" t="str">
        <f>VLOOKUP(B361,[1]IRIS!$B$2:$T$370,17,FALSE)</f>
        <v>P4000560</v>
      </c>
      <c r="O361" t="str">
        <f>VLOOKUP(B361,[1]IRIS!$B$2:$T$370,19,FALSE)</f>
        <v>PNET60D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f t="shared" si="54"/>
        <v>0.11232</v>
      </c>
      <c r="Y361">
        <f t="shared" si="55"/>
        <v>0.11232</v>
      </c>
      <c r="Z361">
        <f t="shared" si="56"/>
        <v>0.11232</v>
      </c>
      <c r="AA361">
        <f t="shared" si="57"/>
        <v>0.11232</v>
      </c>
      <c r="AB361">
        <f t="shared" si="58"/>
        <v>0.11232</v>
      </c>
      <c r="AC361">
        <f t="shared" si="59"/>
        <v>0.11232</v>
      </c>
      <c r="AD361">
        <f t="shared" si="60"/>
        <v>0.11232</v>
      </c>
      <c r="AE361">
        <f t="shared" si="61"/>
        <v>0.11232</v>
      </c>
    </row>
    <row r="362" spans="1:31" x14ac:dyDescent="0.25">
      <c r="A362" t="s">
        <v>1206</v>
      </c>
      <c r="B362" t="s">
        <v>1206</v>
      </c>
      <c r="C362" t="str">
        <f>VLOOKUP(B362,[1]IRIS!$B$2:$T$370,2,FALSE)</f>
        <v>Shield, RF2, Fence,Metal stampingDrawn</v>
      </c>
      <c r="D362" t="str">
        <f>VLOOKUP(B362,'[1]cBOM GD'!$B$3:$D$393,3,FALSE)</f>
        <v>MBOM</v>
      </c>
      <c r="E362" t="str">
        <f>VLOOKUP(B362,[1]IRIS!$B$2:$T$370,4,FALSE)</f>
        <v>PP</v>
      </c>
      <c r="F362">
        <f>VLOOKUP(B362,[1]IRIS!$B$2:$T$370,5,FALSE)</f>
        <v>80034138</v>
      </c>
      <c r="G362" t="str">
        <f>VLOOKUP(B362,[1]IRIS!$B$2:$T$370,6,FALSE)</f>
        <v>Bi-Link Nanning Co., Ltd</v>
      </c>
      <c r="H362" t="str">
        <f>VLOOKUP(B362,[1]IRIS!$B$2:$T$370,7,FALSE)</f>
        <v>CN</v>
      </c>
      <c r="I362">
        <f>VLOOKUP(B362,[1]IRIS!$B$2:$T$370,14,FALSE)</f>
        <v>0.14688000000000001</v>
      </c>
      <c r="J362" t="str">
        <f>VLOOKUP(B362,[1]IRIS!$B$2:$T$370,15,FALSE)</f>
        <v>USD</v>
      </c>
      <c r="K362">
        <f t="shared" si="63"/>
        <v>0.14688000000000001</v>
      </c>
      <c r="L362" s="15"/>
      <c r="M362" t="str">
        <f>VLOOKUP(B362,[1]IRIS!$B$2:$T$370,16,FALSE)</f>
        <v>EA</v>
      </c>
      <c r="N362" t="str">
        <f>VLOOKUP(B362,[1]IRIS!$B$2:$T$370,17,FALSE)</f>
        <v>P4000560</v>
      </c>
      <c r="O362" t="str">
        <f>VLOOKUP(B362,[1]IRIS!$B$2:$T$370,19,FALSE)</f>
        <v>PNET60D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f t="shared" si="54"/>
        <v>0.14688000000000001</v>
      </c>
      <c r="Y362">
        <f t="shared" si="55"/>
        <v>0.14688000000000001</v>
      </c>
      <c r="Z362">
        <f t="shared" si="56"/>
        <v>0.14688000000000001</v>
      </c>
      <c r="AA362">
        <f t="shared" si="57"/>
        <v>0.14688000000000001</v>
      </c>
      <c r="AB362">
        <f t="shared" si="58"/>
        <v>0.14688000000000001</v>
      </c>
      <c r="AC362">
        <f t="shared" si="59"/>
        <v>0.14688000000000001</v>
      </c>
      <c r="AD362">
        <f t="shared" si="60"/>
        <v>0.14688000000000001</v>
      </c>
      <c r="AE362">
        <f t="shared" si="61"/>
        <v>0.14688000000000001</v>
      </c>
    </row>
    <row r="363" spans="1:31" x14ac:dyDescent="0.25">
      <c r="A363" t="s">
        <v>1207</v>
      </c>
      <c r="B363" t="s">
        <v>1207</v>
      </c>
      <c r="C363" t="str">
        <f>VLOOKUP(B363,[1]IRIS!$B$2:$T$370,2,FALSE)</f>
        <v>Shield, RF2, Cover,Metal stampingDrawn</v>
      </c>
      <c r="D363" t="str">
        <f>VLOOKUP(B363,'[1]cBOM GD'!$B$3:$D$393,3,FALSE)</f>
        <v>MBOM</v>
      </c>
      <c r="E363" t="str">
        <f>VLOOKUP(B363,[1]IRIS!$B$2:$T$370,4,FALSE)</f>
        <v>PP</v>
      </c>
      <c r="F363">
        <f>VLOOKUP(B363,[1]IRIS!$B$2:$T$370,5,FALSE)</f>
        <v>80034138</v>
      </c>
      <c r="G363" t="str">
        <f>VLOOKUP(B363,[1]IRIS!$B$2:$T$370,6,FALSE)</f>
        <v>Bi-Link Nanning Co., Ltd</v>
      </c>
      <c r="H363" t="str">
        <f>VLOOKUP(B363,[1]IRIS!$B$2:$T$370,7,FALSE)</f>
        <v>CN</v>
      </c>
      <c r="I363">
        <f>VLOOKUP(B363,[1]IRIS!$B$2:$T$370,14,FALSE)</f>
        <v>3.9359999999999999E-2</v>
      </c>
      <c r="J363" t="str">
        <f>VLOOKUP(B363,[1]IRIS!$B$2:$T$370,15,FALSE)</f>
        <v>USD</v>
      </c>
      <c r="K363">
        <f t="shared" si="63"/>
        <v>3.9359999999999999E-2</v>
      </c>
      <c r="L363" s="15"/>
      <c r="M363" t="str">
        <f>VLOOKUP(B363,[1]IRIS!$B$2:$T$370,16,FALSE)</f>
        <v>EA</v>
      </c>
      <c r="N363" t="str">
        <f>VLOOKUP(B363,[1]IRIS!$B$2:$T$370,17,FALSE)</f>
        <v>P4000560</v>
      </c>
      <c r="O363" t="str">
        <f>VLOOKUP(B363,[1]IRIS!$B$2:$T$370,19,FALSE)</f>
        <v>PNET60D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f t="shared" si="54"/>
        <v>3.9359999999999999E-2</v>
      </c>
      <c r="Y363">
        <f t="shared" si="55"/>
        <v>3.9359999999999999E-2</v>
      </c>
      <c r="Z363">
        <f t="shared" si="56"/>
        <v>3.9359999999999999E-2</v>
      </c>
      <c r="AA363">
        <f t="shared" si="57"/>
        <v>3.9359999999999999E-2</v>
      </c>
      <c r="AB363">
        <f t="shared" si="58"/>
        <v>3.9359999999999999E-2</v>
      </c>
      <c r="AC363">
        <f t="shared" si="59"/>
        <v>3.9359999999999999E-2</v>
      </c>
      <c r="AD363">
        <f t="shared" si="60"/>
        <v>3.9359999999999999E-2</v>
      </c>
      <c r="AE363">
        <f t="shared" si="61"/>
        <v>3.9359999999999999E-2</v>
      </c>
    </row>
    <row r="364" spans="1:31" x14ac:dyDescent="0.25">
      <c r="A364" t="s">
        <v>1208</v>
      </c>
      <c r="B364" t="s">
        <v>1208</v>
      </c>
      <c r="C364" t="str">
        <f>VLOOKUP(B364,[1]IRIS!$B$2:$T$370,2,FALSE)</f>
        <v>Shield, WiFi, Fence,Metal stampingDrawn</v>
      </c>
      <c r="D364" t="str">
        <f>VLOOKUP(B364,'[1]cBOM GD'!$B$3:$D$393,3,FALSE)</f>
        <v>MBOM</v>
      </c>
      <c r="E364" t="str">
        <f>VLOOKUP(B364,[1]IRIS!$B$2:$T$370,4,FALSE)</f>
        <v>PP</v>
      </c>
      <c r="F364">
        <f>VLOOKUP(B364,[1]IRIS!$B$2:$T$370,5,FALSE)</f>
        <v>80034138</v>
      </c>
      <c r="G364" t="str">
        <f>VLOOKUP(B364,[1]IRIS!$B$2:$T$370,6,FALSE)</f>
        <v>Bi-Link Nanning Co., Ltd</v>
      </c>
      <c r="H364" t="str">
        <f>VLOOKUP(B364,[1]IRIS!$B$2:$T$370,7,FALSE)</f>
        <v>CN</v>
      </c>
      <c r="I364">
        <f>VLOOKUP(B364,[1]IRIS!$B$2:$T$370,14,FALSE)</f>
        <v>5.6640000000000003E-2</v>
      </c>
      <c r="J364" t="str">
        <f>VLOOKUP(B364,[1]IRIS!$B$2:$T$370,15,FALSE)</f>
        <v>USD</v>
      </c>
      <c r="K364">
        <f t="shared" si="63"/>
        <v>5.6640000000000003E-2</v>
      </c>
      <c r="L364" s="15"/>
      <c r="M364" t="str">
        <f>VLOOKUP(B364,[1]IRIS!$B$2:$T$370,16,FALSE)</f>
        <v>EA</v>
      </c>
      <c r="N364" t="str">
        <f>VLOOKUP(B364,[1]IRIS!$B$2:$T$370,17,FALSE)</f>
        <v>P4000560</v>
      </c>
      <c r="O364" t="str">
        <f>VLOOKUP(B364,[1]IRIS!$B$2:$T$370,19,FALSE)</f>
        <v>PNET60D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f t="shared" si="54"/>
        <v>5.6640000000000003E-2</v>
      </c>
      <c r="Y364">
        <f t="shared" si="55"/>
        <v>5.6640000000000003E-2</v>
      </c>
      <c r="Z364">
        <f t="shared" si="56"/>
        <v>5.6640000000000003E-2</v>
      </c>
      <c r="AA364">
        <f t="shared" si="57"/>
        <v>5.6640000000000003E-2</v>
      </c>
      <c r="AB364">
        <f t="shared" si="58"/>
        <v>5.6640000000000003E-2</v>
      </c>
      <c r="AC364">
        <f t="shared" si="59"/>
        <v>5.6640000000000003E-2</v>
      </c>
      <c r="AD364">
        <f t="shared" si="60"/>
        <v>5.6640000000000003E-2</v>
      </c>
      <c r="AE364">
        <f t="shared" si="61"/>
        <v>5.6640000000000003E-2</v>
      </c>
    </row>
    <row r="365" spans="1:31" x14ac:dyDescent="0.25">
      <c r="A365" t="s">
        <v>1209</v>
      </c>
      <c r="B365" t="s">
        <v>1209</v>
      </c>
      <c r="C365" t="str">
        <f>VLOOKUP(B365,[1]IRIS!$B$2:$T$370,2,FALSE)</f>
        <v>Shield, WiFi, Cover,Metal stampingDrawn</v>
      </c>
      <c r="D365" t="str">
        <f>VLOOKUP(B365,'[1]cBOM GD'!$B$3:$D$393,3,FALSE)</f>
        <v>MBOM</v>
      </c>
      <c r="E365" t="str">
        <f>VLOOKUP(B365,[1]IRIS!$B$2:$T$370,4,FALSE)</f>
        <v>PP</v>
      </c>
      <c r="F365">
        <f>VLOOKUP(B365,[1]IRIS!$B$2:$T$370,5,FALSE)</f>
        <v>80034138</v>
      </c>
      <c r="G365" t="str">
        <f>VLOOKUP(B365,[1]IRIS!$B$2:$T$370,6,FALSE)</f>
        <v>Bi-Link Nanning Co., Ltd</v>
      </c>
      <c r="H365" t="str">
        <f>VLOOKUP(B365,[1]IRIS!$B$2:$T$370,7,FALSE)</f>
        <v>CN</v>
      </c>
      <c r="I365">
        <f>VLOOKUP(B365,[1]IRIS!$B$2:$T$370,14,FALSE)</f>
        <v>4.7039999999999998E-2</v>
      </c>
      <c r="J365" t="str">
        <f>VLOOKUP(B365,[1]IRIS!$B$2:$T$370,15,FALSE)</f>
        <v>USD</v>
      </c>
      <c r="K365">
        <f t="shared" si="63"/>
        <v>4.7039999999999998E-2</v>
      </c>
      <c r="L365" s="15"/>
      <c r="M365" t="str">
        <f>VLOOKUP(B365,[1]IRIS!$B$2:$T$370,16,FALSE)</f>
        <v>EA</v>
      </c>
      <c r="N365" t="str">
        <f>VLOOKUP(B365,[1]IRIS!$B$2:$T$370,17,FALSE)</f>
        <v>P4000560</v>
      </c>
      <c r="O365" t="str">
        <f>VLOOKUP(B365,[1]IRIS!$B$2:$T$370,19,FALSE)</f>
        <v>PNET60D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f t="shared" si="54"/>
        <v>4.7039999999999998E-2</v>
      </c>
      <c r="Y365">
        <f t="shared" si="55"/>
        <v>4.7039999999999998E-2</v>
      </c>
      <c r="Z365">
        <f t="shared" si="56"/>
        <v>4.7039999999999998E-2</v>
      </c>
      <c r="AA365">
        <f t="shared" si="57"/>
        <v>4.7039999999999998E-2</v>
      </c>
      <c r="AB365">
        <f t="shared" si="58"/>
        <v>4.7039999999999998E-2</v>
      </c>
      <c r="AC365">
        <f t="shared" si="59"/>
        <v>4.7039999999999998E-2</v>
      </c>
      <c r="AD365">
        <f t="shared" si="60"/>
        <v>4.7039999999999998E-2</v>
      </c>
      <c r="AE365">
        <f t="shared" si="61"/>
        <v>4.7039999999999998E-2</v>
      </c>
    </row>
    <row r="366" spans="1:31" x14ac:dyDescent="0.25">
      <c r="A366" t="s">
        <v>1210</v>
      </c>
      <c r="B366" t="s">
        <v>1210</v>
      </c>
      <c r="C366" t="str">
        <f>VLOOKUP(B366,[1]IRIS!$B$2:$T$370,2,FALSE)</f>
        <v>Shield, Processor, Fence, Metal st</v>
      </c>
      <c r="D366" t="str">
        <f>VLOOKUP(B366,'[1]cBOM GD'!$B$3:$D$393,3,FALSE)</f>
        <v>MBOM</v>
      </c>
      <c r="E366" t="str">
        <f>VLOOKUP(B366,[1]IRIS!$B$2:$T$370,4,FALSE)</f>
        <v>PP</v>
      </c>
      <c r="F366">
        <f>VLOOKUP(B366,[1]IRIS!$B$2:$T$370,5,FALSE)</f>
        <v>80034138</v>
      </c>
      <c r="G366" t="str">
        <f>VLOOKUP(B366,[1]IRIS!$B$2:$T$370,6,FALSE)</f>
        <v>Bi-Link Nanning Co., Ltd</v>
      </c>
      <c r="H366" t="str">
        <f>VLOOKUP(B366,[1]IRIS!$B$2:$T$370,7,FALSE)</f>
        <v>CN</v>
      </c>
      <c r="I366">
        <f>VLOOKUP(B366,[1]IRIS!$B$2:$T$370,14,FALSE)</f>
        <v>5.8560000000000001E-2</v>
      </c>
      <c r="J366" t="str">
        <f>VLOOKUP(B366,[1]IRIS!$B$2:$T$370,15,FALSE)</f>
        <v>USD</v>
      </c>
      <c r="K366">
        <f t="shared" si="63"/>
        <v>5.8560000000000001E-2</v>
      </c>
      <c r="L366" s="15"/>
      <c r="M366" t="str">
        <f>VLOOKUP(B366,[1]IRIS!$B$2:$T$370,16,FALSE)</f>
        <v>EA</v>
      </c>
      <c r="N366" t="str">
        <f>VLOOKUP(B366,[1]IRIS!$B$2:$T$370,17,FALSE)</f>
        <v>P4000560</v>
      </c>
      <c r="O366" t="str">
        <f>VLOOKUP(B366,[1]IRIS!$B$2:$T$370,19,FALSE)</f>
        <v>PNET60D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f t="shared" si="54"/>
        <v>5.8560000000000001E-2</v>
      </c>
      <c r="Y366">
        <f t="shared" si="55"/>
        <v>5.8560000000000001E-2</v>
      </c>
      <c r="Z366">
        <f t="shared" si="56"/>
        <v>5.8560000000000001E-2</v>
      </c>
      <c r="AA366">
        <f t="shared" si="57"/>
        <v>5.8560000000000001E-2</v>
      </c>
      <c r="AB366">
        <f t="shared" si="58"/>
        <v>5.8560000000000001E-2</v>
      </c>
      <c r="AC366">
        <f t="shared" si="59"/>
        <v>5.8560000000000001E-2</v>
      </c>
      <c r="AD366">
        <f t="shared" si="60"/>
        <v>5.8560000000000001E-2</v>
      </c>
      <c r="AE366">
        <f t="shared" si="61"/>
        <v>5.8560000000000001E-2</v>
      </c>
    </row>
    <row r="367" spans="1:31" x14ac:dyDescent="0.25">
      <c r="A367" t="s">
        <v>1211</v>
      </c>
      <c r="B367" t="s">
        <v>1211</v>
      </c>
      <c r="C367" t="str">
        <f>VLOOKUP(B367,[1]IRIS!$B$2:$T$370,2,FALSE)</f>
        <v>Shield, Processor, Cover, Metal st</v>
      </c>
      <c r="D367" t="str">
        <f>VLOOKUP(B367,'[1]cBOM GD'!$B$3:$D$393,3,FALSE)</f>
        <v>MBOM</v>
      </c>
      <c r="E367" t="str">
        <f>VLOOKUP(B367,[1]IRIS!$B$2:$T$370,4,FALSE)</f>
        <v>PP</v>
      </c>
      <c r="F367">
        <f>VLOOKUP(B367,[1]IRIS!$B$2:$T$370,5,FALSE)</f>
        <v>80034138</v>
      </c>
      <c r="G367" t="str">
        <f>VLOOKUP(B367,[1]IRIS!$B$2:$T$370,6,FALSE)</f>
        <v>Bi-Link Nanning Co., Ltd</v>
      </c>
      <c r="H367" t="str">
        <f>VLOOKUP(B367,[1]IRIS!$B$2:$T$370,7,FALSE)</f>
        <v>CN</v>
      </c>
      <c r="I367">
        <f>VLOOKUP(B367,[1]IRIS!$B$2:$T$370,14,FALSE)</f>
        <v>5.1839999999999997E-2</v>
      </c>
      <c r="J367" t="str">
        <f>VLOOKUP(B367,[1]IRIS!$B$2:$T$370,15,FALSE)</f>
        <v>USD</v>
      </c>
      <c r="K367">
        <f t="shared" si="63"/>
        <v>5.1839999999999997E-2</v>
      </c>
      <c r="L367" s="15"/>
      <c r="M367" t="str">
        <f>VLOOKUP(B367,[1]IRIS!$B$2:$T$370,16,FALSE)</f>
        <v>EA</v>
      </c>
      <c r="N367" t="str">
        <f>VLOOKUP(B367,[1]IRIS!$B$2:$T$370,17,FALSE)</f>
        <v>P4000560</v>
      </c>
      <c r="O367" t="str">
        <f>VLOOKUP(B367,[1]IRIS!$B$2:$T$370,19,FALSE)</f>
        <v>PNET60D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f t="shared" si="54"/>
        <v>5.1839999999999997E-2</v>
      </c>
      <c r="Y367">
        <f t="shared" si="55"/>
        <v>5.1839999999999997E-2</v>
      </c>
      <c r="Z367">
        <f t="shared" si="56"/>
        <v>5.1839999999999997E-2</v>
      </c>
      <c r="AA367">
        <f t="shared" si="57"/>
        <v>5.1839999999999997E-2</v>
      </c>
      <c r="AB367">
        <f t="shared" si="58"/>
        <v>5.1839999999999997E-2</v>
      </c>
      <c r="AC367">
        <f t="shared" si="59"/>
        <v>5.1839999999999997E-2</v>
      </c>
      <c r="AD367">
        <f t="shared" si="60"/>
        <v>5.1839999999999997E-2</v>
      </c>
      <c r="AE367">
        <f t="shared" si="61"/>
        <v>5.1839999999999997E-2</v>
      </c>
    </row>
    <row r="368" spans="1:31" x14ac:dyDescent="0.25">
      <c r="A368" t="s">
        <v>1212</v>
      </c>
      <c r="B368" t="s">
        <v>1212</v>
      </c>
      <c r="C368" t="str">
        <f>VLOOKUP(B368,[1]IRIS!$B$2:$T$370,2,FALSE)</f>
        <v>Shield, VMCU, MetalstampingDrawn</v>
      </c>
      <c r="D368" t="str">
        <f>VLOOKUP(B368,'[1]cBOM GD'!$B$3:$D$393,3,FALSE)</f>
        <v>MBOM</v>
      </c>
      <c r="E368" t="str">
        <f>VLOOKUP(B368,[1]IRIS!$B$2:$T$370,4,FALSE)</f>
        <v>PP</v>
      </c>
      <c r="F368">
        <f>VLOOKUP(B368,[1]IRIS!$B$2:$T$370,5,FALSE)</f>
        <v>80034138</v>
      </c>
      <c r="G368" t="str">
        <f>VLOOKUP(B368,[1]IRIS!$B$2:$T$370,6,FALSE)</f>
        <v>Bi-Link Nanning Co., Ltd</v>
      </c>
      <c r="H368" t="str">
        <f>VLOOKUP(B368,[1]IRIS!$B$2:$T$370,7,FALSE)</f>
        <v>CN</v>
      </c>
      <c r="I368">
        <f>VLOOKUP(B368,[1]IRIS!$B$2:$T$370,14,FALSE)</f>
        <v>8.3519999999999997E-2</v>
      </c>
      <c r="J368" t="str">
        <f>VLOOKUP(B368,[1]IRIS!$B$2:$T$370,15,FALSE)</f>
        <v>USD</v>
      </c>
      <c r="K368">
        <f t="shared" si="63"/>
        <v>8.3519999999999997E-2</v>
      </c>
      <c r="L368" s="15"/>
      <c r="M368" t="str">
        <f>VLOOKUP(B368,[1]IRIS!$B$2:$T$370,16,FALSE)</f>
        <v>EA</v>
      </c>
      <c r="N368" t="str">
        <f>VLOOKUP(B368,[1]IRIS!$B$2:$T$370,17,FALSE)</f>
        <v>P4000560</v>
      </c>
      <c r="O368" t="str">
        <f>VLOOKUP(B368,[1]IRIS!$B$2:$T$370,19,FALSE)</f>
        <v>PNET60D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f t="shared" si="54"/>
        <v>8.3519999999999997E-2</v>
      </c>
      <c r="Y368">
        <f t="shared" si="55"/>
        <v>8.3519999999999997E-2</v>
      </c>
      <c r="Z368">
        <f t="shared" si="56"/>
        <v>8.3519999999999997E-2</v>
      </c>
      <c r="AA368">
        <f t="shared" si="57"/>
        <v>8.3519999999999997E-2</v>
      </c>
      <c r="AB368">
        <f t="shared" si="58"/>
        <v>8.3519999999999997E-2</v>
      </c>
      <c r="AC368">
        <f t="shared" si="59"/>
        <v>8.3519999999999997E-2</v>
      </c>
      <c r="AD368">
        <f t="shared" si="60"/>
        <v>8.3519999999999997E-2</v>
      </c>
      <c r="AE368">
        <f t="shared" si="61"/>
        <v>8.3519999999999997E-2</v>
      </c>
    </row>
    <row r="369" spans="1:31" x14ac:dyDescent="0.25">
      <c r="A369" t="s">
        <v>1213</v>
      </c>
      <c r="B369" t="s">
        <v>1213</v>
      </c>
      <c r="C369" t="str">
        <f>VLOOKUP(B369,[1]IRIS!$B$2:$T$370,2,FALSE)</f>
        <v>Main Blank Label</v>
      </c>
      <c r="D369" t="str">
        <f>VLOOKUP(B369,'[1]cBOM GD'!$B$3:$D$393,3,FALSE)</f>
        <v>MBOM</v>
      </c>
      <c r="E369" t="str">
        <f>VLOOKUP(B369,[1]IRIS!$B$2:$T$370,4,FALSE)</f>
        <v>PP</v>
      </c>
      <c r="F369">
        <f>VLOOKUP(B369,[1]IRIS!$B$2:$T$370,5,FALSE)</f>
        <v>80014703</v>
      </c>
      <c r="G369" t="str">
        <f>VLOOKUP(B369,[1]IRIS!$B$2:$T$370,6,FALSE)</f>
        <v>GRAND RAPIDS LABEL</v>
      </c>
      <c r="H369" t="str">
        <f>VLOOKUP(B369,[1]IRIS!$B$2:$T$370,7,FALSE)</f>
        <v>US</v>
      </c>
      <c r="I369">
        <f>VLOOKUP(B369,[1]IRIS!$B$2:$T$370,14,FALSE)</f>
        <v>2.9489999999999999E-2</v>
      </c>
      <c r="J369" t="str">
        <f>VLOOKUP(B369,[1]IRIS!$B$2:$T$370,15,FALSE)</f>
        <v>USD</v>
      </c>
      <c r="K369">
        <f t="shared" si="63"/>
        <v>2.9489999999999999E-2</v>
      </c>
      <c r="L369" s="15"/>
      <c r="M369" t="str">
        <f>VLOOKUP(B369,[1]IRIS!$B$2:$T$370,16,FALSE)</f>
        <v>EA</v>
      </c>
      <c r="N369" t="str">
        <f>VLOOKUP(B369,[1]IRIS!$B$2:$T$370,17,FALSE)</f>
        <v>P4000411</v>
      </c>
      <c r="O369" t="str">
        <f>VLOOKUP(B369,[1]IRIS!$B$2:$T$370,19,FALSE)</f>
        <v>PAVG55D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f t="shared" si="54"/>
        <v>2.9489999999999999E-2</v>
      </c>
      <c r="Y369">
        <f t="shared" si="55"/>
        <v>2.9489999999999999E-2</v>
      </c>
      <c r="Z369">
        <f t="shared" si="56"/>
        <v>2.9489999999999999E-2</v>
      </c>
      <c r="AA369">
        <f t="shared" si="57"/>
        <v>2.9489999999999999E-2</v>
      </c>
      <c r="AB369">
        <f t="shared" si="58"/>
        <v>2.9489999999999999E-2</v>
      </c>
      <c r="AC369">
        <f t="shared" si="59"/>
        <v>2.9489999999999999E-2</v>
      </c>
      <c r="AD369">
        <f t="shared" si="60"/>
        <v>2.9489999999999999E-2</v>
      </c>
      <c r="AE369">
        <f t="shared" si="61"/>
        <v>2.9489999999999999E-2</v>
      </c>
    </row>
    <row r="370" spans="1:31" x14ac:dyDescent="0.25">
      <c r="A370" t="s">
        <v>1214</v>
      </c>
      <c r="B370" t="s">
        <v>1214</v>
      </c>
      <c r="C370" t="str">
        <f>VLOOKUP(B370,[1]IRIS!$B$2:$T$370,2,FALSE)</f>
        <v>Thermal Pad</v>
      </c>
      <c r="D370" t="str">
        <f>VLOOKUP(B370,'[1]cBOM GD'!$B$3:$D$393,3,FALSE)</f>
        <v>EBOM</v>
      </c>
      <c r="E370" t="str">
        <f>VLOOKUP(B370,[1]IRIS!$B$2:$T$370,4,FALSE)</f>
        <v>PP</v>
      </c>
      <c r="F370">
        <f>VLOOKUP(B370,[1]IRIS!$B$2:$T$370,5,FALSE)</f>
        <v>80031364</v>
      </c>
      <c r="G370" t="str">
        <f>VLOOKUP(B370,[1]IRIS!$B$2:$T$370,6,FALSE)</f>
        <v>LGS Technologies, LP</v>
      </c>
      <c r="H370" t="str">
        <f>VLOOKUP(B370,[1]IRIS!$B$2:$T$370,7,FALSE)</f>
        <v>US</v>
      </c>
      <c r="I370">
        <f>VLOOKUP(B370,[1]IRIS!$B$2:$T$370,14,FALSE)</f>
        <v>8.7300000000000003E-2</v>
      </c>
      <c r="J370" t="str">
        <f>VLOOKUP(B370,[1]IRIS!$B$2:$T$370,15,FALSE)</f>
        <v>USD</v>
      </c>
      <c r="K370">
        <f t="shared" si="63"/>
        <v>8.7300000000000003E-2</v>
      </c>
      <c r="L370" s="15"/>
      <c r="M370" t="str">
        <f>VLOOKUP(B370,[1]IRIS!$B$2:$T$370,16,FALSE)</f>
        <v>EA</v>
      </c>
      <c r="N370" t="str">
        <f>VLOOKUP(B370,[1]IRIS!$B$2:$T$370,17,FALSE)</f>
        <v>P4000421</v>
      </c>
      <c r="O370" t="str">
        <f>VLOOKUP(B370,[1]IRIS!$B$2:$T$370,19,FALSE)</f>
        <v>PAVG55D</v>
      </c>
      <c r="P370">
        <v>5</v>
      </c>
      <c r="Q370">
        <v>5</v>
      </c>
      <c r="R370">
        <v>5</v>
      </c>
      <c r="S370">
        <v>5</v>
      </c>
      <c r="T370">
        <v>5</v>
      </c>
      <c r="U370">
        <v>5</v>
      </c>
      <c r="V370">
        <v>5</v>
      </c>
      <c r="W370">
        <v>5</v>
      </c>
      <c r="X370">
        <f t="shared" si="54"/>
        <v>0.4365</v>
      </c>
      <c r="Y370">
        <f t="shared" si="55"/>
        <v>0.4365</v>
      </c>
      <c r="Z370">
        <f t="shared" si="56"/>
        <v>0.4365</v>
      </c>
      <c r="AA370">
        <f t="shared" si="57"/>
        <v>0.4365</v>
      </c>
      <c r="AB370">
        <f t="shared" si="58"/>
        <v>0.4365</v>
      </c>
      <c r="AC370">
        <f t="shared" si="59"/>
        <v>0.4365</v>
      </c>
      <c r="AD370">
        <f t="shared" si="60"/>
        <v>0.4365</v>
      </c>
      <c r="AE370">
        <f t="shared" si="61"/>
        <v>0.4365</v>
      </c>
    </row>
    <row r="371" spans="1:31" x14ac:dyDescent="0.25">
      <c r="A371" t="s">
        <v>1215</v>
      </c>
      <c r="B371" t="s">
        <v>1215</v>
      </c>
      <c r="C371" t="s">
        <v>1272</v>
      </c>
      <c r="L371" s="15"/>
      <c r="P371">
        <v>0</v>
      </c>
      <c r="Q371">
        <v>0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f t="shared" si="54"/>
        <v>0</v>
      </c>
      <c r="Y371">
        <f t="shared" si="55"/>
        <v>0</v>
      </c>
      <c r="Z371">
        <f t="shared" si="56"/>
        <v>0</v>
      </c>
      <c r="AA371">
        <f t="shared" si="57"/>
        <v>0</v>
      </c>
      <c r="AB371">
        <f t="shared" si="58"/>
        <v>0</v>
      </c>
      <c r="AC371">
        <f t="shared" si="59"/>
        <v>0</v>
      </c>
      <c r="AD371">
        <f t="shared" si="60"/>
        <v>0</v>
      </c>
      <c r="AE371">
        <f t="shared" si="61"/>
        <v>0</v>
      </c>
    </row>
    <row r="372" spans="1:31" x14ac:dyDescent="0.25">
      <c r="A372" t="s">
        <v>1216</v>
      </c>
      <c r="B372" t="s">
        <v>1216</v>
      </c>
      <c r="C372" t="s">
        <v>1272</v>
      </c>
      <c r="L372" s="15"/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  <c r="W372">
        <v>0</v>
      </c>
      <c r="X372">
        <f t="shared" si="54"/>
        <v>0</v>
      </c>
      <c r="Y372">
        <f t="shared" si="55"/>
        <v>0</v>
      </c>
      <c r="Z372">
        <f t="shared" si="56"/>
        <v>0</v>
      </c>
      <c r="AA372">
        <f t="shared" si="57"/>
        <v>0</v>
      </c>
      <c r="AB372">
        <f t="shared" si="58"/>
        <v>0</v>
      </c>
      <c r="AC372">
        <f t="shared" si="59"/>
        <v>0</v>
      </c>
      <c r="AD372">
        <f t="shared" si="60"/>
        <v>0</v>
      </c>
      <c r="AE372">
        <f t="shared" si="61"/>
        <v>0</v>
      </c>
    </row>
    <row r="373" spans="1:31" x14ac:dyDescent="0.25">
      <c r="A373" t="s">
        <v>1217</v>
      </c>
      <c r="B373" t="s">
        <v>1217</v>
      </c>
      <c r="C373" t="s">
        <v>1272</v>
      </c>
      <c r="L373" s="15"/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f t="shared" si="54"/>
        <v>0</v>
      </c>
      <c r="Y373">
        <f t="shared" si="55"/>
        <v>0</v>
      </c>
      <c r="Z373">
        <f t="shared" si="56"/>
        <v>0</v>
      </c>
      <c r="AA373">
        <f t="shared" si="57"/>
        <v>0</v>
      </c>
      <c r="AB373">
        <f t="shared" si="58"/>
        <v>0</v>
      </c>
      <c r="AC373">
        <f t="shared" si="59"/>
        <v>0</v>
      </c>
      <c r="AD373">
        <f t="shared" si="60"/>
        <v>0</v>
      </c>
      <c r="AE373">
        <f t="shared" si="61"/>
        <v>0</v>
      </c>
    </row>
    <row r="374" spans="1:31" x14ac:dyDescent="0.25">
      <c r="A374" t="s">
        <v>1218</v>
      </c>
      <c r="B374" t="s">
        <v>1218</v>
      </c>
      <c r="C374" t="str">
        <f>VLOOKUP(B374,[1]IRIS!$B$2:$T$370,2,FALSE)</f>
        <v>Wifi Antena Pad</v>
      </c>
      <c r="D374" t="str">
        <f>VLOOKUP(B374,'[1]cBOM GD'!$B$3:$D$393,3,FALSE)</f>
        <v>MBOM</v>
      </c>
      <c r="E374" t="str">
        <f>VLOOKUP(B374,[1]IRIS!$B$2:$T$370,4,FALSE)</f>
        <v>PP</v>
      </c>
      <c r="F374">
        <f>VLOOKUP(B374,[1]IRIS!$B$2:$T$370,5,FALSE)</f>
        <v>80014703</v>
      </c>
      <c r="G374" t="str">
        <f>VLOOKUP(B374,[1]IRIS!$B$2:$T$370,6,FALSE)</f>
        <v>GRAND RAPIDS LABEL</v>
      </c>
      <c r="H374" t="str">
        <f>VLOOKUP(B374,[1]IRIS!$B$2:$T$370,7,FALSE)</f>
        <v>US</v>
      </c>
      <c r="I374">
        <f>VLOOKUP(B374,[1]IRIS!$B$2:$T$370,14,FALSE)</f>
        <v>2.341E-2</v>
      </c>
      <c r="J374" t="str">
        <f>VLOOKUP(B374,[1]IRIS!$B$2:$T$370,15,FALSE)</f>
        <v>USD</v>
      </c>
      <c r="K374">
        <f>+I374</f>
        <v>2.341E-2</v>
      </c>
      <c r="L374" s="15"/>
      <c r="M374" t="str">
        <f>VLOOKUP(B374,[1]IRIS!$B$2:$T$370,16,FALSE)</f>
        <v>EA</v>
      </c>
      <c r="N374" t="str">
        <f>VLOOKUP(B374,[1]IRIS!$B$2:$T$370,17,FALSE)</f>
        <v>P4000411</v>
      </c>
      <c r="O374" t="str">
        <f>VLOOKUP(B374,[1]IRIS!$B$2:$T$370,19,FALSE)</f>
        <v>PAVG55D</v>
      </c>
      <c r="P374">
        <v>4</v>
      </c>
      <c r="Q374">
        <v>4</v>
      </c>
      <c r="R374">
        <v>4</v>
      </c>
      <c r="S374">
        <v>4</v>
      </c>
      <c r="T374">
        <v>4</v>
      </c>
      <c r="U374">
        <v>4</v>
      </c>
      <c r="V374">
        <v>4</v>
      </c>
      <c r="W374">
        <v>4</v>
      </c>
      <c r="X374">
        <f t="shared" si="54"/>
        <v>9.3640000000000001E-2</v>
      </c>
      <c r="Y374">
        <f t="shared" si="55"/>
        <v>9.3640000000000001E-2</v>
      </c>
      <c r="Z374">
        <f t="shared" si="56"/>
        <v>9.3640000000000001E-2</v>
      </c>
      <c r="AA374">
        <f t="shared" si="57"/>
        <v>9.3640000000000001E-2</v>
      </c>
      <c r="AB374">
        <f t="shared" si="58"/>
        <v>9.3640000000000001E-2</v>
      </c>
      <c r="AC374">
        <f t="shared" si="59"/>
        <v>9.3640000000000001E-2</v>
      </c>
      <c r="AD374">
        <f t="shared" si="60"/>
        <v>9.3640000000000001E-2</v>
      </c>
      <c r="AE374">
        <f t="shared" si="61"/>
        <v>9.3640000000000001E-2</v>
      </c>
    </row>
    <row r="375" spans="1:31" x14ac:dyDescent="0.25">
      <c r="A375" t="s">
        <v>1219</v>
      </c>
      <c r="B375" t="s">
        <v>1219</v>
      </c>
      <c r="C375" t="str">
        <f>VLOOKUP(B375,[1]IRIS!$B$2:$T$370,2,FALSE)</f>
        <v>Ford TCU - Screw</v>
      </c>
      <c r="D375" t="str">
        <f>VLOOKUP(B375,'[1]cBOM GD'!$B$3:$D$393,3,FALSE)</f>
        <v>MBOM</v>
      </c>
      <c r="E375" t="str">
        <f>VLOOKUP(B375,[1]IRIS!$B$2:$T$370,4,FALSE)</f>
        <v>PP</v>
      </c>
      <c r="F375">
        <f>VLOOKUP(B375,[1]IRIS!$B$2:$T$370,5,FALSE)</f>
        <v>80004908</v>
      </c>
      <c r="G375" t="str">
        <f>VLOOKUP(B375,[1]IRIS!$B$2:$T$370,6,FALSE)</f>
        <v>INFASTECH DECORAH LLC</v>
      </c>
      <c r="H375" t="str">
        <f>VLOOKUP(B375,[1]IRIS!$B$2:$T$370,7,FALSE)</f>
        <v>US</v>
      </c>
      <c r="I375">
        <f>VLOOKUP(B375,[1]IRIS!$B$2:$T$370,14,FALSE)</f>
        <v>3.2300000000000002E-2</v>
      </c>
      <c r="J375" t="str">
        <f>VLOOKUP(B375,[1]IRIS!$B$2:$T$370,15,FALSE)</f>
        <v>USD</v>
      </c>
      <c r="K375">
        <f>+I375</f>
        <v>3.2300000000000002E-2</v>
      </c>
      <c r="L375" s="15"/>
      <c r="M375" t="str">
        <f>VLOOKUP(B375,[1]IRIS!$B$2:$T$370,16,FALSE)</f>
        <v>EA</v>
      </c>
      <c r="N375" t="str">
        <f>VLOOKUP(B375,[1]IRIS!$B$2:$T$370,17,FALSE)</f>
        <v>P4000539</v>
      </c>
      <c r="O375" t="str">
        <f>VLOOKUP(B375,[1]IRIS!$B$2:$T$370,19,FALSE)</f>
        <v>PAVG55D</v>
      </c>
      <c r="P375">
        <v>0</v>
      </c>
      <c r="Q375">
        <v>0</v>
      </c>
      <c r="R375">
        <v>0</v>
      </c>
      <c r="S375">
        <v>4</v>
      </c>
      <c r="T375">
        <v>0</v>
      </c>
      <c r="U375">
        <v>4</v>
      </c>
      <c r="V375">
        <v>0</v>
      </c>
      <c r="W375">
        <v>4</v>
      </c>
      <c r="X375">
        <f t="shared" si="54"/>
        <v>0</v>
      </c>
      <c r="Y375">
        <f t="shared" si="55"/>
        <v>0</v>
      </c>
      <c r="Z375">
        <f t="shared" si="56"/>
        <v>0</v>
      </c>
      <c r="AA375">
        <f t="shared" si="57"/>
        <v>0.12920000000000001</v>
      </c>
      <c r="AB375">
        <f t="shared" si="58"/>
        <v>0</v>
      </c>
      <c r="AC375">
        <f t="shared" si="59"/>
        <v>0.12920000000000001</v>
      </c>
      <c r="AD375">
        <f t="shared" si="60"/>
        <v>0</v>
      </c>
      <c r="AE375">
        <f t="shared" si="61"/>
        <v>0.12920000000000001</v>
      </c>
    </row>
    <row r="376" spans="1:31" x14ac:dyDescent="0.25">
      <c r="A376" t="s">
        <v>1220</v>
      </c>
      <c r="B376" t="s">
        <v>1220</v>
      </c>
      <c r="C376" t="s">
        <v>1272</v>
      </c>
      <c r="L376" s="15"/>
      <c r="P376">
        <v>0</v>
      </c>
      <c r="Q376">
        <v>0</v>
      </c>
      <c r="R376">
        <v>1</v>
      </c>
      <c r="S376">
        <v>1</v>
      </c>
      <c r="T376">
        <v>1</v>
      </c>
      <c r="U376">
        <v>1</v>
      </c>
      <c r="V376">
        <v>0</v>
      </c>
      <c r="W376">
        <v>0</v>
      </c>
      <c r="X376">
        <f t="shared" si="54"/>
        <v>0</v>
      </c>
      <c r="Y376">
        <f t="shared" si="55"/>
        <v>0</v>
      </c>
      <c r="Z376">
        <f t="shared" si="56"/>
        <v>0</v>
      </c>
      <c r="AA376">
        <f t="shared" si="57"/>
        <v>0</v>
      </c>
      <c r="AB376">
        <f t="shared" si="58"/>
        <v>0</v>
      </c>
      <c r="AC376">
        <f t="shared" si="59"/>
        <v>0</v>
      </c>
      <c r="AD376">
        <f t="shared" si="60"/>
        <v>0</v>
      </c>
      <c r="AE376">
        <f t="shared" si="61"/>
        <v>0</v>
      </c>
    </row>
    <row r="377" spans="1:31" x14ac:dyDescent="0.25">
      <c r="A377" t="s">
        <v>1221</v>
      </c>
      <c r="B377" t="s">
        <v>1221</v>
      </c>
      <c r="C377" t="s">
        <v>1272</v>
      </c>
      <c r="L377" s="15"/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  <c r="W377">
        <v>1</v>
      </c>
      <c r="X377">
        <f t="shared" si="54"/>
        <v>0</v>
      </c>
      <c r="Y377">
        <f t="shared" si="55"/>
        <v>0</v>
      </c>
      <c r="Z377">
        <f t="shared" si="56"/>
        <v>0</v>
      </c>
      <c r="AA377">
        <f t="shared" si="57"/>
        <v>0</v>
      </c>
      <c r="AB377">
        <f t="shared" si="58"/>
        <v>0</v>
      </c>
      <c r="AC377">
        <f t="shared" si="59"/>
        <v>0</v>
      </c>
      <c r="AD377">
        <f t="shared" si="60"/>
        <v>0</v>
      </c>
      <c r="AE377">
        <f t="shared" si="61"/>
        <v>0</v>
      </c>
    </row>
    <row r="378" spans="1:31" x14ac:dyDescent="0.25">
      <c r="A378" t="s">
        <v>1222</v>
      </c>
      <c r="B378" t="s">
        <v>1222</v>
      </c>
      <c r="C378" t="s">
        <v>1272</v>
      </c>
      <c r="L378" s="15"/>
      <c r="P378">
        <v>1</v>
      </c>
      <c r="Q378">
        <v>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f t="shared" si="54"/>
        <v>0</v>
      </c>
      <c r="Y378">
        <f t="shared" si="55"/>
        <v>0</v>
      </c>
      <c r="Z378">
        <f t="shared" si="56"/>
        <v>0</v>
      </c>
      <c r="AA378">
        <f t="shared" si="57"/>
        <v>0</v>
      </c>
      <c r="AB378">
        <f t="shared" si="58"/>
        <v>0</v>
      </c>
      <c r="AC378">
        <f t="shared" si="59"/>
        <v>0</v>
      </c>
      <c r="AD378">
        <f t="shared" si="60"/>
        <v>0</v>
      </c>
      <c r="AE378">
        <f t="shared" si="61"/>
        <v>0</v>
      </c>
    </row>
    <row r="379" spans="1:31" x14ac:dyDescent="0.25">
      <c r="A379" t="s">
        <v>1223</v>
      </c>
      <c r="B379" t="s">
        <v>1223</v>
      </c>
      <c r="C379" t="s">
        <v>1272</v>
      </c>
      <c r="L379" s="15"/>
      <c r="P379">
        <v>0</v>
      </c>
      <c r="Q379">
        <v>0</v>
      </c>
      <c r="R379">
        <v>1</v>
      </c>
      <c r="S379">
        <v>1</v>
      </c>
      <c r="T379">
        <v>1</v>
      </c>
      <c r="U379">
        <v>1</v>
      </c>
      <c r="V379">
        <v>0</v>
      </c>
      <c r="W379">
        <v>0</v>
      </c>
      <c r="X379">
        <f t="shared" si="54"/>
        <v>0</v>
      </c>
      <c r="Y379">
        <f t="shared" si="55"/>
        <v>0</v>
      </c>
      <c r="Z379">
        <f t="shared" si="56"/>
        <v>0</v>
      </c>
      <c r="AA379">
        <f t="shared" si="57"/>
        <v>0</v>
      </c>
      <c r="AB379">
        <f t="shared" si="58"/>
        <v>0</v>
      </c>
      <c r="AC379">
        <f t="shared" si="59"/>
        <v>0</v>
      </c>
      <c r="AD379">
        <f t="shared" si="60"/>
        <v>0</v>
      </c>
      <c r="AE379">
        <f t="shared" si="61"/>
        <v>0</v>
      </c>
    </row>
    <row r="380" spans="1:31" x14ac:dyDescent="0.25">
      <c r="A380" t="s">
        <v>1224</v>
      </c>
      <c r="B380" t="s">
        <v>1224</v>
      </c>
      <c r="C380" t="s">
        <v>1272</v>
      </c>
      <c r="L380" s="15"/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  <c r="W380">
        <v>1</v>
      </c>
      <c r="X380">
        <f t="shared" si="54"/>
        <v>0</v>
      </c>
      <c r="Y380">
        <f t="shared" si="55"/>
        <v>0</v>
      </c>
      <c r="Z380">
        <f t="shared" si="56"/>
        <v>0</v>
      </c>
      <c r="AA380">
        <f t="shared" si="57"/>
        <v>0</v>
      </c>
      <c r="AB380">
        <f t="shared" si="58"/>
        <v>0</v>
      </c>
      <c r="AC380">
        <f t="shared" si="59"/>
        <v>0</v>
      </c>
      <c r="AD380">
        <f t="shared" si="60"/>
        <v>0</v>
      </c>
      <c r="AE380">
        <f t="shared" si="61"/>
        <v>0</v>
      </c>
    </row>
    <row r="381" spans="1:31" x14ac:dyDescent="0.25">
      <c r="A381" t="s">
        <v>1225</v>
      </c>
      <c r="B381" t="s">
        <v>1225</v>
      </c>
      <c r="C381" t="s">
        <v>1272</v>
      </c>
      <c r="L381" s="15"/>
      <c r="P381">
        <v>1</v>
      </c>
      <c r="Q381">
        <v>1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f t="shared" si="54"/>
        <v>0</v>
      </c>
      <c r="Y381">
        <f t="shared" si="55"/>
        <v>0</v>
      </c>
      <c r="Z381">
        <f t="shared" si="56"/>
        <v>0</v>
      </c>
      <c r="AA381">
        <f t="shared" si="57"/>
        <v>0</v>
      </c>
      <c r="AB381">
        <f t="shared" si="58"/>
        <v>0</v>
      </c>
      <c r="AC381">
        <f t="shared" si="59"/>
        <v>0</v>
      </c>
      <c r="AD381">
        <f t="shared" si="60"/>
        <v>0</v>
      </c>
      <c r="AE381">
        <f t="shared" si="61"/>
        <v>0</v>
      </c>
    </row>
    <row r="382" spans="1:31" x14ac:dyDescent="0.25">
      <c r="A382" t="s">
        <v>1226</v>
      </c>
      <c r="B382" t="s">
        <v>1226</v>
      </c>
      <c r="C382" t="str">
        <f>VLOOKUP(B382,[1]IRIS!$B$2:$T$370,2,FALSE)</f>
        <v>M2DT-14H075-AAB U725 BRACKET</v>
      </c>
      <c r="D382" t="str">
        <f>VLOOKUP(B382,'[1]cBOM GD'!$B$3:$D$393,3,FALSE)</f>
        <v>MBOM</v>
      </c>
      <c r="E382" t="str">
        <f>VLOOKUP(B382,[1]IRIS!$B$2:$T$370,4,FALSE)</f>
        <v>PP</v>
      </c>
      <c r="F382">
        <f>VLOOKUP(B382,[1]IRIS!$B$2:$T$370,5,FALSE)</f>
        <v>80007148</v>
      </c>
      <c r="G382" t="str">
        <f>VLOOKUP(B382,[1]IRIS!$B$2:$T$370,6,FALSE)</f>
        <v>ACCUDYN DE MEXICO S DE RL DE</v>
      </c>
      <c r="H382" t="str">
        <f>VLOOKUP(B382,[1]IRIS!$B$2:$T$370,7,FALSE)</f>
        <v>MX</v>
      </c>
      <c r="I382">
        <f>VLOOKUP(B382,[1]IRIS!$B$2:$T$370,14,FALSE)</f>
        <v>1.11104</v>
      </c>
      <c r="J382" t="str">
        <f>VLOOKUP(B382,[1]IRIS!$B$2:$T$370,15,FALSE)</f>
        <v>USD</v>
      </c>
      <c r="K382">
        <f>+I382</f>
        <v>1.11104</v>
      </c>
      <c r="L382" s="15"/>
      <c r="M382" t="str">
        <f>VLOOKUP(B382,[1]IRIS!$B$2:$T$370,16,FALSE)</f>
        <v>EA</v>
      </c>
      <c r="N382" t="str">
        <f>VLOOKUP(B382,[1]IRIS!$B$2:$T$370,17,FALSE)</f>
        <v>P4000188</v>
      </c>
      <c r="O382" t="str">
        <f>VLOOKUP(B382,[1]IRIS!$B$2:$T$370,19,FALSE)</f>
        <v>PAVG55D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</v>
      </c>
      <c r="V382">
        <v>0</v>
      </c>
      <c r="W382">
        <v>1</v>
      </c>
      <c r="X382">
        <f t="shared" si="54"/>
        <v>0</v>
      </c>
      <c r="Y382">
        <f t="shared" si="55"/>
        <v>0</v>
      </c>
      <c r="Z382">
        <f t="shared" si="56"/>
        <v>0</v>
      </c>
      <c r="AA382">
        <f t="shared" si="57"/>
        <v>0</v>
      </c>
      <c r="AB382">
        <f t="shared" si="58"/>
        <v>0</v>
      </c>
      <c r="AC382">
        <f t="shared" si="59"/>
        <v>1.11104</v>
      </c>
      <c r="AD382">
        <f t="shared" si="60"/>
        <v>0</v>
      </c>
      <c r="AE382">
        <f t="shared" si="61"/>
        <v>1.11104</v>
      </c>
    </row>
    <row r="383" spans="1:31" x14ac:dyDescent="0.25">
      <c r="A383" t="s">
        <v>1227</v>
      </c>
      <c r="B383" t="s">
        <v>1227</v>
      </c>
      <c r="C383" t="str">
        <f>VLOOKUP(B383,[1]IRIS!$B$2:$T$370,2,FALSE)</f>
        <v>Bracket Unt Assy</v>
      </c>
      <c r="D383" t="str">
        <f>VLOOKUP(B383,'[1]cBOM GD'!$B$3:$D$393,3,FALSE)</f>
        <v>MBOM</v>
      </c>
      <c r="E383" t="str">
        <f>VLOOKUP(B383,[1]IRIS!$B$2:$T$370,4,FALSE)</f>
        <v>PP</v>
      </c>
      <c r="F383">
        <f>VLOOKUP(B383,[1]IRIS!$B$2:$T$370,5,FALSE)</f>
        <v>80014927</v>
      </c>
      <c r="G383" t="str">
        <f>VLOOKUP(B383,[1]IRIS!$B$2:$T$370,6,FALSE)</f>
        <v>MJ CELCO INC</v>
      </c>
      <c r="H383" t="str">
        <f>VLOOKUP(B383,[1]IRIS!$B$2:$T$370,7,FALSE)</f>
        <v>US</v>
      </c>
      <c r="I383">
        <f>VLOOKUP(B383,[1]IRIS!$B$2:$T$370,14,FALSE)</f>
        <v>3.24146</v>
      </c>
      <c r="J383" t="str">
        <f>VLOOKUP(B383,[1]IRIS!$B$2:$T$370,15,FALSE)</f>
        <v>USD</v>
      </c>
      <c r="K383">
        <f>+I383</f>
        <v>3.24146</v>
      </c>
      <c r="L383" s="15"/>
      <c r="M383" t="str">
        <f>VLOOKUP(B383,[1]IRIS!$B$2:$T$370,16,FALSE)</f>
        <v>EA</v>
      </c>
      <c r="N383" t="str">
        <f>VLOOKUP(B383,[1]IRIS!$B$2:$T$370,17,FALSE)</f>
        <v>P4000257</v>
      </c>
      <c r="O383" t="str">
        <f>VLOOKUP(B383,[1]IRIS!$B$2:$T$370,19,FALSE)</f>
        <v>PAVG55D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f t="shared" si="54"/>
        <v>0</v>
      </c>
      <c r="Y383">
        <f t="shared" si="55"/>
        <v>3.24146</v>
      </c>
      <c r="Z383">
        <f t="shared" si="56"/>
        <v>0</v>
      </c>
      <c r="AA383">
        <f t="shared" si="57"/>
        <v>0</v>
      </c>
      <c r="AB383">
        <f t="shared" si="58"/>
        <v>0</v>
      </c>
      <c r="AC383">
        <f t="shared" si="59"/>
        <v>0</v>
      </c>
      <c r="AD383">
        <f t="shared" si="60"/>
        <v>0</v>
      </c>
      <c r="AE383">
        <f t="shared" si="61"/>
        <v>0</v>
      </c>
    </row>
    <row r="384" spans="1:31" x14ac:dyDescent="0.25">
      <c r="A384" t="s">
        <v>1228</v>
      </c>
      <c r="B384" t="s">
        <v>1228</v>
      </c>
      <c r="C384" t="str">
        <f>VLOOKUP(B384,[1]IRIS!$B$2:$T$370,2,FALSE)</f>
        <v>Shield Unt Assy</v>
      </c>
      <c r="D384" t="str">
        <f>VLOOKUP(B384,'[1]cBOM GD'!$B$3:$D$393,3,FALSE)</f>
        <v>MBOM</v>
      </c>
      <c r="E384" t="str">
        <f>VLOOKUP(B384,[1]IRIS!$B$2:$T$370,4,FALSE)</f>
        <v>PP</v>
      </c>
      <c r="F384">
        <f>VLOOKUP(B384,[1]IRIS!$B$2:$T$370,5,FALSE)</f>
        <v>80014927</v>
      </c>
      <c r="G384" t="str">
        <f>VLOOKUP(B384,[1]IRIS!$B$2:$T$370,6,FALSE)</f>
        <v>MJ CELCO INC</v>
      </c>
      <c r="H384" t="str">
        <f>VLOOKUP(B384,[1]IRIS!$B$2:$T$370,7,FALSE)</f>
        <v>US</v>
      </c>
      <c r="I384">
        <f>VLOOKUP(B384,[1]IRIS!$B$2:$T$370,14,FALSE)</f>
        <v>2.0202499999999999</v>
      </c>
      <c r="J384" t="str">
        <f>VLOOKUP(B384,[1]IRIS!$B$2:$T$370,15,FALSE)</f>
        <v>USD</v>
      </c>
      <c r="K384">
        <f>+I384</f>
        <v>2.0202499999999999</v>
      </c>
      <c r="L384" s="15"/>
      <c r="M384" t="str">
        <f>VLOOKUP(B384,[1]IRIS!$B$2:$T$370,16,FALSE)</f>
        <v>EA</v>
      </c>
      <c r="N384" t="str">
        <f>VLOOKUP(B384,[1]IRIS!$B$2:$T$370,17,FALSE)</f>
        <v>P4000257</v>
      </c>
      <c r="O384" t="str">
        <f>VLOOKUP(B384,[1]IRIS!$B$2:$T$370,19,FALSE)</f>
        <v>PAVG55D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f t="shared" si="54"/>
        <v>0</v>
      </c>
      <c r="Y384">
        <f t="shared" si="55"/>
        <v>2.0202499999999999</v>
      </c>
      <c r="Z384">
        <f t="shared" si="56"/>
        <v>0</v>
      </c>
      <c r="AA384">
        <f t="shared" si="57"/>
        <v>0</v>
      </c>
      <c r="AB384">
        <f t="shared" si="58"/>
        <v>0</v>
      </c>
      <c r="AC384">
        <f t="shared" si="59"/>
        <v>0</v>
      </c>
      <c r="AD384">
        <f t="shared" si="60"/>
        <v>0</v>
      </c>
      <c r="AE384">
        <f t="shared" si="61"/>
        <v>0</v>
      </c>
    </row>
    <row r="385" spans="1:31" x14ac:dyDescent="0.25">
      <c r="A385" t="s">
        <v>1229</v>
      </c>
      <c r="B385" t="s">
        <v>1229</v>
      </c>
      <c r="C385" t="str">
        <f>VLOOKUP(B385,[1]IRIS!$B$2:$T$370,2,FALSE)</f>
        <v>Bolt</v>
      </c>
      <c r="D385" t="s">
        <v>1270</v>
      </c>
      <c r="E385" t="str">
        <f>VLOOKUP(B385,[1]IRIS!$B$2:$T$370,4,FALSE)</f>
        <v>PP</v>
      </c>
      <c r="F385">
        <f>VLOOKUP(B385,[1]IRIS!$B$2:$T$370,5,FALSE)</f>
        <v>80035006</v>
      </c>
      <c r="G385" t="str">
        <f>VLOOKUP(B385,[1]IRIS!$B$2:$T$370,6,FALSE)</f>
        <v>Bulten GmbH</v>
      </c>
      <c r="H385" t="str">
        <f>VLOOKUP(B385,[1]IRIS!$B$2:$T$370,7,FALSE)</f>
        <v>DE</v>
      </c>
      <c r="I385">
        <f>VLOOKUP(B385,[1]IRIS!$B$2:$T$370,14,FALSE)</f>
        <v>0.222</v>
      </c>
      <c r="J385" t="str">
        <f>VLOOKUP(B385,[1]IRIS!$B$2:$T$370,15,FALSE)</f>
        <v>EUR</v>
      </c>
      <c r="K385">
        <f>+I385/0.82041</f>
        <v>0.27059640911251692</v>
      </c>
      <c r="L385" s="15"/>
      <c r="M385" t="str">
        <f>VLOOKUP(B385,[1]IRIS!$B$2:$T$370,16,FALSE)</f>
        <v>EA</v>
      </c>
      <c r="N385" t="str">
        <f>VLOOKUP(B385,[1]IRIS!$B$2:$T$370,17,FALSE)</f>
        <v>P4000616</v>
      </c>
      <c r="O385" t="str">
        <f>VLOOKUP(B385,[1]IRIS!$B$2:$T$370,19,FALSE)</f>
        <v>PNET30D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f t="shared" si="54"/>
        <v>0</v>
      </c>
      <c r="Y385">
        <f t="shared" si="55"/>
        <v>0.27059640911251692</v>
      </c>
      <c r="Z385">
        <f t="shared" si="56"/>
        <v>0</v>
      </c>
      <c r="AA385">
        <f t="shared" si="57"/>
        <v>0</v>
      </c>
      <c r="AB385">
        <f t="shared" si="58"/>
        <v>0</v>
      </c>
      <c r="AC385">
        <f t="shared" si="59"/>
        <v>0</v>
      </c>
      <c r="AD385">
        <f t="shared" si="60"/>
        <v>0</v>
      </c>
      <c r="AE385">
        <f t="shared" si="61"/>
        <v>0</v>
      </c>
    </row>
    <row r="386" spans="1:31" x14ac:dyDescent="0.25">
      <c r="A386" t="s">
        <v>1230</v>
      </c>
      <c r="B386" t="s">
        <v>1230</v>
      </c>
      <c r="C386" t="s">
        <v>1271</v>
      </c>
      <c r="L386" s="15"/>
      <c r="P386">
        <v>0</v>
      </c>
      <c r="Q386">
        <v>0</v>
      </c>
      <c r="R386">
        <v>0</v>
      </c>
      <c r="S386">
        <v>1</v>
      </c>
      <c r="T386">
        <v>0</v>
      </c>
      <c r="U386">
        <v>0</v>
      </c>
      <c r="V386">
        <v>0</v>
      </c>
      <c r="W386">
        <v>0</v>
      </c>
      <c r="X386">
        <f t="shared" si="54"/>
        <v>0</v>
      </c>
      <c r="Y386">
        <f t="shared" si="55"/>
        <v>0</v>
      </c>
      <c r="Z386">
        <f t="shared" si="56"/>
        <v>0</v>
      </c>
      <c r="AA386">
        <f t="shared" si="57"/>
        <v>0</v>
      </c>
      <c r="AB386">
        <f t="shared" si="58"/>
        <v>0</v>
      </c>
      <c r="AC386">
        <f t="shared" si="59"/>
        <v>0</v>
      </c>
      <c r="AD386">
        <f t="shared" si="60"/>
        <v>0</v>
      </c>
      <c r="AE386">
        <f t="shared" si="61"/>
        <v>0</v>
      </c>
    </row>
    <row r="387" spans="1:31" x14ac:dyDescent="0.25">
      <c r="A387" t="s">
        <v>1231</v>
      </c>
      <c r="B387" t="s">
        <v>1231</v>
      </c>
      <c r="C387" t="s">
        <v>1271</v>
      </c>
      <c r="L387" s="15"/>
      <c r="P387">
        <v>0</v>
      </c>
      <c r="Q387">
        <v>0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0</v>
      </c>
      <c r="X387">
        <f t="shared" ref="X387:X390" si="64">+P387*K387</f>
        <v>0</v>
      </c>
      <c r="Y387">
        <f t="shared" ref="Y387:Y390" si="65">+Q387*K387</f>
        <v>0</v>
      </c>
      <c r="Z387">
        <f t="shared" ref="Z387:Z390" si="66">+R387*K387</f>
        <v>0</v>
      </c>
      <c r="AA387">
        <f t="shared" ref="AA387:AA390" si="67">+S387*K387</f>
        <v>0</v>
      </c>
      <c r="AB387">
        <f t="shared" ref="AB387:AB390" si="68">+T387*K387</f>
        <v>0</v>
      </c>
      <c r="AC387">
        <f t="shared" ref="AC387:AC390" si="69">U387*K387</f>
        <v>0</v>
      </c>
      <c r="AD387">
        <f t="shared" ref="AD387:AD390" si="70">+V387*K387</f>
        <v>0</v>
      </c>
      <c r="AE387">
        <f t="shared" ref="AE387:AE390" si="71">+W387*K387</f>
        <v>0</v>
      </c>
    </row>
    <row r="388" spans="1:31" x14ac:dyDescent="0.25">
      <c r="A388" t="s">
        <v>1232</v>
      </c>
      <c r="B388" t="s">
        <v>1232</v>
      </c>
      <c r="C388" t="s">
        <v>1271</v>
      </c>
      <c r="L388" s="15"/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1</v>
      </c>
      <c r="X388">
        <f t="shared" si="64"/>
        <v>0</v>
      </c>
      <c r="Y388">
        <f t="shared" si="65"/>
        <v>0</v>
      </c>
      <c r="Z388">
        <f t="shared" si="66"/>
        <v>0</v>
      </c>
      <c r="AA388">
        <f t="shared" si="67"/>
        <v>0</v>
      </c>
      <c r="AB388">
        <f t="shared" si="68"/>
        <v>0</v>
      </c>
      <c r="AC388">
        <f t="shared" si="69"/>
        <v>0</v>
      </c>
      <c r="AD388">
        <f t="shared" si="70"/>
        <v>0</v>
      </c>
      <c r="AE388">
        <f t="shared" si="71"/>
        <v>0</v>
      </c>
    </row>
    <row r="389" spans="1:31" x14ac:dyDescent="0.25">
      <c r="A389" t="s">
        <v>1233</v>
      </c>
      <c r="B389" t="s">
        <v>1233</v>
      </c>
      <c r="C389" t="s">
        <v>1271</v>
      </c>
      <c r="L389" s="15"/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f t="shared" si="64"/>
        <v>0</v>
      </c>
      <c r="Y389">
        <f t="shared" si="65"/>
        <v>0</v>
      </c>
      <c r="Z389">
        <f t="shared" si="66"/>
        <v>0</v>
      </c>
      <c r="AA389">
        <f t="shared" si="67"/>
        <v>0</v>
      </c>
      <c r="AB389">
        <f t="shared" si="68"/>
        <v>0</v>
      </c>
      <c r="AC389">
        <f t="shared" si="69"/>
        <v>0</v>
      </c>
      <c r="AD389">
        <f t="shared" si="70"/>
        <v>0</v>
      </c>
      <c r="AE389">
        <f t="shared" si="71"/>
        <v>0</v>
      </c>
    </row>
    <row r="390" spans="1:31" x14ac:dyDescent="0.25">
      <c r="A390" t="s">
        <v>1234</v>
      </c>
      <c r="B390" t="s">
        <v>1234</v>
      </c>
      <c r="C390" t="s">
        <v>1271</v>
      </c>
      <c r="L390" s="15"/>
      <c r="P390">
        <v>0</v>
      </c>
      <c r="Q390">
        <v>0</v>
      </c>
      <c r="R390">
        <v>0</v>
      </c>
      <c r="S390">
        <v>0</v>
      </c>
      <c r="T390">
        <v>1</v>
      </c>
      <c r="U390">
        <v>0</v>
      </c>
      <c r="V390">
        <v>0</v>
      </c>
      <c r="W390">
        <v>0</v>
      </c>
      <c r="X390">
        <f t="shared" si="64"/>
        <v>0</v>
      </c>
      <c r="Y390">
        <f t="shared" si="65"/>
        <v>0</v>
      </c>
      <c r="Z390">
        <f t="shared" si="66"/>
        <v>0</v>
      </c>
      <c r="AA390">
        <f t="shared" si="67"/>
        <v>0</v>
      </c>
      <c r="AB390">
        <f t="shared" si="68"/>
        <v>0</v>
      </c>
      <c r="AC390">
        <f t="shared" si="69"/>
        <v>0</v>
      </c>
      <c r="AD390">
        <f t="shared" si="70"/>
        <v>0</v>
      </c>
      <c r="AE390">
        <f t="shared" si="71"/>
        <v>0</v>
      </c>
    </row>
    <row r="391" spans="1:31" x14ac:dyDescent="0.25">
      <c r="A391" t="s">
        <v>827</v>
      </c>
    </row>
    <row r="392" spans="1:31" x14ac:dyDescent="0.25">
      <c r="A392" t="s">
        <v>1235</v>
      </c>
      <c r="P392">
        <v>1289</v>
      </c>
      <c r="Q392">
        <v>1306</v>
      </c>
      <c r="R392">
        <v>972</v>
      </c>
      <c r="S392">
        <v>978</v>
      </c>
      <c r="T392">
        <v>987</v>
      </c>
      <c r="U392">
        <v>978</v>
      </c>
      <c r="V392">
        <v>1002</v>
      </c>
      <c r="W392">
        <v>1008</v>
      </c>
    </row>
    <row r="393" spans="1:31" x14ac:dyDescent="0.25">
      <c r="X393" s="17">
        <f>SUBTOTAL(9,X2:X392)</f>
        <v>91.044173267257648</v>
      </c>
      <c r="Y393" s="17">
        <f t="shared" ref="Y393:AE393" si="72">SUBTOTAL(9,Y2:Y392)</f>
        <v>99.953142340282128</v>
      </c>
      <c r="Z393" s="17">
        <f t="shared" si="72"/>
        <v>72.864628850752013</v>
      </c>
      <c r="AA393" s="17">
        <f t="shared" si="72"/>
        <v>73.238208850752017</v>
      </c>
      <c r="AB393" s="17">
        <f t="shared" si="72"/>
        <v>78.964591514663965</v>
      </c>
      <c r="AC393" s="17">
        <f t="shared" si="72"/>
        <v>74.133168850752014</v>
      </c>
      <c r="AD393" s="17">
        <f t="shared" si="72"/>
        <v>75.651928850752</v>
      </c>
      <c r="AE393" s="17">
        <f t="shared" si="72"/>
        <v>76.920468850752002</v>
      </c>
    </row>
    <row r="394" spans="1:31" ht="15.75" thickBot="1" x14ac:dyDescent="0.3"/>
    <row r="395" spans="1:31" x14ac:dyDescent="0.25">
      <c r="V395" s="18" t="s">
        <v>1283</v>
      </c>
      <c r="W395" s="19"/>
      <c r="X395" s="20"/>
      <c r="Y395" s="20"/>
      <c r="Z395" s="20"/>
      <c r="AA395" s="20"/>
      <c r="AB395" s="20"/>
      <c r="AC395" s="20"/>
      <c r="AD395" s="21"/>
      <c r="AE395" s="22"/>
    </row>
    <row r="396" spans="1:31" x14ac:dyDescent="0.25">
      <c r="V396" s="23" t="s">
        <v>1284</v>
      </c>
      <c r="W396" s="24"/>
      <c r="X396" s="25">
        <f>SUMIF($D2:$D392,"PWB",$X$2:$X$392)</f>
        <v>6.1769999999999996</v>
      </c>
      <c r="Y396" s="25">
        <f>SUMIF($D2:$D392,"PWB",$Y$2:$Y$392)</f>
        <v>6.1769999999999996</v>
      </c>
      <c r="Z396" s="25">
        <f>SUMIF($D2:$D392,"PWB",$Z$2:$Z$392)</f>
        <v>6.1769999999999996</v>
      </c>
      <c r="AA396" s="25">
        <f>SUMIF($D2:$D392,"PWB",$AA$2:$AA$392)</f>
        <v>6.1769999999999996</v>
      </c>
      <c r="AB396" s="25">
        <f>SUMIF($D2:$D392,"PWB",$AB$2:$AB$392)</f>
        <v>6.1769999999999996</v>
      </c>
      <c r="AC396" s="25">
        <f>SUMIF($D2:$D392,"PWB",$AC$2:$AC$392)</f>
        <v>6.1769999999999996</v>
      </c>
      <c r="AD396" s="25">
        <f>SUMIF($D2:$D392,"PWB",$AD$2:$AD$392)</f>
        <v>7.95</v>
      </c>
      <c r="AE396" s="25">
        <f>SUMIF($D2:$D392,"PWB",$AE$2:$AE$392)</f>
        <v>7.95</v>
      </c>
    </row>
    <row r="397" spans="1:31" x14ac:dyDescent="0.25">
      <c r="V397" s="23" t="s">
        <v>1285</v>
      </c>
      <c r="W397" s="24"/>
      <c r="X397" s="25"/>
      <c r="Y397" s="25"/>
      <c r="Z397" s="25"/>
      <c r="AA397" s="25"/>
      <c r="AB397" s="25"/>
      <c r="AC397" s="25"/>
      <c r="AD397" s="26"/>
      <c r="AE397" s="26"/>
    </row>
    <row r="398" spans="1:31" x14ac:dyDescent="0.25">
      <c r="V398" s="23" t="s">
        <v>1274</v>
      </c>
      <c r="W398" s="24"/>
      <c r="X398" s="25">
        <f>SUMIF($D2:$D392,"mbom",$X$2:$X$392)</f>
        <v>3.0081299999999995</v>
      </c>
      <c r="Y398" s="25">
        <f>SUMIF($D2:$D392,"mbom",$Y$2:$Y$392)</f>
        <v>10.503050000000002</v>
      </c>
      <c r="Z398" s="25">
        <f>SUMIF($D2:$D392,"mbom",$Z$2:$Z$392)</f>
        <v>2.1788300000000005</v>
      </c>
      <c r="AA398" s="25">
        <f>SUMIF($D2:$D392,"mbom",$AA$2:$AA$392)</f>
        <v>2.5524100000000001</v>
      </c>
      <c r="AB398" s="25">
        <f>SUMIF($D2:$D392,"mbom",$AB$2:$AB$392)</f>
        <v>7.1353400000000002</v>
      </c>
      <c r="AC398" s="25">
        <f>SUMIF($D2:$D392,"mbom",$AC$2:$AC$392)</f>
        <v>3.4473700000000003</v>
      </c>
      <c r="AD398" s="25">
        <f>SUMIF($D2:$D392,"mbom",$AD$2:$AD$392)</f>
        <v>2.1788300000000005</v>
      </c>
      <c r="AE398" s="25">
        <f>SUMIF($D2:$D392,"mbom",$AE$2:$AE$392)</f>
        <v>3.4473700000000003</v>
      </c>
    </row>
    <row r="399" spans="1:31" x14ac:dyDescent="0.25">
      <c r="V399" s="23" t="s">
        <v>1270</v>
      </c>
      <c r="W399" s="24"/>
      <c r="X399" s="25">
        <f>SUMIF($D2:$D392,"ebom",$X$2:$X$392)</f>
        <v>81.859043267257704</v>
      </c>
      <c r="Y399" s="25">
        <f>SUMIF($D$2:$D$382,"EBOM",$Y$2:$Y$392)</f>
        <v>83.002495931169648</v>
      </c>
      <c r="Z399" s="25">
        <f>SUMIF($D$2:$D$392,"EBOM",$Z$2:$Z$392)</f>
        <v>64.508798850752058</v>
      </c>
      <c r="AA399" s="25">
        <f>SUMIF($D$2:$D$392,"EBOM",$AA$2:$AA$392)</f>
        <v>64.508798850752058</v>
      </c>
      <c r="AB399" s="25">
        <f>SUMIF($D$2:$D$392,"EBOM",$AB$2:$AB$392)</f>
        <v>65.652251514664002</v>
      </c>
      <c r="AC399" s="25">
        <f>SUMIF($D$2:$D$392,"EBOM",$AC$2:$AC$392)</f>
        <v>64.508798850752058</v>
      </c>
      <c r="AD399" s="26">
        <f>SUMIF($D$2:$D$392,"EBOM",$AD$2:$AD$392)</f>
        <v>65.523098850752035</v>
      </c>
      <c r="AE399" s="26">
        <f>SUMIF($D$2:$D$392,"EBOM",$AE$2:$AE$392)</f>
        <v>65.523098850752035</v>
      </c>
    </row>
    <row r="400" spans="1:31" x14ac:dyDescent="0.25">
      <c r="V400" s="27" t="s">
        <v>1286</v>
      </c>
      <c r="W400" s="28"/>
      <c r="X400" s="25">
        <f t="shared" ref="X400:AE400" si="73">(X399+X396)*0.007</f>
        <v>0.6162523028708039</v>
      </c>
      <c r="Y400" s="25">
        <f t="shared" si="73"/>
        <v>0.62425647151818753</v>
      </c>
      <c r="Z400" s="25">
        <f t="shared" si="73"/>
        <v>0.49480059195526443</v>
      </c>
      <c r="AA400" s="25">
        <f t="shared" si="73"/>
        <v>0.49480059195526443</v>
      </c>
      <c r="AB400" s="25">
        <f t="shared" si="73"/>
        <v>0.50280476060264812</v>
      </c>
      <c r="AC400" s="25">
        <f t="shared" si="73"/>
        <v>0.49480059195526443</v>
      </c>
      <c r="AD400" s="25">
        <f t="shared" si="73"/>
        <v>0.51431169195526427</v>
      </c>
      <c r="AE400" s="25">
        <f t="shared" si="73"/>
        <v>0.51431169195526427</v>
      </c>
    </row>
    <row r="401" spans="22:31" x14ac:dyDescent="0.25">
      <c r="V401" s="29" t="s">
        <v>1287</v>
      </c>
      <c r="W401" s="30"/>
      <c r="X401" s="25">
        <v>0.71</v>
      </c>
      <c r="Y401" s="25">
        <v>0.71</v>
      </c>
      <c r="Z401" s="25">
        <v>0.71</v>
      </c>
      <c r="AA401" s="25">
        <v>0.71</v>
      </c>
      <c r="AB401" s="25">
        <v>0.71</v>
      </c>
      <c r="AC401" s="25">
        <v>0.71</v>
      </c>
      <c r="AD401" s="26">
        <v>0.71</v>
      </c>
      <c r="AE401" s="26">
        <v>0.71</v>
      </c>
    </row>
    <row r="402" spans="22:31" x14ac:dyDescent="0.25">
      <c r="X402" s="31">
        <f>SUM(X398:X401)</f>
        <v>86.193425570128497</v>
      </c>
      <c r="Y402" s="31">
        <f t="shared" ref="Y402:AE402" si="74">SUM(Y396:Y401)</f>
        <v>101.01680240268783</v>
      </c>
      <c r="Z402" s="31">
        <f t="shared" si="74"/>
        <v>74.069429442707317</v>
      </c>
      <c r="AA402" s="31">
        <f t="shared" si="74"/>
        <v>74.443009442707321</v>
      </c>
      <c r="AB402" s="31">
        <f t="shared" si="74"/>
        <v>80.177396275266631</v>
      </c>
      <c r="AC402" s="31">
        <f t="shared" si="74"/>
        <v>75.337969442707319</v>
      </c>
      <c r="AD402" s="32">
        <f t="shared" si="74"/>
        <v>76.876240542707293</v>
      </c>
      <c r="AE402" s="32">
        <f t="shared" si="74"/>
        <v>78.144780542707295</v>
      </c>
    </row>
  </sheetData>
  <autoFilter ref="A1:AE392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1"/>
  <sheetViews>
    <sheetView topLeftCell="J367" zoomScale="60" zoomScaleNormal="60" workbookViewId="0">
      <selection activeCell="AI395" sqref="AI394:AI395"/>
    </sheetView>
  </sheetViews>
  <sheetFormatPr defaultRowHeight="15" x14ac:dyDescent="0.25"/>
  <cols>
    <col min="1" max="1" width="24.140625" bestFit="1" customWidth="1"/>
    <col min="2" max="2" width="24.140625" customWidth="1"/>
    <col min="7" max="7" width="20.85546875" customWidth="1"/>
    <col min="12" max="13" width="0" hidden="1" customWidth="1"/>
    <col min="25" max="25" width="10.140625" customWidth="1"/>
    <col min="26" max="26" width="14.140625" customWidth="1"/>
    <col min="27" max="27" width="12.42578125" customWidth="1"/>
    <col min="28" max="28" width="12.7109375" customWidth="1"/>
    <col min="30" max="30" width="11.28515625" customWidth="1"/>
    <col min="31" max="31" width="12.7109375" customWidth="1"/>
  </cols>
  <sheetData>
    <row r="1" spans="1:32" ht="158.25" customHeight="1" x14ac:dyDescent="0.25">
      <c r="A1" t="s">
        <v>845</v>
      </c>
      <c r="C1" s="10" t="s">
        <v>1256</v>
      </c>
      <c r="D1" s="11" t="s">
        <v>1257</v>
      </c>
      <c r="E1" s="11" t="s">
        <v>1258</v>
      </c>
      <c r="F1" s="11" t="s">
        <v>1259</v>
      </c>
      <c r="G1" s="11" t="s">
        <v>1260</v>
      </c>
      <c r="H1" s="11" t="s">
        <v>1261</v>
      </c>
      <c r="I1" s="11" t="s">
        <v>1262</v>
      </c>
      <c r="J1" s="11" t="s">
        <v>1263</v>
      </c>
      <c r="K1" s="12" t="s">
        <v>1264</v>
      </c>
      <c r="L1" s="13" t="s">
        <v>1265</v>
      </c>
      <c r="M1" s="13" t="s">
        <v>1266</v>
      </c>
      <c r="N1" s="11" t="s">
        <v>1267</v>
      </c>
      <c r="O1" s="11" t="s">
        <v>1268</v>
      </c>
      <c r="P1" s="11" t="s">
        <v>1269</v>
      </c>
      <c r="Q1" s="7" t="s">
        <v>837</v>
      </c>
      <c r="R1" s="7" t="s">
        <v>838</v>
      </c>
      <c r="S1" s="7" t="s">
        <v>839</v>
      </c>
      <c r="T1" s="7" t="s">
        <v>840</v>
      </c>
      <c r="U1" s="7" t="s">
        <v>841</v>
      </c>
      <c r="V1" s="7" t="s">
        <v>842</v>
      </c>
      <c r="W1" s="7" t="s">
        <v>843</v>
      </c>
      <c r="X1" s="7" t="s">
        <v>844</v>
      </c>
      <c r="Y1" s="7" t="s">
        <v>1291</v>
      </c>
      <c r="Z1" s="7" t="s">
        <v>1292</v>
      </c>
      <c r="AA1" s="7" t="s">
        <v>1293</v>
      </c>
      <c r="AB1" s="7" t="s">
        <v>1294</v>
      </c>
      <c r="AC1" s="7" t="s">
        <v>1295</v>
      </c>
      <c r="AD1" s="7" t="s">
        <v>1296</v>
      </c>
      <c r="AE1" s="7" t="s">
        <v>1297</v>
      </c>
      <c r="AF1" s="7" t="s">
        <v>1298</v>
      </c>
    </row>
    <row r="2" spans="1:32" x14ac:dyDescent="0.25">
      <c r="A2" t="s">
        <v>846</v>
      </c>
      <c r="B2" t="str">
        <f>CONCATENATE(LEFT(A2,8),"-",RIGHT(A2,6))</f>
        <v>C222608B-FKEAAA</v>
      </c>
      <c r="C2" t="str">
        <f>VLOOKUP(B2,[1]IRIS!$B$2:$T$370,2,FALSE)</f>
        <v>CAP-CERM 22uF,20%,6.3V,D544 DI 5R,0603,</v>
      </c>
      <c r="D2" t="str">
        <f>VLOOKUP(B2,'[1]cBOM GD'!$B$3:$D$393,3,FALSE)</f>
        <v>EBOM</v>
      </c>
      <c r="E2" t="str">
        <f>VLOOKUP(B2,[1]IRIS!$B$2:$T$370,4,FALSE)</f>
        <v>PP</v>
      </c>
      <c r="F2">
        <f>VLOOKUP(B2,[1]IRIS!$B$2:$T$370,5,FALSE)</f>
        <v>80004846</v>
      </c>
      <c r="G2" t="str">
        <f>VLOOKUP(B2,[1]IRIS!$B$2:$T$370,6,FALSE)</f>
        <v>MURATA ELECTRONICS ROCK</v>
      </c>
      <c r="H2" t="str">
        <f>VLOOKUP(B2,[1]IRIS!$B$2:$T$370,7,FALSE)</f>
        <v>US</v>
      </c>
      <c r="I2">
        <f>VLOOKUP(B2,[1]IRIS!$B$2:$T$370,14,FALSE)</f>
        <v>1.9400000000000001E-2</v>
      </c>
      <c r="J2" t="str">
        <f>VLOOKUP(B2,[1]IRIS!$B$2:$T$370,15,FALSE)</f>
        <v>USD</v>
      </c>
      <c r="K2">
        <f>+I2</f>
        <v>1.9400000000000001E-2</v>
      </c>
      <c r="L2" s="15"/>
      <c r="N2" t="str">
        <f>VLOOKUP(B2,[1]IRIS!$B$2:$T$370,16,FALSE)</f>
        <v>EA</v>
      </c>
      <c r="O2" t="str">
        <f>VLOOKUP(B2,[1]IRIS!$B$2:$T$370,17,FALSE)</f>
        <v>P4000026</v>
      </c>
      <c r="P2" t="str">
        <f>VLOOKUP(B2,[1]IRIS!$B$2:$T$370,19,FALSE)</f>
        <v>PNET55D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f>+Q2*K2</f>
        <v>1.9400000000000001E-2</v>
      </c>
      <c r="Z2">
        <f>+R2*K2</f>
        <v>1.9400000000000001E-2</v>
      </c>
      <c r="AA2">
        <f>+S2*K2</f>
        <v>1.9400000000000001E-2</v>
      </c>
      <c r="AB2">
        <f>+T2*K2</f>
        <v>1.9400000000000001E-2</v>
      </c>
      <c r="AC2">
        <f>+U2*K2</f>
        <v>1.9400000000000001E-2</v>
      </c>
      <c r="AD2">
        <f>+V2*K2</f>
        <v>1.9400000000000001E-2</v>
      </c>
      <c r="AE2">
        <f>+W2*K2</f>
        <v>1.9400000000000001E-2</v>
      </c>
      <c r="AF2">
        <f>+X2*K2</f>
        <v>1.9400000000000001E-2</v>
      </c>
    </row>
    <row r="3" spans="1:32" x14ac:dyDescent="0.25">
      <c r="A3" t="s">
        <v>847</v>
      </c>
      <c r="B3" t="str">
        <f t="shared" ref="B3:B66" si="0">CONCATENATE(LEFT(A3,8),"-",RIGHT(A3,6))</f>
        <v>C247427B-FKDAAD</v>
      </c>
      <c r="C3" t="str">
        <f>VLOOKUP(B3,[1]IRIS!$B$2:$T$370,2,FALSE)</f>
        <v>CAP MLCC X6S (EIA)0.47uF 10% 0402</v>
      </c>
      <c r="D3" t="str">
        <f>VLOOKUP(B3,'[1]cBOM GD'!$B$3:$D$393,3,FALSE)</f>
        <v>EBOM</v>
      </c>
      <c r="E3" t="str">
        <f>VLOOKUP(B3,[1]IRIS!$B$2:$T$370,4,FALSE)</f>
        <v>PP</v>
      </c>
      <c r="F3">
        <f>VLOOKUP(B3,[1]IRIS!$B$2:$T$370,5,FALSE)</f>
        <v>80004846</v>
      </c>
      <c r="G3" t="str">
        <f>VLOOKUP(B3,[1]IRIS!$B$2:$T$370,6,FALSE)</f>
        <v>MURATA ELECTRONICS ROCK</v>
      </c>
      <c r="H3" t="str">
        <f>VLOOKUP(B3,[1]IRIS!$B$2:$T$370,7,FALSE)</f>
        <v>US</v>
      </c>
      <c r="I3">
        <f>VLOOKUP(B3,[1]IRIS!$B$2:$T$370,14,FALSE)</f>
        <v>4.7800000000000004E-3</v>
      </c>
      <c r="J3" t="str">
        <f>VLOOKUP(B3,[1]IRIS!$B$2:$T$370,15,FALSE)</f>
        <v>USD</v>
      </c>
      <c r="K3">
        <f t="shared" ref="K3:K11" si="1">+I3</f>
        <v>4.7800000000000004E-3</v>
      </c>
      <c r="L3" s="15"/>
      <c r="N3" t="str">
        <f>VLOOKUP(B3,[1]IRIS!$B$2:$T$370,16,FALSE)</f>
        <v>EA</v>
      </c>
      <c r="O3" t="str">
        <f>VLOOKUP(B3,[1]IRIS!$B$2:$T$370,17,FALSE)</f>
        <v>P4000026</v>
      </c>
      <c r="P3" t="str">
        <f>VLOOKUP(B3,[1]IRIS!$B$2:$T$370,19,FALSE)</f>
        <v>PNET55D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f t="shared" ref="Y3:Y66" si="2">+Q3*K3</f>
        <v>4.7800000000000004E-3</v>
      </c>
      <c r="Z3">
        <f t="shared" ref="Z3:Z66" si="3">+R3*K3</f>
        <v>4.7800000000000004E-3</v>
      </c>
      <c r="AA3">
        <f t="shared" ref="AA3:AA66" si="4">+S3*K3</f>
        <v>4.7800000000000004E-3</v>
      </c>
      <c r="AB3">
        <f t="shared" ref="AB3:AB66" si="5">+T3*K3</f>
        <v>4.7800000000000004E-3</v>
      </c>
      <c r="AC3">
        <f t="shared" ref="AC3:AC66" si="6">+U3*K3</f>
        <v>4.7800000000000004E-3</v>
      </c>
      <c r="AD3">
        <f t="shared" ref="AD3:AD66" si="7">+V3*K3</f>
        <v>4.7800000000000004E-3</v>
      </c>
      <c r="AE3">
        <f t="shared" ref="AE3:AE66" si="8">+W3*K3</f>
        <v>4.7800000000000004E-3</v>
      </c>
      <c r="AF3">
        <f t="shared" ref="AF3:AF66" si="9">+X3*K3</f>
        <v>4.7800000000000004E-3</v>
      </c>
    </row>
    <row r="4" spans="1:32" x14ac:dyDescent="0.25">
      <c r="A4" t="s">
        <v>848</v>
      </c>
      <c r="B4" t="str">
        <f t="shared" si="0"/>
        <v>C700054D-FM0000</v>
      </c>
      <c r="C4" t="str">
        <f>VLOOKUP(B4,[1]IRIS!$B$2:$T$370,2,FALSE)</f>
        <v>IC-LINMISC ANT Power Switch,WLCSP</v>
      </c>
      <c r="D4" t="str">
        <f>VLOOKUP(B4,'[1]cBOM GD'!$B$3:$D$393,3,FALSE)</f>
        <v>EBOM</v>
      </c>
      <c r="E4" t="str">
        <f>VLOOKUP(B4,[1]IRIS!$B$2:$T$370,4,FALSE)</f>
        <v>PP</v>
      </c>
      <c r="F4">
        <f>VLOOKUP(B4,[1]IRIS!$B$2:$T$370,5,FALSE)</f>
        <v>80033696</v>
      </c>
      <c r="G4" t="str">
        <f>VLOOKUP(B4,[1]IRIS!$B$2:$T$370,6,FALSE)</f>
        <v>Richardson RFPD, Inc.</v>
      </c>
      <c r="H4" t="str">
        <f>VLOOKUP(B4,[1]IRIS!$B$2:$T$370,7,FALSE)</f>
        <v>US</v>
      </c>
      <c r="I4">
        <f>VLOOKUP(B4,[1]IRIS!$B$2:$T$370,14,FALSE)</f>
        <v>0.1158</v>
      </c>
      <c r="J4" t="str">
        <f>VLOOKUP(B4,[1]IRIS!$B$2:$T$370,15,FALSE)</f>
        <v>USD</v>
      </c>
      <c r="K4">
        <f t="shared" si="1"/>
        <v>0.1158</v>
      </c>
      <c r="L4" s="15"/>
      <c r="N4" t="str">
        <f>VLOOKUP(B4,[1]IRIS!$B$2:$T$370,16,FALSE)</f>
        <v>EA</v>
      </c>
      <c r="O4" t="str">
        <f>VLOOKUP(B4,[1]IRIS!$B$2:$T$370,17,FALSE)</f>
        <v>P4000607</v>
      </c>
      <c r="P4" t="str">
        <f>VLOOKUP(B4,[1]IRIS!$B$2:$T$370,19,FALSE)</f>
        <v>PNET60D</v>
      </c>
      <c r="Q4">
        <v>2</v>
      </c>
      <c r="R4">
        <v>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2"/>
        <v>0.2316</v>
      </c>
      <c r="Z4">
        <f t="shared" si="3"/>
        <v>0.2316</v>
      </c>
      <c r="AA4">
        <f t="shared" si="4"/>
        <v>0</v>
      </c>
      <c r="AB4">
        <f t="shared" si="5"/>
        <v>0</v>
      </c>
      <c r="AC4">
        <f t="shared" si="6"/>
        <v>0</v>
      </c>
      <c r="AD4">
        <f t="shared" si="7"/>
        <v>0</v>
      </c>
      <c r="AE4">
        <f t="shared" si="8"/>
        <v>0</v>
      </c>
      <c r="AF4">
        <f t="shared" si="9"/>
        <v>0</v>
      </c>
    </row>
    <row r="5" spans="1:32" x14ac:dyDescent="0.25">
      <c r="A5" t="s">
        <v>849</v>
      </c>
      <c r="B5" t="str">
        <f t="shared" si="0"/>
        <v>C701507B-FF0000</v>
      </c>
      <c r="C5" t="str">
        <f>VLOOKUP(B5,[1]IRIS!$B$2:$T$370,2,FALSE)</f>
        <v>IC-REG ,WLNSP</v>
      </c>
      <c r="D5" t="str">
        <f>VLOOKUP(B5,'[1]cBOM GD'!$B$3:$D$393,3,FALSE)</f>
        <v>EBOM</v>
      </c>
      <c r="E5" t="str">
        <f>VLOOKUP(B5,[1]IRIS!$B$2:$T$370,4,FALSE)</f>
        <v>PP</v>
      </c>
      <c r="F5">
        <f>VLOOKUP(B5,[1]IRIS!$B$2:$T$370,5,FALSE)</f>
        <v>80027725</v>
      </c>
      <c r="G5" t="str">
        <f>VLOOKUP(B5,[1]IRIS!$B$2:$T$370,6,FALSE)</f>
        <v>QUALCOMM TECHNOLOGIES INC</v>
      </c>
      <c r="H5" t="str">
        <f>VLOOKUP(B5,[1]IRIS!$B$2:$T$370,7,FALSE)</f>
        <v>US</v>
      </c>
      <c r="I5">
        <f>VLOOKUP(B5,[1]IRIS!$B$2:$T$370,14,FALSE)</f>
        <v>1.2</v>
      </c>
      <c r="J5" t="str">
        <f>VLOOKUP(B5,[1]IRIS!$B$2:$T$370,15,FALSE)</f>
        <v>USD</v>
      </c>
      <c r="K5">
        <f t="shared" si="1"/>
        <v>1.2</v>
      </c>
      <c r="L5" s="15"/>
      <c r="N5" t="str">
        <f>VLOOKUP(B5,[1]IRIS!$B$2:$T$370,16,FALSE)</f>
        <v>EA</v>
      </c>
      <c r="O5" t="str">
        <f>VLOOKUP(B5,[1]IRIS!$B$2:$T$370,17,FALSE)</f>
        <v>P4000556</v>
      </c>
      <c r="P5" t="str">
        <f>VLOOKUP(B5,[1]IRIS!$B$2:$T$370,19,FALSE)</f>
        <v>PNET30D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f t="shared" si="2"/>
        <v>1.2</v>
      </c>
      <c r="Z5">
        <f t="shared" si="3"/>
        <v>1.2</v>
      </c>
      <c r="AA5">
        <f t="shared" si="4"/>
        <v>1.2</v>
      </c>
      <c r="AB5">
        <f t="shared" si="5"/>
        <v>1.2</v>
      </c>
      <c r="AC5">
        <f t="shared" si="6"/>
        <v>1.2</v>
      </c>
      <c r="AD5">
        <f t="shared" si="7"/>
        <v>1.2</v>
      </c>
      <c r="AE5">
        <f t="shared" si="8"/>
        <v>1.2</v>
      </c>
      <c r="AF5">
        <f t="shared" si="9"/>
        <v>1.2</v>
      </c>
    </row>
    <row r="6" spans="1:32" x14ac:dyDescent="0.25">
      <c r="A6" t="s">
        <v>850</v>
      </c>
      <c r="B6" t="str">
        <f t="shared" si="0"/>
        <v>C710447D-FT0000</v>
      </c>
      <c r="C6" t="str">
        <f>VLOOKUP(B6,[1]IRIS!$B$2:$T$370,2,FALSE)</f>
        <v>IC-INTRF ,WLPSP</v>
      </c>
      <c r="D6" t="str">
        <f>VLOOKUP(B6,'[1]cBOM GD'!$B$3:$D$393,3,FALSE)</f>
        <v>EBOM</v>
      </c>
      <c r="E6" t="str">
        <f>VLOOKUP(B6,[1]IRIS!$B$2:$T$370,4,FALSE)</f>
        <v>PP</v>
      </c>
      <c r="F6">
        <f>VLOOKUP(B6,[1]IRIS!$B$2:$T$370,5,FALSE)</f>
        <v>80027725</v>
      </c>
      <c r="G6" t="str">
        <f>VLOOKUP(B6,[1]IRIS!$B$2:$T$370,6,FALSE)</f>
        <v>QUALCOMM TECHNOLOGIES INC</v>
      </c>
      <c r="H6" t="str">
        <f>VLOOKUP(B6,[1]IRIS!$B$2:$T$370,7,FALSE)</f>
        <v>US</v>
      </c>
      <c r="I6">
        <f>VLOOKUP(B6,[1]IRIS!$B$2:$T$370,14,FALSE)</f>
        <v>4.5</v>
      </c>
      <c r="J6" t="str">
        <f>VLOOKUP(B6,[1]IRIS!$B$2:$T$370,15,FALSE)</f>
        <v>USD</v>
      </c>
      <c r="K6">
        <f t="shared" si="1"/>
        <v>4.5</v>
      </c>
      <c r="L6" s="15"/>
      <c r="N6" t="str">
        <f>VLOOKUP(B6,[1]IRIS!$B$2:$T$370,16,FALSE)</f>
        <v>EA</v>
      </c>
      <c r="O6" t="str">
        <f>VLOOKUP(B6,[1]IRIS!$B$2:$T$370,17,FALSE)</f>
        <v>P4000556</v>
      </c>
      <c r="P6" t="str">
        <f>VLOOKUP(B6,[1]IRIS!$B$2:$T$370,19,FALSE)</f>
        <v>PNET30D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f t="shared" si="2"/>
        <v>4.5</v>
      </c>
      <c r="Z6">
        <f t="shared" si="3"/>
        <v>4.5</v>
      </c>
      <c r="AA6">
        <f t="shared" si="4"/>
        <v>4.5</v>
      </c>
      <c r="AB6">
        <f t="shared" si="5"/>
        <v>4.5</v>
      </c>
      <c r="AC6">
        <f t="shared" si="6"/>
        <v>4.5</v>
      </c>
      <c r="AD6">
        <f t="shared" si="7"/>
        <v>4.5</v>
      </c>
      <c r="AE6">
        <f t="shared" si="8"/>
        <v>4.5</v>
      </c>
      <c r="AF6">
        <f t="shared" si="9"/>
        <v>4.5</v>
      </c>
    </row>
    <row r="7" spans="1:32" x14ac:dyDescent="0.25">
      <c r="A7" t="s">
        <v>851</v>
      </c>
      <c r="B7" t="str">
        <f t="shared" si="0"/>
        <v>C710448D-FT0000</v>
      </c>
      <c r="C7" t="str">
        <f>VLOOKUP(B7,[1]IRIS!$B$2:$T$370,2,FALSE)</f>
        <v>IC-INTRF ,FBGA</v>
      </c>
      <c r="D7" t="str">
        <f>VLOOKUP(B7,'[1]cBOM GD'!$B$3:$D$393,3,FALSE)</f>
        <v>EBOM</v>
      </c>
      <c r="E7" t="str">
        <f>VLOOKUP(B7,[1]IRIS!$B$2:$T$370,4,FALSE)</f>
        <v>PP</v>
      </c>
      <c r="F7">
        <f>VLOOKUP(B7,[1]IRIS!$B$2:$T$370,5,FALSE)</f>
        <v>80027725</v>
      </c>
      <c r="G7" t="str">
        <f>VLOOKUP(B7,[1]IRIS!$B$2:$T$370,6,FALSE)</f>
        <v>QUALCOMM TECHNOLOGIES INC</v>
      </c>
      <c r="H7" t="str">
        <f>VLOOKUP(B7,[1]IRIS!$B$2:$T$370,7,FALSE)</f>
        <v>US</v>
      </c>
      <c r="I7">
        <f>VLOOKUP(B7,[1]IRIS!$B$2:$T$370,14,FALSE)</f>
        <v>3.53</v>
      </c>
      <c r="J7" t="str">
        <f>VLOOKUP(B7,[1]IRIS!$B$2:$T$370,15,FALSE)</f>
        <v>USD</v>
      </c>
      <c r="K7">
        <f t="shared" si="1"/>
        <v>3.53</v>
      </c>
      <c r="L7" s="15"/>
      <c r="N7" t="str">
        <f>VLOOKUP(B7,[1]IRIS!$B$2:$T$370,16,FALSE)</f>
        <v>EA</v>
      </c>
      <c r="O7" t="str">
        <f>VLOOKUP(B7,[1]IRIS!$B$2:$T$370,17,FALSE)</f>
        <v>P4000556</v>
      </c>
      <c r="P7" t="str">
        <f>VLOOKUP(B7,[1]IRIS!$B$2:$T$370,19,FALSE)</f>
        <v>PNET30D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f t="shared" si="2"/>
        <v>3.53</v>
      </c>
      <c r="Z7">
        <f t="shared" si="3"/>
        <v>3.53</v>
      </c>
      <c r="AA7">
        <f t="shared" si="4"/>
        <v>3.53</v>
      </c>
      <c r="AB7">
        <f t="shared" si="5"/>
        <v>3.53</v>
      </c>
      <c r="AC7">
        <f t="shared" si="6"/>
        <v>3.53</v>
      </c>
      <c r="AD7">
        <f t="shared" si="7"/>
        <v>3.53</v>
      </c>
      <c r="AE7">
        <f t="shared" si="8"/>
        <v>3.53</v>
      </c>
      <c r="AF7">
        <f t="shared" si="9"/>
        <v>3.53</v>
      </c>
    </row>
    <row r="8" spans="1:32" x14ac:dyDescent="0.25">
      <c r="A8" t="s">
        <v>852</v>
      </c>
      <c r="B8" t="str">
        <f t="shared" si="0"/>
        <v>C730001D-FC0000</v>
      </c>
      <c r="C8" t="str">
        <f>VLOOKUP(B8,[1]IRIS!$B$2:$T$370,2,FALSE)</f>
        <v>IC-LINMISC Low Noise Amplifier,PSP</v>
      </c>
      <c r="D8" t="str">
        <f>VLOOKUP(B8,'[1]cBOM GD'!$B$3:$D$393,3,FALSE)</f>
        <v>EBOM</v>
      </c>
      <c r="E8" t="str">
        <f>VLOOKUP(B8,[1]IRIS!$B$2:$T$370,4,FALSE)</f>
        <v>PP</v>
      </c>
      <c r="F8">
        <f>VLOOKUP(B8,[1]IRIS!$B$2:$T$370,5,FALSE)</f>
        <v>80027725</v>
      </c>
      <c r="G8" t="str">
        <f>VLOOKUP(B8,[1]IRIS!$B$2:$T$370,6,FALSE)</f>
        <v>QUALCOMM TECHNOLOGIES INC</v>
      </c>
      <c r="H8" t="str">
        <f>VLOOKUP(B8,[1]IRIS!$B$2:$T$370,7,FALSE)</f>
        <v>US</v>
      </c>
      <c r="I8">
        <f>VLOOKUP(B8,[1]IRIS!$B$2:$T$370,14,FALSE)</f>
        <v>0.51900000000000002</v>
      </c>
      <c r="J8" t="str">
        <f>VLOOKUP(B8,[1]IRIS!$B$2:$T$370,15,FALSE)</f>
        <v>USD</v>
      </c>
      <c r="K8">
        <f t="shared" si="1"/>
        <v>0.51900000000000002</v>
      </c>
      <c r="L8" s="15"/>
      <c r="N8" t="str">
        <f>VLOOKUP(B8,[1]IRIS!$B$2:$T$370,16,FALSE)</f>
        <v>EA</v>
      </c>
      <c r="O8" t="str">
        <f>VLOOKUP(B8,[1]IRIS!$B$2:$T$370,17,FALSE)</f>
        <v>P4000556</v>
      </c>
      <c r="P8" t="str">
        <f>VLOOKUP(B8,[1]IRIS!$B$2:$T$370,19,FALSE)</f>
        <v>PNET30D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f t="shared" si="2"/>
        <v>1.038</v>
      </c>
      <c r="Z8">
        <f t="shared" si="3"/>
        <v>1.038</v>
      </c>
      <c r="AA8">
        <f t="shared" si="4"/>
        <v>1.038</v>
      </c>
      <c r="AB8">
        <f t="shared" si="5"/>
        <v>1.038</v>
      </c>
      <c r="AC8">
        <f t="shared" si="6"/>
        <v>1.038</v>
      </c>
      <c r="AD8">
        <f t="shared" si="7"/>
        <v>1.038</v>
      </c>
      <c r="AE8">
        <f t="shared" si="8"/>
        <v>1.038</v>
      </c>
      <c r="AF8">
        <f t="shared" si="9"/>
        <v>1.038</v>
      </c>
    </row>
    <row r="9" spans="1:32" x14ac:dyDescent="0.25">
      <c r="A9" t="s">
        <v>853</v>
      </c>
      <c r="B9" t="str">
        <f t="shared" si="0"/>
        <v>C730002D-FC0000</v>
      </c>
      <c r="C9" t="str">
        <f>VLOOKUP(B9,[1]IRIS!$B$2:$T$370,2,FALSE)</f>
        <v>IC-LINMISC Low Noise Amplifier,PSP</v>
      </c>
      <c r="D9" t="str">
        <f>VLOOKUP(B9,'[1]cBOM GD'!$B$3:$D$393,3,FALSE)</f>
        <v>EBOM</v>
      </c>
      <c r="E9" t="str">
        <f>VLOOKUP(B9,[1]IRIS!$B$2:$T$370,4,FALSE)</f>
        <v>PP</v>
      </c>
      <c r="F9">
        <f>VLOOKUP(B9,[1]IRIS!$B$2:$T$370,5,FALSE)</f>
        <v>80027725</v>
      </c>
      <c r="G9" t="str">
        <f>VLOOKUP(B9,[1]IRIS!$B$2:$T$370,6,FALSE)</f>
        <v>QUALCOMM TECHNOLOGIES INC</v>
      </c>
      <c r="H9" t="str">
        <f>VLOOKUP(B9,[1]IRIS!$B$2:$T$370,7,FALSE)</f>
        <v>US</v>
      </c>
      <c r="I9">
        <f>VLOOKUP(B9,[1]IRIS!$B$2:$T$370,14,FALSE)</f>
        <v>0.90100000000000002</v>
      </c>
      <c r="J9" t="str">
        <f>VLOOKUP(B9,[1]IRIS!$B$2:$T$370,15,FALSE)</f>
        <v>USD</v>
      </c>
      <c r="K9">
        <f t="shared" si="1"/>
        <v>0.90100000000000002</v>
      </c>
      <c r="L9" s="15"/>
      <c r="N9" t="str">
        <f>VLOOKUP(B9,[1]IRIS!$B$2:$T$370,16,FALSE)</f>
        <v>EA</v>
      </c>
      <c r="O9" t="str">
        <f>VLOOKUP(B9,[1]IRIS!$B$2:$T$370,17,FALSE)</f>
        <v>P4000556</v>
      </c>
      <c r="P9" t="str">
        <f>VLOOKUP(B9,[1]IRIS!$B$2:$T$370,19,FALSE)</f>
        <v>PNET30D</v>
      </c>
      <c r="Q9">
        <v>2</v>
      </c>
      <c r="R9">
        <v>2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f t="shared" si="2"/>
        <v>1.802</v>
      </c>
      <c r="Z9">
        <f t="shared" si="3"/>
        <v>1.802</v>
      </c>
      <c r="AA9">
        <f t="shared" si="4"/>
        <v>1.802</v>
      </c>
      <c r="AB9">
        <f t="shared" si="5"/>
        <v>1.802</v>
      </c>
      <c r="AC9">
        <f t="shared" si="6"/>
        <v>1.802</v>
      </c>
      <c r="AD9">
        <f t="shared" si="7"/>
        <v>1.802</v>
      </c>
      <c r="AE9">
        <f t="shared" si="8"/>
        <v>1.802</v>
      </c>
      <c r="AF9">
        <f t="shared" si="9"/>
        <v>1.802</v>
      </c>
    </row>
    <row r="10" spans="1:32" x14ac:dyDescent="0.25">
      <c r="A10" t="s">
        <v>854</v>
      </c>
      <c r="B10" t="str">
        <f t="shared" si="0"/>
        <v>C760013D-FP0000</v>
      </c>
      <c r="C10" t="str">
        <f>VLOOKUP(B10,[1]IRIS!$B$2:$T$370,2,FALSE)</f>
        <v>IC-PROC TELEMATICS,PSP</v>
      </c>
      <c r="D10" t="str">
        <f>VLOOKUP(B10,'[1]cBOM GD'!$B$3:$D$393,3,FALSE)</f>
        <v>EBOM</v>
      </c>
      <c r="E10" t="str">
        <f>VLOOKUP(B10,[1]IRIS!$B$2:$T$370,4,FALSE)</f>
        <v>PP</v>
      </c>
      <c r="F10">
        <f>VLOOKUP(B10,[1]IRIS!$B$2:$T$370,5,FALSE)</f>
        <v>80027725</v>
      </c>
      <c r="G10" t="str">
        <f>VLOOKUP(B10,[1]IRIS!$B$2:$T$370,6,FALSE)</f>
        <v>QUALCOMM TECHNOLOGIES INC</v>
      </c>
      <c r="H10" t="str">
        <f>VLOOKUP(B10,[1]IRIS!$B$2:$T$370,7,FALSE)</f>
        <v>US</v>
      </c>
      <c r="I10">
        <f>VLOOKUP(B10,[1]IRIS!$B$2:$T$370,14,FALSE)</f>
        <v>10.46</v>
      </c>
      <c r="J10" t="str">
        <f>VLOOKUP(B10,[1]IRIS!$B$2:$T$370,15,FALSE)</f>
        <v>USD</v>
      </c>
      <c r="K10">
        <f t="shared" si="1"/>
        <v>10.46</v>
      </c>
      <c r="L10" s="15"/>
      <c r="N10" t="str">
        <f>VLOOKUP(B10,[1]IRIS!$B$2:$T$370,16,FALSE)</f>
        <v>EA</v>
      </c>
      <c r="O10" t="str">
        <f>VLOOKUP(B10,[1]IRIS!$B$2:$T$370,17,FALSE)</f>
        <v>P4000556</v>
      </c>
      <c r="P10" t="str">
        <f>VLOOKUP(B10,[1]IRIS!$B$2:$T$370,19,FALSE)</f>
        <v>PNET30D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f t="shared" si="2"/>
        <v>10.46</v>
      </c>
      <c r="Z10">
        <f t="shared" si="3"/>
        <v>10.46</v>
      </c>
      <c r="AA10">
        <f t="shared" si="4"/>
        <v>10.46</v>
      </c>
      <c r="AB10">
        <f t="shared" si="5"/>
        <v>10.46</v>
      </c>
      <c r="AC10">
        <f t="shared" si="6"/>
        <v>10.46</v>
      </c>
      <c r="AD10">
        <f t="shared" si="7"/>
        <v>10.46</v>
      </c>
      <c r="AE10">
        <f t="shared" si="8"/>
        <v>10.46</v>
      </c>
      <c r="AF10">
        <f t="shared" si="9"/>
        <v>10.46</v>
      </c>
    </row>
    <row r="11" spans="1:32" x14ac:dyDescent="0.25">
      <c r="A11" t="s">
        <v>855</v>
      </c>
      <c r="B11" t="s">
        <v>855</v>
      </c>
      <c r="C11" t="str">
        <f>VLOOKUP(B11,[1]IRIS!$B$2:$T$370,2,FALSE)</f>
        <v>BAW RF single filter forBluetooth/WLAN with LTE</v>
      </c>
      <c r="D11" t="str">
        <f>VLOOKUP(B11,'[1]cBOM GD'!$B$3:$D$393,3,FALSE)</f>
        <v>EBOM</v>
      </c>
      <c r="E11" t="str">
        <f>VLOOKUP(B11,[1]IRIS!$B$2:$T$370,4,FALSE)</f>
        <v>PP</v>
      </c>
      <c r="F11">
        <f>VLOOKUP(B11,[1]IRIS!$B$2:$T$370,5,FALSE)</f>
        <v>80030809</v>
      </c>
      <c r="G11" t="str">
        <f>VLOOKUP(B11,[1]IRIS!$B$2:$T$370,6,FALSE)</f>
        <v>RF360 Technologies Inc.</v>
      </c>
      <c r="H11" t="str">
        <f>VLOOKUP(B11,[1]IRIS!$B$2:$T$370,7,FALSE)</f>
        <v>US</v>
      </c>
      <c r="I11">
        <f>VLOOKUP(B11,[1]IRIS!$B$2:$T$370,14,FALSE)</f>
        <v>0.32200000000000001</v>
      </c>
      <c r="J11" t="str">
        <f>VLOOKUP(B11,[1]IRIS!$B$2:$T$370,15,FALSE)</f>
        <v>USD</v>
      </c>
      <c r="K11">
        <f t="shared" si="1"/>
        <v>0.32200000000000001</v>
      </c>
      <c r="L11" s="15"/>
      <c r="N11" t="str">
        <f>VLOOKUP(B11,[1]IRIS!$B$2:$T$370,16,FALSE)</f>
        <v>EA</v>
      </c>
      <c r="O11" t="str">
        <f>VLOOKUP(B11,[1]IRIS!$B$2:$T$370,17,FALSE)</f>
        <v>P4000550</v>
      </c>
      <c r="P11" t="str">
        <f>VLOOKUP(B11,[1]IRIS!$B$2:$T$370,19,FALSE)</f>
        <v>PNET60D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f t="shared" si="2"/>
        <v>0.32200000000000001</v>
      </c>
      <c r="Z11">
        <f t="shared" si="3"/>
        <v>0.32200000000000001</v>
      </c>
      <c r="AA11">
        <f t="shared" si="4"/>
        <v>0.32200000000000001</v>
      </c>
      <c r="AB11">
        <f t="shared" si="5"/>
        <v>0.32200000000000001</v>
      </c>
      <c r="AC11">
        <f t="shared" si="6"/>
        <v>0.32200000000000001</v>
      </c>
      <c r="AD11">
        <f t="shared" si="7"/>
        <v>0.32200000000000001</v>
      </c>
      <c r="AE11">
        <f t="shared" si="8"/>
        <v>0.32200000000000001</v>
      </c>
      <c r="AF11">
        <f t="shared" si="9"/>
        <v>0.32200000000000001</v>
      </c>
    </row>
    <row r="12" spans="1:32" x14ac:dyDescent="0.25">
      <c r="A12" t="s">
        <v>856</v>
      </c>
      <c r="B12" t="s">
        <v>856</v>
      </c>
      <c r="C12" t="str">
        <f>VLOOKUP(B12,[1]IRIS!$B$2:$T$370,2,FALSE)</f>
        <v>Band 7 Duplexer</v>
      </c>
      <c r="D12" t="str">
        <f>VLOOKUP(B12,'[1]cBOM GD'!$B$3:$D$393,3,FALSE)</f>
        <v>EBOM</v>
      </c>
      <c r="E12" t="str">
        <f>VLOOKUP(B12,[1]IRIS!$B$2:$T$370,4,FALSE)</f>
        <v>PP</v>
      </c>
      <c r="F12">
        <f>VLOOKUP(B12,[1]IRIS!$B$2:$T$370,5,FALSE)</f>
        <v>80034477</v>
      </c>
      <c r="G12" t="str">
        <f>VLOOKUP(B12,[1]IRIS!$B$2:$T$370,6,FALSE)</f>
        <v>TAIYO YUDEN (U.S.A.), INC.</v>
      </c>
      <c r="H12" t="str">
        <f>VLOOKUP(B12,[1]IRIS!$B$2:$T$370,7,FALSE)</f>
        <v>US</v>
      </c>
      <c r="I12">
        <f>VLOOKUP(B12,[1]IRIS!$B$2:$T$370,14,FALSE)</f>
        <v>62.16</v>
      </c>
      <c r="J12" t="str">
        <f>VLOOKUP(B12,[1]IRIS!$B$2:$T$370,15,FALSE)</f>
        <v>JPY</v>
      </c>
      <c r="K12">
        <f>+I12/110</f>
        <v>0.56509090909090909</v>
      </c>
      <c r="L12" s="15"/>
      <c r="N12" t="str">
        <f>VLOOKUP(B12,[1]IRIS!$B$2:$T$370,16,FALSE)</f>
        <v>EA</v>
      </c>
      <c r="O12" t="str">
        <f>VLOOKUP(B12,[1]IRIS!$B$2:$T$370,17,FALSE)</f>
        <v>P4000580</v>
      </c>
      <c r="P12" t="str">
        <f>VLOOKUP(B12,[1]IRIS!$B$2:$T$370,19,FALSE)</f>
        <v>PEOM60D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f t="shared" si="2"/>
        <v>0.56509090909090909</v>
      </c>
      <c r="Z12">
        <f t="shared" si="3"/>
        <v>0.56509090909090909</v>
      </c>
      <c r="AA12">
        <f t="shared" si="4"/>
        <v>0.56509090909090909</v>
      </c>
      <c r="AB12">
        <f t="shared" si="5"/>
        <v>0.56509090909090909</v>
      </c>
      <c r="AC12">
        <f t="shared" si="6"/>
        <v>0.56509090909090909</v>
      </c>
      <c r="AD12">
        <f t="shared" si="7"/>
        <v>0.56509090909090909</v>
      </c>
      <c r="AE12">
        <f t="shared" si="8"/>
        <v>0.56509090909090909</v>
      </c>
      <c r="AF12">
        <f t="shared" si="9"/>
        <v>0.56509090909090909</v>
      </c>
    </row>
    <row r="13" spans="1:32" x14ac:dyDescent="0.25">
      <c r="A13" t="s">
        <v>857</v>
      </c>
      <c r="B13" t="s">
        <v>857</v>
      </c>
      <c r="C13" t="str">
        <f>VLOOKUP(B13,[1]IRIS!$B$2:$T$370,2,FALSE)</f>
        <v>SAW Single Filter forBand20 RX</v>
      </c>
      <c r="D13" t="str">
        <f>VLOOKUP(B13,'[1]cBOM GD'!$B$3:$D$393,3,FALSE)</f>
        <v>EBOM</v>
      </c>
      <c r="E13" t="str">
        <f>VLOOKUP(B13,[1]IRIS!$B$2:$T$370,4,FALSE)</f>
        <v>PP</v>
      </c>
      <c r="F13">
        <f>VLOOKUP(B13,[1]IRIS!$B$2:$T$370,5,FALSE)</f>
        <v>80034477</v>
      </c>
      <c r="G13" t="str">
        <f>VLOOKUP(B13,[1]IRIS!$B$2:$T$370,6,FALSE)</f>
        <v>TAIYO YUDEN (U.S.A.), INC.</v>
      </c>
      <c r="H13" t="str">
        <f>VLOOKUP(B13,[1]IRIS!$B$2:$T$370,7,FALSE)</f>
        <v>US</v>
      </c>
      <c r="I13">
        <f>VLOOKUP(B13,[1]IRIS!$B$2:$T$370,14,FALSE)</f>
        <v>8.5050000000000008</v>
      </c>
      <c r="J13" t="str">
        <f>VLOOKUP(B13,[1]IRIS!$B$2:$T$370,15,FALSE)</f>
        <v>JPY</v>
      </c>
      <c r="K13">
        <f t="shared" ref="K13:K19" si="10">+I13/110</f>
        <v>7.7318181818181828E-2</v>
      </c>
      <c r="L13" s="15"/>
      <c r="N13" t="str">
        <f>VLOOKUP(B13,[1]IRIS!$B$2:$T$370,16,FALSE)</f>
        <v>EA</v>
      </c>
      <c r="O13" t="str">
        <f>VLOOKUP(B13,[1]IRIS!$B$2:$T$370,17,FALSE)</f>
        <v>P4000580</v>
      </c>
      <c r="P13" t="str">
        <f>VLOOKUP(B13,[1]IRIS!$B$2:$T$370,19,FALSE)</f>
        <v>PEOM60D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2"/>
        <v>7.7318181818181828E-2</v>
      </c>
      <c r="Z13">
        <f t="shared" si="3"/>
        <v>7.7318181818181828E-2</v>
      </c>
      <c r="AA13">
        <f t="shared" si="4"/>
        <v>0</v>
      </c>
      <c r="AB13">
        <f t="shared" si="5"/>
        <v>0</v>
      </c>
      <c r="AC13">
        <f t="shared" si="6"/>
        <v>0</v>
      </c>
      <c r="AD13">
        <f t="shared" si="7"/>
        <v>0</v>
      </c>
      <c r="AE13">
        <f t="shared" si="8"/>
        <v>0</v>
      </c>
      <c r="AF13">
        <f t="shared" si="9"/>
        <v>0</v>
      </c>
    </row>
    <row r="14" spans="1:32" x14ac:dyDescent="0.25">
      <c r="A14" t="s">
        <v>858</v>
      </c>
      <c r="B14" t="s">
        <v>858</v>
      </c>
      <c r="C14" t="str">
        <f>VLOOKUP(B14,[1]IRIS!$B$2:$T$370,2,FALSE)</f>
        <v>SAW Single Filter forBand26 RX</v>
      </c>
      <c r="D14" t="str">
        <f>VLOOKUP(B14,'[1]cBOM GD'!$B$3:$D$393,3,FALSE)</f>
        <v>EBOM</v>
      </c>
      <c r="E14" t="str">
        <f>VLOOKUP(B14,[1]IRIS!$B$2:$T$370,4,FALSE)</f>
        <v>PP</v>
      </c>
      <c r="F14">
        <f>VLOOKUP(B14,[1]IRIS!$B$2:$T$370,5,FALSE)</f>
        <v>80034477</v>
      </c>
      <c r="G14" t="str">
        <f>VLOOKUP(B14,[1]IRIS!$B$2:$T$370,6,FALSE)</f>
        <v>TAIYO YUDEN (U.S.A.), INC.</v>
      </c>
      <c r="H14" t="str">
        <f>VLOOKUP(B14,[1]IRIS!$B$2:$T$370,7,FALSE)</f>
        <v>US</v>
      </c>
      <c r="I14">
        <f>VLOOKUP(B14,[1]IRIS!$B$2:$T$370,14,FALSE)</f>
        <v>8.0850000000000009</v>
      </c>
      <c r="J14" t="str">
        <f>VLOOKUP(B14,[1]IRIS!$B$2:$T$370,15,FALSE)</f>
        <v>JPY</v>
      </c>
      <c r="K14">
        <f t="shared" si="10"/>
        <v>7.350000000000001E-2</v>
      </c>
      <c r="L14" s="15"/>
      <c r="N14" t="str">
        <f>VLOOKUP(B14,[1]IRIS!$B$2:$T$370,16,FALSE)</f>
        <v>EA</v>
      </c>
      <c r="O14" t="str">
        <f>VLOOKUP(B14,[1]IRIS!$B$2:$T$370,17,FALSE)</f>
        <v>P4000580</v>
      </c>
      <c r="P14" t="str">
        <f>VLOOKUP(B14,[1]IRIS!$B$2:$T$370,19,FALSE)</f>
        <v>PEOM60D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f t="shared" si="2"/>
        <v>7.350000000000001E-2</v>
      </c>
      <c r="Z14">
        <f t="shared" si="3"/>
        <v>7.350000000000001E-2</v>
      </c>
      <c r="AA14">
        <f t="shared" si="4"/>
        <v>7.350000000000001E-2</v>
      </c>
      <c r="AB14">
        <f t="shared" si="5"/>
        <v>7.350000000000001E-2</v>
      </c>
      <c r="AC14">
        <f t="shared" si="6"/>
        <v>7.350000000000001E-2</v>
      </c>
      <c r="AD14">
        <f t="shared" si="7"/>
        <v>7.350000000000001E-2</v>
      </c>
      <c r="AE14">
        <f t="shared" si="8"/>
        <v>7.350000000000001E-2</v>
      </c>
      <c r="AF14">
        <f t="shared" si="9"/>
        <v>7.350000000000001E-2</v>
      </c>
    </row>
    <row r="15" spans="1:32" x14ac:dyDescent="0.25">
      <c r="A15" t="s">
        <v>859</v>
      </c>
      <c r="B15" t="s">
        <v>859</v>
      </c>
      <c r="C15" t="str">
        <f>VLOOKUP(B15,[1]IRIS!$B$2:$T$370,2,FALSE)</f>
        <v>SAW Single Filter forBand8 RX</v>
      </c>
      <c r="D15" t="str">
        <f>VLOOKUP(B15,'[1]cBOM GD'!$B$3:$D$393,3,FALSE)</f>
        <v>EBOM</v>
      </c>
      <c r="E15" t="str">
        <f>VLOOKUP(B15,[1]IRIS!$B$2:$T$370,4,FALSE)</f>
        <v>PP</v>
      </c>
      <c r="F15">
        <f>VLOOKUP(B15,[1]IRIS!$B$2:$T$370,5,FALSE)</f>
        <v>80034477</v>
      </c>
      <c r="G15" t="str">
        <f>VLOOKUP(B15,[1]IRIS!$B$2:$T$370,6,FALSE)</f>
        <v>TAIYO YUDEN (U.S.A.), INC.</v>
      </c>
      <c r="H15" t="str">
        <f>VLOOKUP(B15,[1]IRIS!$B$2:$T$370,7,FALSE)</f>
        <v>US</v>
      </c>
      <c r="I15">
        <f>VLOOKUP(B15,[1]IRIS!$B$2:$T$370,14,FALSE)</f>
        <v>8.0850000000000009</v>
      </c>
      <c r="J15" t="str">
        <f>VLOOKUP(B15,[1]IRIS!$B$2:$T$370,15,FALSE)</f>
        <v>JPY</v>
      </c>
      <c r="K15">
        <f t="shared" si="10"/>
        <v>7.350000000000001E-2</v>
      </c>
      <c r="L15" s="15"/>
      <c r="N15" t="str">
        <f>VLOOKUP(B15,[1]IRIS!$B$2:$T$370,16,FALSE)</f>
        <v>EA</v>
      </c>
      <c r="O15" t="str">
        <f>VLOOKUP(B15,[1]IRIS!$B$2:$T$370,17,FALSE)</f>
        <v>P4000580</v>
      </c>
      <c r="P15" t="str">
        <f>VLOOKUP(B15,[1]IRIS!$B$2:$T$370,19,FALSE)</f>
        <v>PEOM60D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2"/>
        <v>7.350000000000001E-2</v>
      </c>
      <c r="Z15">
        <f t="shared" si="3"/>
        <v>7.350000000000001E-2</v>
      </c>
      <c r="AA15">
        <f t="shared" si="4"/>
        <v>0</v>
      </c>
      <c r="AB15">
        <f t="shared" si="5"/>
        <v>0</v>
      </c>
      <c r="AC15">
        <f t="shared" si="6"/>
        <v>0</v>
      </c>
      <c r="AD15">
        <f t="shared" si="7"/>
        <v>0</v>
      </c>
      <c r="AE15">
        <f t="shared" si="8"/>
        <v>0</v>
      </c>
      <c r="AF15">
        <f t="shared" si="9"/>
        <v>0</v>
      </c>
    </row>
    <row r="16" spans="1:32" x14ac:dyDescent="0.25">
      <c r="A16" t="s">
        <v>860</v>
      </c>
      <c r="B16" t="s">
        <v>860</v>
      </c>
      <c r="C16" t="str">
        <f>VLOOKUP(B16,[1]IRIS!$B$2:$T$370,2,FALSE)</f>
        <v>Band 41 TX/TX Filter forChina/Japan/India 1109</v>
      </c>
      <c r="D16" t="str">
        <f>VLOOKUP(B16,'[1]cBOM GD'!$B$3:$D$393,3,FALSE)</f>
        <v>EBOM</v>
      </c>
      <c r="E16" t="str">
        <f>VLOOKUP(B16,[1]IRIS!$B$2:$T$370,4,FALSE)</f>
        <v>PP</v>
      </c>
      <c r="F16">
        <f>VLOOKUP(B16,[1]IRIS!$B$2:$T$370,5,FALSE)</f>
        <v>80034477</v>
      </c>
      <c r="G16" t="str">
        <f>VLOOKUP(B16,[1]IRIS!$B$2:$T$370,6,FALSE)</f>
        <v>TAIYO YUDEN (U.S.A.), INC.</v>
      </c>
      <c r="H16" t="str">
        <f>VLOOKUP(B16,[1]IRIS!$B$2:$T$370,7,FALSE)</f>
        <v>US</v>
      </c>
      <c r="I16">
        <f>VLOOKUP(B16,[1]IRIS!$B$2:$T$370,14,FALSE)</f>
        <v>17.850000000000001</v>
      </c>
      <c r="J16" t="str">
        <f>VLOOKUP(B16,[1]IRIS!$B$2:$T$370,15,FALSE)</f>
        <v>JPY</v>
      </c>
      <c r="K16">
        <f t="shared" si="10"/>
        <v>0.16227272727272729</v>
      </c>
      <c r="L16" s="15"/>
      <c r="N16" t="str">
        <f>VLOOKUP(B16,[1]IRIS!$B$2:$T$370,16,FALSE)</f>
        <v>EA</v>
      </c>
      <c r="O16" t="str">
        <f>VLOOKUP(B16,[1]IRIS!$B$2:$T$370,17,FALSE)</f>
        <v>P4000580</v>
      </c>
      <c r="P16" t="str">
        <f>VLOOKUP(B16,[1]IRIS!$B$2:$T$370,19,FALSE)</f>
        <v>PEOM60D</v>
      </c>
      <c r="Q16">
        <v>2</v>
      </c>
      <c r="R16">
        <v>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2"/>
        <v>0.32454545454545458</v>
      </c>
      <c r="Z16">
        <f t="shared" si="3"/>
        <v>0.32454545454545458</v>
      </c>
      <c r="AA16">
        <f t="shared" si="4"/>
        <v>0</v>
      </c>
      <c r="AB16">
        <f t="shared" si="5"/>
        <v>0</v>
      </c>
      <c r="AC16">
        <f t="shared" si="6"/>
        <v>0</v>
      </c>
      <c r="AD16">
        <f t="shared" si="7"/>
        <v>0</v>
      </c>
      <c r="AE16">
        <f t="shared" si="8"/>
        <v>0</v>
      </c>
      <c r="AF16">
        <f t="shared" si="9"/>
        <v>0</v>
      </c>
    </row>
    <row r="17" spans="1:32" x14ac:dyDescent="0.25">
      <c r="A17" t="s">
        <v>861</v>
      </c>
      <c r="B17" t="s">
        <v>861</v>
      </c>
      <c r="C17" t="str">
        <f>VLOOKUP(B17,[1]IRIS!$B$2:$T$370,2,FALSE)</f>
        <v>Filter Bandpass FBAR 2.4GHz 79MHz 1.3dB LTE Co-E</v>
      </c>
      <c r="D17" t="str">
        <f>VLOOKUP(B17,'[1]cBOM GD'!$B$3:$D$393,3,FALSE)</f>
        <v>EBOM</v>
      </c>
      <c r="E17" t="str">
        <f>VLOOKUP(B17,[1]IRIS!$B$2:$T$370,4,FALSE)</f>
        <v>PP</v>
      </c>
      <c r="F17">
        <f>VLOOKUP(B17,[1]IRIS!$B$2:$T$370,5,FALSE)</f>
        <v>80034477</v>
      </c>
      <c r="G17" t="str">
        <f>VLOOKUP(B17,[1]IRIS!$B$2:$T$370,6,FALSE)</f>
        <v>TAIYO YUDEN (U.S.A.), INC.</v>
      </c>
      <c r="H17" t="str">
        <f>VLOOKUP(B17,[1]IRIS!$B$2:$T$370,7,FALSE)</f>
        <v>US</v>
      </c>
      <c r="I17">
        <f>VLOOKUP(B17,[1]IRIS!$B$2:$T$370,14,FALSE)</f>
        <v>46.83</v>
      </c>
      <c r="J17" t="str">
        <f>VLOOKUP(B17,[1]IRIS!$B$2:$T$370,15,FALSE)</f>
        <v>JPY</v>
      </c>
      <c r="K17">
        <f t="shared" si="10"/>
        <v>0.42572727272727273</v>
      </c>
      <c r="L17" s="15"/>
      <c r="N17" t="str">
        <f>VLOOKUP(B17,[1]IRIS!$B$2:$T$370,16,FALSE)</f>
        <v>EA</v>
      </c>
      <c r="O17" t="str">
        <f>VLOOKUP(B17,[1]IRIS!$B$2:$T$370,17,FALSE)</f>
        <v>P4000580</v>
      </c>
      <c r="P17" t="str">
        <f>VLOOKUP(B17,[1]IRIS!$B$2:$T$370,19,FALSE)</f>
        <v>PEOM60D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f t="shared" si="2"/>
        <v>0.42572727272727273</v>
      </c>
      <c r="Z17">
        <f t="shared" si="3"/>
        <v>0.42572727272727273</v>
      </c>
      <c r="AA17">
        <f t="shared" si="4"/>
        <v>0.42572727272727273</v>
      </c>
      <c r="AB17">
        <f t="shared" si="5"/>
        <v>0.42572727272727273</v>
      </c>
      <c r="AC17">
        <f t="shared" si="6"/>
        <v>0.42572727272727273</v>
      </c>
      <c r="AD17">
        <f t="shared" si="7"/>
        <v>0.42572727272727273</v>
      </c>
      <c r="AE17">
        <f t="shared" si="8"/>
        <v>0.42572727272727273</v>
      </c>
      <c r="AF17">
        <f t="shared" si="9"/>
        <v>0.42572727272727273</v>
      </c>
    </row>
    <row r="18" spans="1:32" x14ac:dyDescent="0.25">
      <c r="A18" t="s">
        <v>862</v>
      </c>
      <c r="B18" t="s">
        <v>862</v>
      </c>
      <c r="C18" t="str">
        <f>VLOOKUP(B18,[1]IRIS!$B$2:$T$370,2,FALSE)</f>
        <v>Band 40 RX Filter 1109</v>
      </c>
      <c r="D18" t="str">
        <f>VLOOKUP(B18,'[1]cBOM GD'!$B$3:$D$393,3,FALSE)</f>
        <v>EBOM</v>
      </c>
      <c r="E18" t="str">
        <f>VLOOKUP(B18,[1]IRIS!$B$2:$T$370,4,FALSE)</f>
        <v>PP</v>
      </c>
      <c r="F18">
        <f>VLOOKUP(B18,[1]IRIS!$B$2:$T$370,5,FALSE)</f>
        <v>80034477</v>
      </c>
      <c r="G18" t="str">
        <f>VLOOKUP(B18,[1]IRIS!$B$2:$T$370,6,FALSE)</f>
        <v>TAIYO YUDEN (U.S.A.), INC.</v>
      </c>
      <c r="H18" t="str">
        <f>VLOOKUP(B18,[1]IRIS!$B$2:$T$370,7,FALSE)</f>
        <v>US</v>
      </c>
      <c r="I18">
        <f>VLOOKUP(B18,[1]IRIS!$B$2:$T$370,14,FALSE)</f>
        <v>8.5050000000000008</v>
      </c>
      <c r="J18" t="str">
        <f>VLOOKUP(B18,[1]IRIS!$B$2:$T$370,15,FALSE)</f>
        <v>JPY</v>
      </c>
      <c r="K18">
        <f t="shared" si="10"/>
        <v>7.7318181818181828E-2</v>
      </c>
      <c r="L18" s="15"/>
      <c r="N18" t="str">
        <f>VLOOKUP(B18,[1]IRIS!$B$2:$T$370,16,FALSE)</f>
        <v>EA</v>
      </c>
      <c r="O18" t="str">
        <f>VLOOKUP(B18,[1]IRIS!$B$2:$T$370,17,FALSE)</f>
        <v>P4000580</v>
      </c>
      <c r="P18" t="str">
        <f>VLOOKUP(B18,[1]IRIS!$B$2:$T$370,19,FALSE)</f>
        <v>PEOM60D</v>
      </c>
      <c r="Q18">
        <v>1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f t="shared" si="2"/>
        <v>7.7318181818181828E-2</v>
      </c>
      <c r="Z18">
        <f t="shared" si="3"/>
        <v>7.7318181818181828E-2</v>
      </c>
      <c r="AA18">
        <f t="shared" si="4"/>
        <v>0</v>
      </c>
      <c r="AB18">
        <f t="shared" si="5"/>
        <v>0</v>
      </c>
      <c r="AC18">
        <f t="shared" si="6"/>
        <v>0</v>
      </c>
      <c r="AD18">
        <f t="shared" si="7"/>
        <v>0</v>
      </c>
      <c r="AE18">
        <f t="shared" si="8"/>
        <v>0</v>
      </c>
      <c r="AF18">
        <f t="shared" si="9"/>
        <v>0</v>
      </c>
    </row>
    <row r="19" spans="1:32" x14ac:dyDescent="0.25">
      <c r="A19" t="s">
        <v>863</v>
      </c>
      <c r="B19" t="s">
        <v>863</v>
      </c>
      <c r="C19" t="str">
        <f>VLOOKUP(B19,[1]IRIS!$B$2:$T$370,2,FALSE)</f>
        <v>SAW Single Filter forBand7 RX</v>
      </c>
      <c r="D19" t="str">
        <f>VLOOKUP(B19,'[1]cBOM GD'!$B$3:$D$393,3,FALSE)</f>
        <v>EBOM</v>
      </c>
      <c r="E19" t="str">
        <f>VLOOKUP(B19,[1]IRIS!$B$2:$T$370,4,FALSE)</f>
        <v>PP</v>
      </c>
      <c r="F19">
        <f>VLOOKUP(B19,[1]IRIS!$B$2:$T$370,5,FALSE)</f>
        <v>80034477</v>
      </c>
      <c r="G19" t="str">
        <f>VLOOKUP(B19,[1]IRIS!$B$2:$T$370,6,FALSE)</f>
        <v>TAIYO YUDEN (U.S.A.), INC.</v>
      </c>
      <c r="H19" t="str">
        <f>VLOOKUP(B19,[1]IRIS!$B$2:$T$370,7,FALSE)</f>
        <v>US</v>
      </c>
      <c r="I19">
        <f>VLOOKUP(B19,[1]IRIS!$B$2:$T$370,14,FALSE)</f>
        <v>8.0850000000000009</v>
      </c>
      <c r="J19" t="str">
        <f>VLOOKUP(B19,[1]IRIS!$B$2:$T$370,15,FALSE)</f>
        <v>JPY</v>
      </c>
      <c r="K19">
        <f t="shared" si="10"/>
        <v>7.350000000000001E-2</v>
      </c>
      <c r="L19" s="15"/>
      <c r="N19" t="str">
        <f>VLOOKUP(B19,[1]IRIS!$B$2:$T$370,16,FALSE)</f>
        <v>EA</v>
      </c>
      <c r="O19" t="str">
        <f>VLOOKUP(B19,[1]IRIS!$B$2:$T$370,17,FALSE)</f>
        <v>P4000580</v>
      </c>
      <c r="P19" t="str">
        <f>VLOOKUP(B19,[1]IRIS!$B$2:$T$370,19,FALSE)</f>
        <v>PEOM60D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f t="shared" si="2"/>
        <v>7.350000000000001E-2</v>
      </c>
      <c r="Z19">
        <f t="shared" si="3"/>
        <v>7.350000000000001E-2</v>
      </c>
      <c r="AA19">
        <f t="shared" si="4"/>
        <v>7.350000000000001E-2</v>
      </c>
      <c r="AB19">
        <f t="shared" si="5"/>
        <v>7.350000000000001E-2</v>
      </c>
      <c r="AC19">
        <f t="shared" si="6"/>
        <v>7.350000000000001E-2</v>
      </c>
      <c r="AD19">
        <f t="shared" si="7"/>
        <v>7.350000000000001E-2</v>
      </c>
      <c r="AE19">
        <f t="shared" si="8"/>
        <v>7.350000000000001E-2</v>
      </c>
      <c r="AF19">
        <f t="shared" si="9"/>
        <v>7.350000000000001E-2</v>
      </c>
    </row>
    <row r="20" spans="1:32" x14ac:dyDescent="0.25">
      <c r="A20" t="s">
        <v>864</v>
      </c>
      <c r="B20" t="s">
        <v>864</v>
      </c>
      <c r="C20" t="str">
        <f>VLOOKUP(B20,[1]IRIS!$B$2:$T$370,2,FALSE)</f>
        <v>OTSF band-pass,LTCC+SAW,1.8GHz,,S</v>
      </c>
      <c r="D20" t="str">
        <f>VLOOKUP(B20,'[1]cBOM GD'!$B$3:$D$393,3,FALSE)</f>
        <v>EBOM</v>
      </c>
      <c r="E20" t="str">
        <f>VLOOKUP(B20,[1]IRIS!$B$2:$T$370,4,FALSE)</f>
        <v>PP</v>
      </c>
      <c r="F20">
        <f>VLOOKUP(B20,[1]IRIS!$B$2:$T$370,5,FALSE)</f>
        <v>80004888</v>
      </c>
      <c r="G20" t="str">
        <f>VLOOKUP(B20,[1]IRIS!$B$2:$T$370,6,FALSE)</f>
        <v>TDK CORPORATION OF AMERICA</v>
      </c>
      <c r="H20" t="str">
        <f>VLOOKUP(B20,[1]IRIS!$B$2:$T$370,7,FALSE)</f>
        <v>US</v>
      </c>
      <c r="I20">
        <f>VLOOKUP(B20,[1]IRIS!$B$2:$T$370,14,FALSE)</f>
        <v>0.95</v>
      </c>
      <c r="J20" t="str">
        <f>VLOOKUP(B20,[1]IRIS!$B$2:$T$370,15,FALSE)</f>
        <v>USD</v>
      </c>
      <c r="K20">
        <f>+I20</f>
        <v>0.95</v>
      </c>
      <c r="L20" s="15"/>
      <c r="N20" t="str">
        <f>VLOOKUP(B20,[1]IRIS!$B$2:$T$370,16,FALSE)</f>
        <v>EA</v>
      </c>
      <c r="O20" t="str">
        <f>VLOOKUP(B20,[1]IRIS!$B$2:$T$370,17,FALSE)</f>
        <v>P4000022</v>
      </c>
      <c r="P20" t="str">
        <f>VLOOKUP(B20,[1]IRIS!$B$2:$T$370,19,FALSE)</f>
        <v>PAVG55D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f t="shared" si="2"/>
        <v>1.9</v>
      </c>
      <c r="Z20">
        <f t="shared" si="3"/>
        <v>1.9</v>
      </c>
      <c r="AA20">
        <f t="shared" si="4"/>
        <v>1.9</v>
      </c>
      <c r="AB20">
        <f t="shared" si="5"/>
        <v>1.9</v>
      </c>
      <c r="AC20">
        <f t="shared" si="6"/>
        <v>1.9</v>
      </c>
      <c r="AD20">
        <f t="shared" si="7"/>
        <v>1.9</v>
      </c>
      <c r="AE20">
        <f t="shared" si="8"/>
        <v>1.9</v>
      </c>
      <c r="AF20">
        <f t="shared" si="9"/>
        <v>1.9</v>
      </c>
    </row>
    <row r="21" spans="1:32" x14ac:dyDescent="0.25">
      <c r="A21" t="s">
        <v>865</v>
      </c>
      <c r="B21" t="s">
        <v>865</v>
      </c>
      <c r="C21" t="str">
        <f>VLOOKUP(B21,[1]IRIS!$B$2:$T$370,2,FALSE)</f>
        <v>OTSF band-pass,,2.47GHz,,</v>
      </c>
      <c r="D21" t="str">
        <f>VLOOKUP(B21,'[1]cBOM GD'!$B$3:$D$393,3,FALSE)</f>
        <v>EBOM</v>
      </c>
      <c r="E21" t="str">
        <f>VLOOKUP(B21,[1]IRIS!$B$2:$T$370,4,FALSE)</f>
        <v>PP</v>
      </c>
      <c r="F21">
        <f>VLOOKUP(B21,[1]IRIS!$B$2:$T$370,5,FALSE)</f>
        <v>80034477</v>
      </c>
      <c r="G21" t="str">
        <f>VLOOKUP(B21,[1]IRIS!$B$2:$T$370,6,FALSE)</f>
        <v>TAIYO YUDEN (U.S.A.), INC.</v>
      </c>
      <c r="H21" t="str">
        <f>VLOOKUP(B21,[1]IRIS!$B$2:$T$370,7,FALSE)</f>
        <v>US</v>
      </c>
      <c r="I21">
        <f>VLOOKUP(B21,[1]IRIS!$B$2:$T$370,14,FALSE)</f>
        <v>46.83</v>
      </c>
      <c r="J21" t="str">
        <f>VLOOKUP(B21,[1]IRIS!$B$2:$T$370,15,FALSE)</f>
        <v>JPY</v>
      </c>
      <c r="K21">
        <f t="shared" ref="K21:K23" si="11">+I21/110</f>
        <v>0.42572727272727273</v>
      </c>
      <c r="L21" s="15"/>
      <c r="N21" t="str">
        <f>VLOOKUP(B21,[1]IRIS!$B$2:$T$370,16,FALSE)</f>
        <v>EA</v>
      </c>
      <c r="O21" t="str">
        <f>VLOOKUP(B21,[1]IRIS!$B$2:$T$370,17,FALSE)</f>
        <v>P4000580</v>
      </c>
      <c r="P21" t="str">
        <f>VLOOKUP(B21,[1]IRIS!$B$2:$T$370,19,FALSE)</f>
        <v>PEOM60D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f t="shared" si="2"/>
        <v>0.42572727272727273</v>
      </c>
      <c r="Z21">
        <f t="shared" si="3"/>
        <v>0.42572727272727273</v>
      </c>
      <c r="AA21">
        <f t="shared" si="4"/>
        <v>0</v>
      </c>
      <c r="AB21">
        <f t="shared" si="5"/>
        <v>0</v>
      </c>
      <c r="AC21">
        <f t="shared" si="6"/>
        <v>0</v>
      </c>
      <c r="AD21">
        <f t="shared" si="7"/>
        <v>0</v>
      </c>
      <c r="AE21">
        <f t="shared" si="8"/>
        <v>0</v>
      </c>
      <c r="AF21">
        <f t="shared" si="9"/>
        <v>0</v>
      </c>
    </row>
    <row r="22" spans="1:32" x14ac:dyDescent="0.25">
      <c r="A22" t="s">
        <v>866</v>
      </c>
      <c r="B22" t="s">
        <v>866</v>
      </c>
      <c r="C22" t="str">
        <f>VLOOKUP(B22,[1]IRIS!$B$2:$T$370,2,FALSE)</f>
        <v>Band28 Block A Duplexer</v>
      </c>
      <c r="D22" t="str">
        <f>VLOOKUP(B22,'[1]cBOM GD'!$B$3:$D$393,3,FALSE)</f>
        <v>EBOM</v>
      </c>
      <c r="E22" t="str">
        <f>VLOOKUP(B22,[1]IRIS!$B$2:$T$370,4,FALSE)</f>
        <v>PP</v>
      </c>
      <c r="F22">
        <f>VLOOKUP(B22,[1]IRIS!$B$2:$T$370,5,FALSE)</f>
        <v>80034477</v>
      </c>
      <c r="G22" t="str">
        <f>VLOOKUP(B22,[1]IRIS!$B$2:$T$370,6,FALSE)</f>
        <v>TAIYO YUDEN (U.S.A.), INC.</v>
      </c>
      <c r="H22" t="str">
        <f>VLOOKUP(B22,[1]IRIS!$B$2:$T$370,7,FALSE)</f>
        <v>US</v>
      </c>
      <c r="I22">
        <f>VLOOKUP(B22,[1]IRIS!$B$2:$T$370,14,FALSE)</f>
        <v>36.020000000000003</v>
      </c>
      <c r="J22" t="str">
        <f>VLOOKUP(B22,[1]IRIS!$B$2:$T$370,15,FALSE)</f>
        <v>JPY</v>
      </c>
      <c r="K22">
        <f t="shared" si="11"/>
        <v>0.3274545454545455</v>
      </c>
      <c r="L22" s="15"/>
      <c r="N22" t="str">
        <f>VLOOKUP(B22,[1]IRIS!$B$2:$T$370,16,FALSE)</f>
        <v>EA</v>
      </c>
      <c r="O22" t="str">
        <f>VLOOKUP(B22,[1]IRIS!$B$2:$T$370,17,FALSE)</f>
        <v>P4000580</v>
      </c>
      <c r="P22" t="str">
        <f>VLOOKUP(B22,[1]IRIS!$B$2:$T$370,19,FALSE)</f>
        <v>PEOM60D</v>
      </c>
      <c r="Q22">
        <v>1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f t="shared" si="2"/>
        <v>0.3274545454545455</v>
      </c>
      <c r="Z22">
        <f t="shared" si="3"/>
        <v>0.3274545454545455</v>
      </c>
      <c r="AA22">
        <f t="shared" si="4"/>
        <v>0</v>
      </c>
      <c r="AB22">
        <f t="shared" si="5"/>
        <v>0</v>
      </c>
      <c r="AC22">
        <f t="shared" si="6"/>
        <v>0</v>
      </c>
      <c r="AD22">
        <f t="shared" si="7"/>
        <v>0</v>
      </c>
      <c r="AE22">
        <f t="shared" si="8"/>
        <v>0</v>
      </c>
      <c r="AF22">
        <f t="shared" si="9"/>
        <v>0</v>
      </c>
    </row>
    <row r="23" spans="1:32" x14ac:dyDescent="0.25">
      <c r="A23" t="s">
        <v>867</v>
      </c>
      <c r="B23" t="s">
        <v>867</v>
      </c>
      <c r="C23" t="str">
        <f>VLOOKUP(B23,[1]IRIS!$B$2:$T$370,2,FALSE)</f>
        <v>Band28 Block B Duplexer</v>
      </c>
      <c r="D23" t="str">
        <f>VLOOKUP(B23,'[1]cBOM GD'!$B$3:$D$393,3,FALSE)</f>
        <v>EBOM</v>
      </c>
      <c r="E23" t="str">
        <f>VLOOKUP(B23,[1]IRIS!$B$2:$T$370,4,FALSE)</f>
        <v>PP</v>
      </c>
      <c r="F23">
        <f>VLOOKUP(B23,[1]IRIS!$B$2:$T$370,5,FALSE)</f>
        <v>80034477</v>
      </c>
      <c r="G23" t="str">
        <f>VLOOKUP(B23,[1]IRIS!$B$2:$T$370,6,FALSE)</f>
        <v>TAIYO YUDEN (U.S.A.), INC.</v>
      </c>
      <c r="H23" t="str">
        <f>VLOOKUP(B23,[1]IRIS!$B$2:$T$370,7,FALSE)</f>
        <v>US</v>
      </c>
      <c r="I23">
        <f>VLOOKUP(B23,[1]IRIS!$B$2:$T$370,14,FALSE)</f>
        <v>36.020000000000003</v>
      </c>
      <c r="J23" t="str">
        <f>VLOOKUP(B23,[1]IRIS!$B$2:$T$370,15,FALSE)</f>
        <v>JPY</v>
      </c>
      <c r="K23">
        <f t="shared" si="11"/>
        <v>0.3274545454545455</v>
      </c>
      <c r="L23" s="15"/>
      <c r="N23" t="str">
        <f>VLOOKUP(B23,[1]IRIS!$B$2:$T$370,16,FALSE)</f>
        <v>EA</v>
      </c>
      <c r="O23" t="str">
        <f>VLOOKUP(B23,[1]IRIS!$B$2:$T$370,17,FALSE)</f>
        <v>P4000580</v>
      </c>
      <c r="P23" t="str">
        <f>VLOOKUP(B23,[1]IRIS!$B$2:$T$370,19,FALSE)</f>
        <v>PEOM60D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f t="shared" si="2"/>
        <v>0.3274545454545455</v>
      </c>
      <c r="Z23">
        <f t="shared" si="3"/>
        <v>0.3274545454545455</v>
      </c>
      <c r="AA23">
        <f t="shared" si="4"/>
        <v>0</v>
      </c>
      <c r="AB23">
        <f t="shared" si="5"/>
        <v>0</v>
      </c>
      <c r="AC23">
        <f t="shared" si="6"/>
        <v>0</v>
      </c>
      <c r="AD23">
        <f t="shared" si="7"/>
        <v>0</v>
      </c>
      <c r="AE23">
        <f t="shared" si="8"/>
        <v>0</v>
      </c>
      <c r="AF23">
        <f t="shared" si="9"/>
        <v>0</v>
      </c>
    </row>
    <row r="24" spans="1:32" x14ac:dyDescent="0.25">
      <c r="A24" t="s">
        <v>868</v>
      </c>
      <c r="B24" t="str">
        <f t="shared" si="0"/>
        <v>K100009B-FCZ000</v>
      </c>
      <c r="C24" t="str">
        <f>VLOOKUP(B24,[1]IRIS!$B$2:$T$370,2,FALSE)</f>
        <v>RES-TF 0R,,,,155.0C,0201</v>
      </c>
      <c r="D24" t="str">
        <f>VLOOKUP(B24,'[1]cBOM GD'!$B$3:$D$393,3,FALSE)</f>
        <v>EBOM</v>
      </c>
      <c r="E24" t="str">
        <f>VLOOKUP(B24,[1]IRIS!$B$2:$T$370,4,FALSE)</f>
        <v>PP</v>
      </c>
      <c r="F24">
        <f>VLOOKUP(B24,[1]IRIS!$B$2:$T$370,5,FALSE)</f>
        <v>80004924</v>
      </c>
      <c r="G24" t="str">
        <f>VLOOKUP(B24,[1]IRIS!$B$2:$T$370,6,FALSE)</f>
        <v>KOA SPEER ELECTRONICS, INC.</v>
      </c>
      <c r="H24" t="str">
        <f>VLOOKUP(B24,[1]IRIS!$B$2:$T$370,7,FALSE)</f>
        <v>US</v>
      </c>
      <c r="I24">
        <f>VLOOKUP(B24,[1]IRIS!$B$2:$T$370,14,FALSE)</f>
        <v>9.3999999999999997E-4</v>
      </c>
      <c r="J24" t="str">
        <f>VLOOKUP(B24,[1]IRIS!$B$2:$T$370,15,FALSE)</f>
        <v>USD</v>
      </c>
      <c r="K24">
        <f t="shared" ref="K24:K87" si="12">+I24</f>
        <v>9.3999999999999997E-4</v>
      </c>
      <c r="L24" s="15"/>
      <c r="N24" t="str">
        <f>VLOOKUP(B24,[1]IRIS!$B$2:$T$370,16,FALSE)</f>
        <v>EA</v>
      </c>
      <c r="O24" t="str">
        <f>VLOOKUP(B24,[1]IRIS!$B$2:$T$370,17,FALSE)</f>
        <v>P4000152</v>
      </c>
      <c r="P24" t="str">
        <f>VLOOKUP(B24,[1]IRIS!$B$2:$T$370,19,FALSE)</f>
        <v>PAVG55D</v>
      </c>
      <c r="Q24">
        <v>76</v>
      </c>
      <c r="R24">
        <v>76</v>
      </c>
      <c r="S24">
        <v>66</v>
      </c>
      <c r="T24">
        <v>66</v>
      </c>
      <c r="U24">
        <v>66</v>
      </c>
      <c r="V24">
        <v>66</v>
      </c>
      <c r="W24">
        <v>69</v>
      </c>
      <c r="X24">
        <v>69</v>
      </c>
      <c r="Y24">
        <f t="shared" si="2"/>
        <v>7.1440000000000003E-2</v>
      </c>
      <c r="Z24">
        <f t="shared" si="3"/>
        <v>7.1440000000000003E-2</v>
      </c>
      <c r="AA24">
        <f t="shared" si="4"/>
        <v>6.2039999999999998E-2</v>
      </c>
      <c r="AB24">
        <f t="shared" si="5"/>
        <v>6.2039999999999998E-2</v>
      </c>
      <c r="AC24">
        <f t="shared" si="6"/>
        <v>6.2039999999999998E-2</v>
      </c>
      <c r="AD24">
        <f t="shared" si="7"/>
        <v>6.2039999999999998E-2</v>
      </c>
      <c r="AE24">
        <f t="shared" si="8"/>
        <v>6.4860000000000001E-2</v>
      </c>
      <c r="AF24">
        <f t="shared" si="9"/>
        <v>6.4860000000000001E-2</v>
      </c>
    </row>
    <row r="25" spans="1:32" x14ac:dyDescent="0.25">
      <c r="A25" t="s">
        <v>869</v>
      </c>
      <c r="B25" t="str">
        <f t="shared" si="0"/>
        <v>K110013B-FCM001</v>
      </c>
      <c r="C25" t="str">
        <f>VLOOKUP(B25,[1]IRIS!$B$2:$T$370,2,FALSE)</f>
        <v>RES-TF 10R,1%,50.0mW,20ppm/C,155</v>
      </c>
      <c r="D25" t="str">
        <f>VLOOKUP(B25,'[1]cBOM GD'!$B$3:$D$393,3,FALSE)</f>
        <v>EBOM</v>
      </c>
      <c r="E25" t="str">
        <f>VLOOKUP(B25,[1]IRIS!$B$2:$T$370,4,FALSE)</f>
        <v>PP</v>
      </c>
      <c r="F25">
        <f>VLOOKUP(B25,[1]IRIS!$B$2:$T$370,5,FALSE)</f>
        <v>80004924</v>
      </c>
      <c r="G25" t="str">
        <f>VLOOKUP(B25,[1]IRIS!$B$2:$T$370,6,FALSE)</f>
        <v>KOA SPEER ELECTRONICS, INC.</v>
      </c>
      <c r="H25" t="str">
        <f>VLOOKUP(B25,[1]IRIS!$B$2:$T$370,7,FALSE)</f>
        <v>US</v>
      </c>
      <c r="I25">
        <f>VLOOKUP(B25,[1]IRIS!$B$2:$T$370,14,FALSE)</f>
        <v>1.24E-3</v>
      </c>
      <c r="J25" t="str">
        <f>VLOOKUP(B25,[1]IRIS!$B$2:$T$370,15,FALSE)</f>
        <v>USD</v>
      </c>
      <c r="K25">
        <f t="shared" si="12"/>
        <v>1.24E-3</v>
      </c>
      <c r="L25" s="15"/>
      <c r="N25" t="str">
        <f>VLOOKUP(B25,[1]IRIS!$B$2:$T$370,16,FALSE)</f>
        <v>EA</v>
      </c>
      <c r="O25" t="str">
        <f>VLOOKUP(B25,[1]IRIS!$B$2:$T$370,17,FALSE)</f>
        <v>P4000152</v>
      </c>
      <c r="P25" t="str">
        <f>VLOOKUP(B25,[1]IRIS!$B$2:$T$370,19,FALSE)</f>
        <v>PAVG55D</v>
      </c>
      <c r="Q25">
        <v>2</v>
      </c>
      <c r="R25">
        <v>2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2"/>
        <v>2.48E-3</v>
      </c>
      <c r="Z25">
        <f t="shared" si="3"/>
        <v>2.48E-3</v>
      </c>
      <c r="AA25">
        <f t="shared" si="4"/>
        <v>0</v>
      </c>
      <c r="AB25">
        <f t="shared" si="5"/>
        <v>0</v>
      </c>
      <c r="AC25">
        <f t="shared" si="6"/>
        <v>0</v>
      </c>
      <c r="AD25">
        <f t="shared" si="7"/>
        <v>0</v>
      </c>
      <c r="AE25">
        <f t="shared" si="8"/>
        <v>0</v>
      </c>
      <c r="AF25">
        <f t="shared" si="9"/>
        <v>0</v>
      </c>
    </row>
    <row r="26" spans="1:32" x14ac:dyDescent="0.25">
      <c r="A26" t="s">
        <v>870</v>
      </c>
      <c r="B26" t="str">
        <f t="shared" si="0"/>
        <v>K110043B-FCM001</v>
      </c>
      <c r="C26" t="str">
        <f>VLOOKUP(B26,[1]IRIS!$B$2:$T$370,2,FALSE)</f>
        <v>RES-TF 10k,1%,50.0mW,20ppm/C,155</v>
      </c>
      <c r="D26" t="str">
        <f>VLOOKUP(B26,'[1]cBOM GD'!$B$3:$D$393,3,FALSE)</f>
        <v>EBOM</v>
      </c>
      <c r="E26" t="str">
        <f>VLOOKUP(B26,[1]IRIS!$B$2:$T$370,4,FALSE)</f>
        <v>PP</v>
      </c>
      <c r="F26">
        <f>VLOOKUP(B26,[1]IRIS!$B$2:$T$370,5,FALSE)</f>
        <v>80004924</v>
      </c>
      <c r="G26" t="str">
        <f>VLOOKUP(B26,[1]IRIS!$B$2:$T$370,6,FALSE)</f>
        <v>KOA SPEER ELECTRONICS, INC.</v>
      </c>
      <c r="H26" t="str">
        <f>VLOOKUP(B26,[1]IRIS!$B$2:$T$370,7,FALSE)</f>
        <v>US</v>
      </c>
      <c r="I26">
        <f>VLOOKUP(B26,[1]IRIS!$B$2:$T$370,14,FALSE)</f>
        <v>1.24E-3</v>
      </c>
      <c r="J26" t="str">
        <f>VLOOKUP(B26,[1]IRIS!$B$2:$T$370,15,FALSE)</f>
        <v>USD</v>
      </c>
      <c r="K26">
        <f t="shared" si="12"/>
        <v>1.24E-3</v>
      </c>
      <c r="L26" s="15"/>
      <c r="N26" t="str">
        <f>VLOOKUP(B26,[1]IRIS!$B$2:$T$370,16,FALSE)</f>
        <v>EA</v>
      </c>
      <c r="O26" t="str">
        <f>VLOOKUP(B26,[1]IRIS!$B$2:$T$370,17,FALSE)</f>
        <v>P4000152</v>
      </c>
      <c r="P26" t="str">
        <f>VLOOKUP(B26,[1]IRIS!$B$2:$T$370,19,FALSE)</f>
        <v>PAVG55D</v>
      </c>
      <c r="Q26">
        <v>33</v>
      </c>
      <c r="R26">
        <v>33</v>
      </c>
      <c r="S26">
        <v>13</v>
      </c>
      <c r="T26">
        <v>13</v>
      </c>
      <c r="U26">
        <v>13</v>
      </c>
      <c r="V26">
        <v>13</v>
      </c>
      <c r="W26">
        <v>13</v>
      </c>
      <c r="X26">
        <v>13</v>
      </c>
      <c r="Y26">
        <f t="shared" si="2"/>
        <v>4.0919999999999998E-2</v>
      </c>
      <c r="Z26">
        <f t="shared" si="3"/>
        <v>4.0919999999999998E-2</v>
      </c>
      <c r="AA26">
        <f t="shared" si="4"/>
        <v>1.6119999999999999E-2</v>
      </c>
      <c r="AB26">
        <f t="shared" si="5"/>
        <v>1.6119999999999999E-2</v>
      </c>
      <c r="AC26">
        <f t="shared" si="6"/>
        <v>1.6119999999999999E-2</v>
      </c>
      <c r="AD26">
        <f t="shared" si="7"/>
        <v>1.6119999999999999E-2</v>
      </c>
      <c r="AE26">
        <f t="shared" si="8"/>
        <v>1.6119999999999999E-2</v>
      </c>
      <c r="AF26">
        <f t="shared" si="9"/>
        <v>1.6119999999999999E-2</v>
      </c>
    </row>
    <row r="27" spans="1:32" x14ac:dyDescent="0.25">
      <c r="A27" t="s">
        <v>871</v>
      </c>
      <c r="B27" t="str">
        <f t="shared" si="0"/>
        <v>K110045B-FCM002</v>
      </c>
      <c r="C27" t="str">
        <f>VLOOKUP(B27,[1]IRIS!$B$2:$T$370,2,FALSE)</f>
        <v>RES-TF 10k,5%,50.0mW,20ppm/C,155</v>
      </c>
      <c r="D27" t="str">
        <f>VLOOKUP(B27,'[1]cBOM GD'!$B$3:$D$393,3,FALSE)</f>
        <v>EBOM</v>
      </c>
      <c r="E27" t="str">
        <f>VLOOKUP(B27,[1]IRIS!$B$2:$T$370,4,FALSE)</f>
        <v>PP</v>
      </c>
      <c r="F27">
        <f>VLOOKUP(B27,[1]IRIS!$B$2:$T$370,5,FALSE)</f>
        <v>80004924</v>
      </c>
      <c r="G27" t="str">
        <f>VLOOKUP(B27,[1]IRIS!$B$2:$T$370,6,FALSE)</f>
        <v>KOA SPEER ELECTRONICS, INC.</v>
      </c>
      <c r="H27" t="str">
        <f>VLOOKUP(B27,[1]IRIS!$B$2:$T$370,7,FALSE)</f>
        <v>US</v>
      </c>
      <c r="I27">
        <f>VLOOKUP(B27,[1]IRIS!$B$2:$T$370,14,FALSE)</f>
        <v>9.3999999999999997E-4</v>
      </c>
      <c r="J27" t="str">
        <f>VLOOKUP(B27,[1]IRIS!$B$2:$T$370,15,FALSE)</f>
        <v>USD</v>
      </c>
      <c r="K27">
        <f t="shared" si="12"/>
        <v>9.3999999999999997E-4</v>
      </c>
      <c r="L27" s="15"/>
      <c r="N27" t="str">
        <f>VLOOKUP(B27,[1]IRIS!$B$2:$T$370,16,FALSE)</f>
        <v>EA</v>
      </c>
      <c r="O27" t="str">
        <f>VLOOKUP(B27,[1]IRIS!$B$2:$T$370,17,FALSE)</f>
        <v>P4000152</v>
      </c>
      <c r="P27" t="str">
        <f>VLOOKUP(B27,[1]IRIS!$B$2:$T$370,19,FALSE)</f>
        <v>PAVG55D</v>
      </c>
      <c r="Q27">
        <v>98</v>
      </c>
      <c r="R27">
        <v>98</v>
      </c>
      <c r="S27">
        <v>96</v>
      </c>
      <c r="T27">
        <v>96</v>
      </c>
      <c r="U27">
        <v>96</v>
      </c>
      <c r="V27">
        <v>96</v>
      </c>
      <c r="W27">
        <v>99</v>
      </c>
      <c r="X27">
        <v>99</v>
      </c>
      <c r="Y27">
        <f t="shared" si="2"/>
        <v>9.2119999999999994E-2</v>
      </c>
      <c r="Z27">
        <f t="shared" si="3"/>
        <v>9.2119999999999994E-2</v>
      </c>
      <c r="AA27">
        <f t="shared" si="4"/>
        <v>9.0240000000000001E-2</v>
      </c>
      <c r="AB27">
        <f t="shared" si="5"/>
        <v>9.0240000000000001E-2</v>
      </c>
      <c r="AC27">
        <f t="shared" si="6"/>
        <v>9.0240000000000001E-2</v>
      </c>
      <c r="AD27">
        <f t="shared" si="7"/>
        <v>9.0240000000000001E-2</v>
      </c>
      <c r="AE27">
        <f t="shared" si="8"/>
        <v>9.3060000000000004E-2</v>
      </c>
      <c r="AF27">
        <f t="shared" si="9"/>
        <v>9.3060000000000004E-2</v>
      </c>
    </row>
    <row r="28" spans="1:32" x14ac:dyDescent="0.25">
      <c r="A28" t="s">
        <v>872</v>
      </c>
      <c r="B28" t="str">
        <f t="shared" si="0"/>
        <v>K110053B-FCM001</v>
      </c>
      <c r="C28" t="str">
        <f>VLOOKUP(B28,[1]IRIS!$B$2:$T$370,2,FALSE)</f>
        <v>RES-TF 100k,1%,50.0mW,20ppm/C,15</v>
      </c>
      <c r="D28" t="str">
        <f>VLOOKUP(B28,'[1]cBOM GD'!$B$3:$D$393,3,FALSE)</f>
        <v>EBOM</v>
      </c>
      <c r="E28" t="str">
        <f>VLOOKUP(B28,[1]IRIS!$B$2:$T$370,4,FALSE)</f>
        <v>PP</v>
      </c>
      <c r="F28">
        <f>VLOOKUP(B28,[1]IRIS!$B$2:$T$370,5,FALSE)</f>
        <v>80004924</v>
      </c>
      <c r="G28" t="str">
        <f>VLOOKUP(B28,[1]IRIS!$B$2:$T$370,6,FALSE)</f>
        <v>KOA SPEER ELECTRONICS, INC.</v>
      </c>
      <c r="H28" t="str">
        <f>VLOOKUP(B28,[1]IRIS!$B$2:$T$370,7,FALSE)</f>
        <v>US</v>
      </c>
      <c r="I28">
        <f>VLOOKUP(B28,[1]IRIS!$B$2:$T$370,14,FALSE)</f>
        <v>1.24E-3</v>
      </c>
      <c r="J28" t="str">
        <f>VLOOKUP(B28,[1]IRIS!$B$2:$T$370,15,FALSE)</f>
        <v>USD</v>
      </c>
      <c r="K28">
        <f t="shared" si="12"/>
        <v>1.24E-3</v>
      </c>
      <c r="L28" s="15"/>
      <c r="N28" t="str">
        <f>VLOOKUP(B28,[1]IRIS!$B$2:$T$370,16,FALSE)</f>
        <v>EA</v>
      </c>
      <c r="O28" t="str">
        <f>VLOOKUP(B28,[1]IRIS!$B$2:$T$370,17,FALSE)</f>
        <v>P4000152</v>
      </c>
      <c r="P28" t="str">
        <f>VLOOKUP(B28,[1]IRIS!$B$2:$T$370,19,FALSE)</f>
        <v>PAVG55D</v>
      </c>
      <c r="Q28">
        <v>4</v>
      </c>
      <c r="R28">
        <v>4</v>
      </c>
      <c r="S28">
        <v>2</v>
      </c>
      <c r="T28">
        <v>2</v>
      </c>
      <c r="U28">
        <v>2</v>
      </c>
      <c r="V28">
        <v>2</v>
      </c>
      <c r="W28">
        <v>4</v>
      </c>
      <c r="X28">
        <v>4</v>
      </c>
      <c r="Y28">
        <f t="shared" si="2"/>
        <v>4.96E-3</v>
      </c>
      <c r="Z28">
        <f t="shared" si="3"/>
        <v>4.96E-3</v>
      </c>
      <c r="AA28">
        <f t="shared" si="4"/>
        <v>2.48E-3</v>
      </c>
      <c r="AB28">
        <f t="shared" si="5"/>
        <v>2.48E-3</v>
      </c>
      <c r="AC28">
        <f t="shared" si="6"/>
        <v>2.48E-3</v>
      </c>
      <c r="AD28">
        <f t="shared" si="7"/>
        <v>2.48E-3</v>
      </c>
      <c r="AE28">
        <f t="shared" si="8"/>
        <v>4.96E-3</v>
      </c>
      <c r="AF28">
        <f t="shared" si="9"/>
        <v>4.96E-3</v>
      </c>
    </row>
    <row r="29" spans="1:32" x14ac:dyDescent="0.25">
      <c r="A29" t="s">
        <v>873</v>
      </c>
      <c r="B29" t="str">
        <f t="shared" si="0"/>
        <v>K110065B-FCM001</v>
      </c>
      <c r="C29" t="str">
        <f>VLOOKUP(B29,[1]IRIS!$B$2:$T$370,2,FALSE)</f>
        <v>RES-TF 1M,5%,50.0mW,200pm/C,155.</v>
      </c>
      <c r="D29" t="str">
        <f>VLOOKUP(B29,'[1]cBOM GD'!$B$3:$D$393,3,FALSE)</f>
        <v>EBOM</v>
      </c>
      <c r="E29" t="str">
        <f>VLOOKUP(B29,[1]IRIS!$B$2:$T$370,4,FALSE)</f>
        <v>PP</v>
      </c>
      <c r="F29">
        <f>VLOOKUP(B29,[1]IRIS!$B$2:$T$370,5,FALSE)</f>
        <v>80004924</v>
      </c>
      <c r="G29" t="str">
        <f>VLOOKUP(B29,[1]IRIS!$B$2:$T$370,6,FALSE)</f>
        <v>KOA SPEER ELECTRONICS, INC.</v>
      </c>
      <c r="H29" t="str">
        <f>VLOOKUP(B29,[1]IRIS!$B$2:$T$370,7,FALSE)</f>
        <v>US</v>
      </c>
      <c r="I29">
        <f>VLOOKUP(B29,[1]IRIS!$B$2:$T$370,14,FALSE)</f>
        <v>9.3999999999999997E-4</v>
      </c>
      <c r="J29" t="str">
        <f>VLOOKUP(B29,[1]IRIS!$B$2:$T$370,15,FALSE)</f>
        <v>USD</v>
      </c>
      <c r="K29">
        <f t="shared" si="12"/>
        <v>9.3999999999999997E-4</v>
      </c>
      <c r="L29" s="15"/>
      <c r="N29" t="str">
        <f>VLOOKUP(B29,[1]IRIS!$B$2:$T$370,16,FALSE)</f>
        <v>EA</v>
      </c>
      <c r="O29" t="str">
        <f>VLOOKUP(B29,[1]IRIS!$B$2:$T$370,17,FALSE)</f>
        <v>P4000152</v>
      </c>
      <c r="P29" t="str">
        <f>VLOOKUP(B29,[1]IRIS!$B$2:$T$370,19,FALSE)</f>
        <v>PAVG55D</v>
      </c>
      <c r="Q29">
        <v>20</v>
      </c>
      <c r="R29">
        <v>20</v>
      </c>
      <c r="S29">
        <v>20</v>
      </c>
      <c r="T29">
        <v>20</v>
      </c>
      <c r="U29">
        <v>20</v>
      </c>
      <c r="V29">
        <v>20</v>
      </c>
      <c r="W29">
        <v>20</v>
      </c>
      <c r="X29">
        <v>20</v>
      </c>
      <c r="Y29">
        <f t="shared" si="2"/>
        <v>1.8800000000000001E-2</v>
      </c>
      <c r="Z29">
        <f t="shared" si="3"/>
        <v>1.8800000000000001E-2</v>
      </c>
      <c r="AA29">
        <f t="shared" si="4"/>
        <v>1.8800000000000001E-2</v>
      </c>
      <c r="AB29">
        <f t="shared" si="5"/>
        <v>1.8800000000000001E-2</v>
      </c>
      <c r="AC29">
        <f t="shared" si="6"/>
        <v>1.8800000000000001E-2</v>
      </c>
      <c r="AD29">
        <f t="shared" si="7"/>
        <v>1.8800000000000001E-2</v>
      </c>
      <c r="AE29">
        <f t="shared" si="8"/>
        <v>1.8800000000000001E-2</v>
      </c>
      <c r="AF29">
        <f t="shared" si="9"/>
        <v>1.8800000000000001E-2</v>
      </c>
    </row>
    <row r="30" spans="1:32" x14ac:dyDescent="0.25">
      <c r="A30" t="s">
        <v>874</v>
      </c>
      <c r="B30" t="str">
        <f t="shared" si="0"/>
        <v>K112053B-FCM001</v>
      </c>
      <c r="C30" t="str">
        <f>VLOOKUP(B30,[1]IRIS!$B$2:$T$370,2,FALSE)</f>
        <v>RES-TF 120k,1%,50.0mW,20ppm/C,15</v>
      </c>
      <c r="D30" t="str">
        <f>VLOOKUP(B30,'[1]cBOM GD'!$B$3:$D$393,3,FALSE)</f>
        <v>EBOM</v>
      </c>
      <c r="E30" t="str">
        <f>VLOOKUP(B30,[1]IRIS!$B$2:$T$370,4,FALSE)</f>
        <v>PP</v>
      </c>
      <c r="F30">
        <f>VLOOKUP(B30,[1]IRIS!$B$2:$T$370,5,FALSE)</f>
        <v>80004924</v>
      </c>
      <c r="G30" t="str">
        <f>VLOOKUP(B30,[1]IRIS!$B$2:$T$370,6,FALSE)</f>
        <v>KOA SPEER ELECTRONICS, INC.</v>
      </c>
      <c r="H30" t="str">
        <f>VLOOKUP(B30,[1]IRIS!$B$2:$T$370,7,FALSE)</f>
        <v>US</v>
      </c>
      <c r="I30">
        <f>VLOOKUP(B30,[1]IRIS!$B$2:$T$370,14,FALSE)</f>
        <v>1.24E-3</v>
      </c>
      <c r="J30" t="str">
        <f>VLOOKUP(B30,[1]IRIS!$B$2:$T$370,15,FALSE)</f>
        <v>USD</v>
      </c>
      <c r="K30">
        <f t="shared" si="12"/>
        <v>1.24E-3</v>
      </c>
      <c r="L30" s="15"/>
      <c r="N30" t="str">
        <f>VLOOKUP(B30,[1]IRIS!$B$2:$T$370,16,FALSE)</f>
        <v>EA</v>
      </c>
      <c r="O30" t="str">
        <f>VLOOKUP(B30,[1]IRIS!$B$2:$T$370,17,FALSE)</f>
        <v>P4000152</v>
      </c>
      <c r="P30" t="str">
        <f>VLOOKUP(B30,[1]IRIS!$B$2:$T$370,19,FALSE)</f>
        <v>PAVG55D</v>
      </c>
      <c r="Q30">
        <v>3</v>
      </c>
      <c r="R30">
        <v>3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f t="shared" si="2"/>
        <v>3.7200000000000002E-3</v>
      </c>
      <c r="Z30">
        <f t="shared" si="3"/>
        <v>3.7200000000000002E-3</v>
      </c>
      <c r="AA30">
        <f t="shared" si="4"/>
        <v>2.48E-3</v>
      </c>
      <c r="AB30">
        <f t="shared" si="5"/>
        <v>2.48E-3</v>
      </c>
      <c r="AC30">
        <f t="shared" si="6"/>
        <v>2.48E-3</v>
      </c>
      <c r="AD30">
        <f t="shared" si="7"/>
        <v>2.48E-3</v>
      </c>
      <c r="AE30">
        <f t="shared" si="8"/>
        <v>2.48E-3</v>
      </c>
      <c r="AF30">
        <f t="shared" si="9"/>
        <v>2.48E-3</v>
      </c>
    </row>
    <row r="31" spans="1:32" x14ac:dyDescent="0.25">
      <c r="A31" t="s">
        <v>875</v>
      </c>
      <c r="B31" t="str">
        <f t="shared" si="0"/>
        <v>K112063B-FCM001</v>
      </c>
      <c r="C31" t="str">
        <f>VLOOKUP(B31,[1]IRIS!$B$2:$T$370,2,FALSE)</f>
        <v>RES-TF 1.2M,1%,50.0mW,20ppm/C,15</v>
      </c>
      <c r="D31" t="str">
        <f>VLOOKUP(B31,'[1]cBOM GD'!$B$3:$D$393,3,FALSE)</f>
        <v>EBOM</v>
      </c>
      <c r="E31" t="str">
        <f>VLOOKUP(B31,[1]IRIS!$B$2:$T$370,4,FALSE)</f>
        <v>PP</v>
      </c>
      <c r="F31">
        <f>VLOOKUP(B31,[1]IRIS!$B$2:$T$370,5,FALSE)</f>
        <v>80004924</v>
      </c>
      <c r="G31" t="str">
        <f>VLOOKUP(B31,[1]IRIS!$B$2:$T$370,6,FALSE)</f>
        <v>KOA SPEER ELECTRONICS, INC.</v>
      </c>
      <c r="H31" t="str">
        <f>VLOOKUP(B31,[1]IRIS!$B$2:$T$370,7,FALSE)</f>
        <v>US</v>
      </c>
      <c r="I31">
        <f>VLOOKUP(B31,[1]IRIS!$B$2:$T$370,14,FALSE)</f>
        <v>1.24E-3</v>
      </c>
      <c r="J31" t="str">
        <f>VLOOKUP(B31,[1]IRIS!$B$2:$T$370,15,FALSE)</f>
        <v>USD</v>
      </c>
      <c r="K31">
        <f t="shared" si="12"/>
        <v>1.24E-3</v>
      </c>
      <c r="L31" s="15"/>
      <c r="N31" t="str">
        <f>VLOOKUP(B31,[1]IRIS!$B$2:$T$370,16,FALSE)</f>
        <v>EA</v>
      </c>
      <c r="O31" t="str">
        <f>VLOOKUP(B31,[1]IRIS!$B$2:$T$370,17,FALSE)</f>
        <v>P4000152</v>
      </c>
      <c r="P31" t="str">
        <f>VLOOKUP(B31,[1]IRIS!$B$2:$T$370,19,FALSE)</f>
        <v>PAVG55D</v>
      </c>
      <c r="Q31">
        <v>1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2"/>
        <v>1.24E-3</v>
      </c>
      <c r="Z31">
        <f t="shared" si="3"/>
        <v>1.24E-3</v>
      </c>
      <c r="AA31">
        <f t="shared" si="4"/>
        <v>0</v>
      </c>
      <c r="AB31">
        <f t="shared" si="5"/>
        <v>0</v>
      </c>
      <c r="AC31">
        <f t="shared" si="6"/>
        <v>0</v>
      </c>
      <c r="AD31">
        <f t="shared" si="7"/>
        <v>0</v>
      </c>
      <c r="AE31">
        <f t="shared" si="8"/>
        <v>0</v>
      </c>
      <c r="AF31">
        <f t="shared" si="9"/>
        <v>0</v>
      </c>
    </row>
    <row r="32" spans="1:32" x14ac:dyDescent="0.25">
      <c r="A32" t="s">
        <v>876</v>
      </c>
      <c r="B32" t="str">
        <f t="shared" si="0"/>
        <v>K115043B-FCM001</v>
      </c>
      <c r="C32" t="str">
        <f>VLOOKUP(B32,[1]IRIS!$B$2:$T$370,2,FALSE)</f>
        <v>RES-TF 15k,1%,50.0mW,20ppm/C,155</v>
      </c>
      <c r="D32" t="str">
        <f>VLOOKUP(B32,'[1]cBOM GD'!$B$3:$D$393,3,FALSE)</f>
        <v>EBOM</v>
      </c>
      <c r="E32" t="str">
        <f>VLOOKUP(B32,[1]IRIS!$B$2:$T$370,4,FALSE)</f>
        <v>PP</v>
      </c>
      <c r="F32">
        <f>VLOOKUP(B32,[1]IRIS!$B$2:$T$370,5,FALSE)</f>
        <v>80004924</v>
      </c>
      <c r="G32" t="str">
        <f>VLOOKUP(B32,[1]IRIS!$B$2:$T$370,6,FALSE)</f>
        <v>KOA SPEER ELECTRONICS, INC.</v>
      </c>
      <c r="H32" t="str">
        <f>VLOOKUP(B32,[1]IRIS!$B$2:$T$370,7,FALSE)</f>
        <v>US</v>
      </c>
      <c r="I32">
        <f>VLOOKUP(B32,[1]IRIS!$B$2:$T$370,14,FALSE)</f>
        <v>1.24E-3</v>
      </c>
      <c r="J32" t="str">
        <f>VLOOKUP(B32,[1]IRIS!$B$2:$T$370,15,FALSE)</f>
        <v>USD</v>
      </c>
      <c r="K32">
        <f t="shared" si="12"/>
        <v>1.24E-3</v>
      </c>
      <c r="L32" s="15"/>
      <c r="N32" t="str">
        <f>VLOOKUP(B32,[1]IRIS!$B$2:$T$370,16,FALSE)</f>
        <v>EA</v>
      </c>
      <c r="O32" t="str">
        <f>VLOOKUP(B32,[1]IRIS!$B$2:$T$370,17,FALSE)</f>
        <v>P4000152</v>
      </c>
      <c r="P32" t="str">
        <f>VLOOKUP(B32,[1]IRIS!$B$2:$T$370,19,FALSE)</f>
        <v>PAVG55D</v>
      </c>
      <c r="Q32">
        <v>2</v>
      </c>
      <c r="R32">
        <v>2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f t="shared" si="2"/>
        <v>2.48E-3</v>
      </c>
      <c r="Z32">
        <f t="shared" si="3"/>
        <v>2.48E-3</v>
      </c>
      <c r="AA32">
        <f t="shared" si="4"/>
        <v>1.24E-3</v>
      </c>
      <c r="AB32">
        <f t="shared" si="5"/>
        <v>1.24E-3</v>
      </c>
      <c r="AC32">
        <f t="shared" si="6"/>
        <v>1.24E-3</v>
      </c>
      <c r="AD32">
        <f t="shared" si="7"/>
        <v>1.24E-3</v>
      </c>
      <c r="AE32">
        <f t="shared" si="8"/>
        <v>1.24E-3</v>
      </c>
      <c r="AF32">
        <f t="shared" si="9"/>
        <v>1.24E-3</v>
      </c>
    </row>
    <row r="33" spans="1:32" x14ac:dyDescent="0.25">
      <c r="A33" t="s">
        <v>877</v>
      </c>
      <c r="B33" t="str">
        <f t="shared" si="0"/>
        <v>K115053B-FCM001</v>
      </c>
      <c r="C33" t="str">
        <f>VLOOKUP(B33,[1]IRIS!$B$2:$T$370,2,FALSE)</f>
        <v>RES-TF 150k,1%,50.0mW,20ppm/C,15</v>
      </c>
      <c r="D33" t="str">
        <f>VLOOKUP(B33,'[1]cBOM GD'!$B$3:$D$393,3,FALSE)</f>
        <v>EBOM</v>
      </c>
      <c r="E33" t="str">
        <f>VLOOKUP(B33,[1]IRIS!$B$2:$T$370,4,FALSE)</f>
        <v>PP</v>
      </c>
      <c r="F33">
        <f>VLOOKUP(B33,[1]IRIS!$B$2:$T$370,5,FALSE)</f>
        <v>80004924</v>
      </c>
      <c r="G33" t="str">
        <f>VLOOKUP(B33,[1]IRIS!$B$2:$T$370,6,FALSE)</f>
        <v>KOA SPEER ELECTRONICS, INC.</v>
      </c>
      <c r="H33" t="str">
        <f>VLOOKUP(B33,[1]IRIS!$B$2:$T$370,7,FALSE)</f>
        <v>US</v>
      </c>
      <c r="I33">
        <f>VLOOKUP(B33,[1]IRIS!$B$2:$T$370,14,FALSE)</f>
        <v>1.24E-3</v>
      </c>
      <c r="J33" t="str">
        <f>VLOOKUP(B33,[1]IRIS!$B$2:$T$370,15,FALSE)</f>
        <v>USD</v>
      </c>
      <c r="K33">
        <f t="shared" si="12"/>
        <v>1.24E-3</v>
      </c>
      <c r="L33" s="15"/>
      <c r="N33" t="str">
        <f>VLOOKUP(B33,[1]IRIS!$B$2:$T$370,16,FALSE)</f>
        <v>EA</v>
      </c>
      <c r="O33" t="str">
        <f>VLOOKUP(B33,[1]IRIS!$B$2:$T$370,17,FALSE)</f>
        <v>P4000152</v>
      </c>
      <c r="P33" t="str">
        <f>VLOOKUP(B33,[1]IRIS!$B$2:$T$370,19,FALSE)</f>
        <v>PAVG55D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f t="shared" si="2"/>
        <v>0</v>
      </c>
      <c r="Z33">
        <f t="shared" si="3"/>
        <v>0</v>
      </c>
      <c r="AA33">
        <f t="shared" si="4"/>
        <v>0</v>
      </c>
      <c r="AB33">
        <f t="shared" si="5"/>
        <v>0</v>
      </c>
      <c r="AC33">
        <f t="shared" si="6"/>
        <v>0</v>
      </c>
      <c r="AD33">
        <f t="shared" si="7"/>
        <v>0</v>
      </c>
      <c r="AE33">
        <f t="shared" si="8"/>
        <v>1.24E-3</v>
      </c>
      <c r="AF33">
        <f t="shared" si="9"/>
        <v>1.24E-3</v>
      </c>
    </row>
    <row r="34" spans="1:32" x14ac:dyDescent="0.25">
      <c r="A34" t="s">
        <v>878</v>
      </c>
      <c r="B34" t="str">
        <f t="shared" si="0"/>
        <v>K116043B-FCM001</v>
      </c>
      <c r="C34" t="str">
        <f>VLOOKUP(B34,[1]IRIS!$B$2:$T$370,2,FALSE)</f>
        <v>RES-TF 16k,1%,50.0mW,20ppm/C,155</v>
      </c>
      <c r="D34" t="str">
        <f>VLOOKUP(B34,'[1]cBOM GD'!$B$3:$D$393,3,FALSE)</f>
        <v>EBOM</v>
      </c>
      <c r="E34" t="str">
        <f>VLOOKUP(B34,[1]IRIS!$B$2:$T$370,4,FALSE)</f>
        <v>PP</v>
      </c>
      <c r="F34">
        <f>VLOOKUP(B34,[1]IRIS!$B$2:$T$370,5,FALSE)</f>
        <v>80004924</v>
      </c>
      <c r="G34" t="str">
        <f>VLOOKUP(B34,[1]IRIS!$B$2:$T$370,6,FALSE)</f>
        <v>KOA SPEER ELECTRONICS, INC.</v>
      </c>
      <c r="H34" t="str">
        <f>VLOOKUP(B34,[1]IRIS!$B$2:$T$370,7,FALSE)</f>
        <v>US</v>
      </c>
      <c r="I34">
        <f>VLOOKUP(B34,[1]IRIS!$B$2:$T$370,14,FALSE)</f>
        <v>1.24E-3</v>
      </c>
      <c r="J34" t="str">
        <f>VLOOKUP(B34,[1]IRIS!$B$2:$T$370,15,FALSE)</f>
        <v>USD</v>
      </c>
      <c r="K34">
        <f t="shared" si="12"/>
        <v>1.24E-3</v>
      </c>
      <c r="L34" s="15"/>
      <c r="N34" t="str">
        <f>VLOOKUP(B34,[1]IRIS!$B$2:$T$370,16,FALSE)</f>
        <v>EA</v>
      </c>
      <c r="O34" t="str">
        <f>VLOOKUP(B34,[1]IRIS!$B$2:$T$370,17,FALSE)</f>
        <v>P4000152</v>
      </c>
      <c r="P34" t="str">
        <f>VLOOKUP(B34,[1]IRIS!$B$2:$T$370,19,FALSE)</f>
        <v>PAVG55D</v>
      </c>
      <c r="Q34">
        <v>2</v>
      </c>
      <c r="R34">
        <v>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2"/>
        <v>2.48E-3</v>
      </c>
      <c r="Z34">
        <f t="shared" si="3"/>
        <v>2.48E-3</v>
      </c>
      <c r="AA34">
        <f t="shared" si="4"/>
        <v>0</v>
      </c>
      <c r="AB34">
        <f t="shared" si="5"/>
        <v>0</v>
      </c>
      <c r="AC34">
        <f t="shared" si="6"/>
        <v>0</v>
      </c>
      <c r="AD34">
        <f t="shared" si="7"/>
        <v>0</v>
      </c>
      <c r="AE34">
        <f t="shared" si="8"/>
        <v>0</v>
      </c>
      <c r="AF34">
        <f t="shared" si="9"/>
        <v>0</v>
      </c>
    </row>
    <row r="35" spans="1:32" x14ac:dyDescent="0.25">
      <c r="A35" t="s">
        <v>879</v>
      </c>
      <c r="B35" t="str">
        <f t="shared" si="0"/>
        <v>K116053B-FCM001</v>
      </c>
      <c r="C35" t="str">
        <f>VLOOKUP(B35,[1]IRIS!$B$2:$T$370,2,FALSE)</f>
        <v>RES-TF ,,,,,</v>
      </c>
      <c r="D35" t="str">
        <f>VLOOKUP(B35,'[1]cBOM GD'!$B$3:$D$393,3,FALSE)</f>
        <v>EBOM</v>
      </c>
      <c r="E35" t="str">
        <f>VLOOKUP(B35,[1]IRIS!$B$2:$T$370,4,FALSE)</f>
        <v>PP</v>
      </c>
      <c r="F35">
        <f>VLOOKUP(B35,[1]IRIS!$B$2:$T$370,5,FALSE)</f>
        <v>80004924</v>
      </c>
      <c r="G35" t="str">
        <f>VLOOKUP(B35,[1]IRIS!$B$2:$T$370,6,FALSE)</f>
        <v>KOA SPEER ELECTRONICS, INC.</v>
      </c>
      <c r="H35" t="str">
        <f>VLOOKUP(B35,[1]IRIS!$B$2:$T$370,7,FALSE)</f>
        <v>US</v>
      </c>
      <c r="I35">
        <f>VLOOKUP(B35,[1]IRIS!$B$2:$T$370,14,FALSE)</f>
        <v>1.24E-3</v>
      </c>
      <c r="J35" t="str">
        <f>VLOOKUP(B35,[1]IRIS!$B$2:$T$370,15,FALSE)</f>
        <v>USD</v>
      </c>
      <c r="K35">
        <f t="shared" si="12"/>
        <v>1.24E-3</v>
      </c>
      <c r="L35" s="15"/>
      <c r="N35" t="str">
        <f>VLOOKUP(B35,[1]IRIS!$B$2:$T$370,16,FALSE)</f>
        <v>EA</v>
      </c>
      <c r="O35" t="str">
        <f>VLOOKUP(B35,[1]IRIS!$B$2:$T$370,17,FALSE)</f>
        <v>P4000152</v>
      </c>
      <c r="P35" t="str">
        <f>VLOOKUP(B35,[1]IRIS!$B$2:$T$370,19,FALSE)</f>
        <v>PAVG55D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2</v>
      </c>
      <c r="X35">
        <v>2</v>
      </c>
      <c r="Y35">
        <f t="shared" si="2"/>
        <v>0</v>
      </c>
      <c r="Z35">
        <f t="shared" si="3"/>
        <v>0</v>
      </c>
      <c r="AA35">
        <f t="shared" si="4"/>
        <v>0</v>
      </c>
      <c r="AB35">
        <f t="shared" si="5"/>
        <v>0</v>
      </c>
      <c r="AC35">
        <f t="shared" si="6"/>
        <v>0</v>
      </c>
      <c r="AD35">
        <f t="shared" si="7"/>
        <v>0</v>
      </c>
      <c r="AE35">
        <f t="shared" si="8"/>
        <v>2.48E-3</v>
      </c>
      <c r="AF35">
        <f t="shared" si="9"/>
        <v>2.48E-3</v>
      </c>
    </row>
    <row r="36" spans="1:32" x14ac:dyDescent="0.25">
      <c r="A36" t="s">
        <v>880</v>
      </c>
      <c r="B36" t="str">
        <f t="shared" si="0"/>
        <v>K116933B-FCM001</v>
      </c>
      <c r="C36" t="str">
        <f>VLOOKUP(B36,[1]IRIS!$B$2:$T$370,2,FALSE)</f>
        <v>RES-TF 1.69k,1%,50.0mW,00ppm/C,1</v>
      </c>
      <c r="D36" t="str">
        <f>VLOOKUP(B36,'[1]cBOM GD'!$B$3:$D$393,3,FALSE)</f>
        <v>EBOM</v>
      </c>
      <c r="E36" t="str">
        <f>VLOOKUP(B36,[1]IRIS!$B$2:$T$370,4,FALSE)</f>
        <v>PP</v>
      </c>
      <c r="F36">
        <f>VLOOKUP(B36,[1]IRIS!$B$2:$T$370,5,FALSE)</f>
        <v>80004924</v>
      </c>
      <c r="G36" t="str">
        <f>VLOOKUP(B36,[1]IRIS!$B$2:$T$370,6,FALSE)</f>
        <v>KOA SPEER ELECTRONICS, INC.</v>
      </c>
      <c r="H36" t="str">
        <f>VLOOKUP(B36,[1]IRIS!$B$2:$T$370,7,FALSE)</f>
        <v>US</v>
      </c>
      <c r="I36">
        <f>VLOOKUP(B36,[1]IRIS!$B$2:$T$370,14,FALSE)</f>
        <v>1.24E-3</v>
      </c>
      <c r="J36" t="str">
        <f>VLOOKUP(B36,[1]IRIS!$B$2:$T$370,15,FALSE)</f>
        <v>USD</v>
      </c>
      <c r="K36">
        <f t="shared" si="12"/>
        <v>1.24E-3</v>
      </c>
      <c r="L36" s="15"/>
      <c r="N36" t="str">
        <f>VLOOKUP(B36,[1]IRIS!$B$2:$T$370,16,FALSE)</f>
        <v>EA</v>
      </c>
      <c r="O36" t="str">
        <f>VLOOKUP(B36,[1]IRIS!$B$2:$T$370,17,FALSE)</f>
        <v>P4000152</v>
      </c>
      <c r="P36" t="str">
        <f>VLOOKUP(B36,[1]IRIS!$B$2:$T$370,19,FALSE)</f>
        <v>PAVG55D</v>
      </c>
      <c r="Q36">
        <v>4</v>
      </c>
      <c r="R36">
        <v>4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f t="shared" si="2"/>
        <v>4.96E-3</v>
      </c>
      <c r="Z36">
        <f t="shared" si="3"/>
        <v>4.96E-3</v>
      </c>
      <c r="AA36">
        <f t="shared" si="4"/>
        <v>3.7200000000000002E-3</v>
      </c>
      <c r="AB36">
        <f t="shared" si="5"/>
        <v>3.7200000000000002E-3</v>
      </c>
      <c r="AC36">
        <f t="shared" si="6"/>
        <v>3.7200000000000002E-3</v>
      </c>
      <c r="AD36">
        <f t="shared" si="7"/>
        <v>3.7200000000000002E-3</v>
      </c>
      <c r="AE36">
        <f t="shared" si="8"/>
        <v>3.7200000000000002E-3</v>
      </c>
      <c r="AF36">
        <f t="shared" si="9"/>
        <v>3.7200000000000002E-3</v>
      </c>
    </row>
    <row r="37" spans="1:32" x14ac:dyDescent="0.25">
      <c r="A37" t="s">
        <v>881</v>
      </c>
      <c r="B37" t="str">
        <f t="shared" si="0"/>
        <v>K120033B-FCM001</v>
      </c>
      <c r="C37" t="str">
        <f>VLOOKUP(B37,[1]IRIS!$B$2:$T$370,2,FALSE)</f>
        <v>RES-TF 2k,1%,50.0mW,200pm/C,155.</v>
      </c>
      <c r="D37" t="str">
        <f>VLOOKUP(B37,'[1]cBOM GD'!$B$3:$D$393,3,FALSE)</f>
        <v>EBOM</v>
      </c>
      <c r="E37" t="str">
        <f>VLOOKUP(B37,[1]IRIS!$B$2:$T$370,4,FALSE)</f>
        <v>PP</v>
      </c>
      <c r="F37">
        <f>VLOOKUP(B37,[1]IRIS!$B$2:$T$370,5,FALSE)</f>
        <v>80004924</v>
      </c>
      <c r="G37" t="str">
        <f>VLOOKUP(B37,[1]IRIS!$B$2:$T$370,6,FALSE)</f>
        <v>KOA SPEER ELECTRONICS, INC.</v>
      </c>
      <c r="H37" t="str">
        <f>VLOOKUP(B37,[1]IRIS!$B$2:$T$370,7,FALSE)</f>
        <v>US</v>
      </c>
      <c r="I37">
        <f>VLOOKUP(B37,[1]IRIS!$B$2:$T$370,14,FALSE)</f>
        <v>1.24E-3</v>
      </c>
      <c r="J37" t="str">
        <f>VLOOKUP(B37,[1]IRIS!$B$2:$T$370,15,FALSE)</f>
        <v>USD</v>
      </c>
      <c r="K37">
        <f t="shared" si="12"/>
        <v>1.24E-3</v>
      </c>
      <c r="L37" s="15"/>
      <c r="N37" t="str">
        <f>VLOOKUP(B37,[1]IRIS!$B$2:$T$370,16,FALSE)</f>
        <v>EA</v>
      </c>
      <c r="O37" t="str">
        <f>VLOOKUP(B37,[1]IRIS!$B$2:$T$370,17,FALSE)</f>
        <v>P4000152</v>
      </c>
      <c r="P37" t="str">
        <f>VLOOKUP(B37,[1]IRIS!$B$2:$T$370,19,FALSE)</f>
        <v>PAVG55D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f t="shared" si="2"/>
        <v>1.24E-3</v>
      </c>
      <c r="Z37">
        <f t="shared" si="3"/>
        <v>1.24E-3</v>
      </c>
      <c r="AA37">
        <f t="shared" si="4"/>
        <v>1.24E-3</v>
      </c>
      <c r="AB37">
        <f t="shared" si="5"/>
        <v>1.24E-3</v>
      </c>
      <c r="AC37">
        <f t="shared" si="6"/>
        <v>1.24E-3</v>
      </c>
      <c r="AD37">
        <f t="shared" si="7"/>
        <v>1.24E-3</v>
      </c>
      <c r="AE37">
        <f t="shared" si="8"/>
        <v>1.24E-3</v>
      </c>
      <c r="AF37">
        <f t="shared" si="9"/>
        <v>1.24E-3</v>
      </c>
    </row>
    <row r="38" spans="1:32" x14ac:dyDescent="0.25">
      <c r="A38" t="s">
        <v>882</v>
      </c>
      <c r="B38" t="str">
        <f t="shared" si="0"/>
        <v>K122023B-FCM001</v>
      </c>
      <c r="C38" t="str">
        <f>VLOOKUP(B38,[1]IRIS!$B$2:$T$370,2,FALSE)</f>
        <v>RES-TF 220R,1%,50.0mW,200ppm/C,12</v>
      </c>
      <c r="D38" t="str">
        <f>VLOOKUP(B38,'[1]cBOM GD'!$B$3:$D$393,3,FALSE)</f>
        <v>EBOM</v>
      </c>
      <c r="E38" t="str">
        <f>VLOOKUP(B38,[1]IRIS!$B$2:$T$370,4,FALSE)</f>
        <v>PP</v>
      </c>
      <c r="F38">
        <f>VLOOKUP(B38,[1]IRIS!$B$2:$T$370,5,FALSE)</f>
        <v>80004924</v>
      </c>
      <c r="G38" t="str">
        <f>VLOOKUP(B38,[1]IRIS!$B$2:$T$370,6,FALSE)</f>
        <v>KOA SPEER ELECTRONICS, INC.</v>
      </c>
      <c r="H38" t="str">
        <f>VLOOKUP(B38,[1]IRIS!$B$2:$T$370,7,FALSE)</f>
        <v>US</v>
      </c>
      <c r="I38">
        <f>VLOOKUP(B38,[1]IRIS!$B$2:$T$370,14,FALSE)</f>
        <v>1.24E-3</v>
      </c>
      <c r="J38" t="str">
        <f>VLOOKUP(B38,[1]IRIS!$B$2:$T$370,15,FALSE)</f>
        <v>USD</v>
      </c>
      <c r="K38">
        <f t="shared" si="12"/>
        <v>1.24E-3</v>
      </c>
      <c r="L38" s="15"/>
      <c r="N38" t="str">
        <f>VLOOKUP(B38,[1]IRIS!$B$2:$T$370,16,FALSE)</f>
        <v>EA</v>
      </c>
      <c r="O38" t="str">
        <f>VLOOKUP(B38,[1]IRIS!$B$2:$T$370,17,FALSE)</f>
        <v>P4000152</v>
      </c>
      <c r="P38" t="str">
        <f>VLOOKUP(B38,[1]IRIS!$B$2:$T$370,19,FALSE)</f>
        <v>PAVG55D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f t="shared" si="2"/>
        <v>1.24E-3</v>
      </c>
      <c r="Z38">
        <f t="shared" si="3"/>
        <v>1.24E-3</v>
      </c>
      <c r="AA38">
        <f t="shared" si="4"/>
        <v>1.24E-3</v>
      </c>
      <c r="AB38">
        <f t="shared" si="5"/>
        <v>1.24E-3</v>
      </c>
      <c r="AC38">
        <f t="shared" si="6"/>
        <v>1.24E-3</v>
      </c>
      <c r="AD38">
        <f t="shared" si="7"/>
        <v>1.24E-3</v>
      </c>
      <c r="AE38">
        <f t="shared" si="8"/>
        <v>1.24E-3</v>
      </c>
      <c r="AF38">
        <f t="shared" si="9"/>
        <v>1.24E-3</v>
      </c>
    </row>
    <row r="39" spans="1:32" x14ac:dyDescent="0.25">
      <c r="A39" t="s">
        <v>883</v>
      </c>
      <c r="B39" t="str">
        <f t="shared" si="0"/>
        <v>K122035B-FCM000</v>
      </c>
      <c r="C39" t="str">
        <f>VLOOKUP(B39,[1]IRIS!$B$2:$T$370,2,FALSE)</f>
        <v>RES-TF 2.2k,5%,50.0mW,20ppm/C,12</v>
      </c>
      <c r="D39" t="str">
        <f>VLOOKUP(B39,'[1]cBOM GD'!$B$3:$D$393,3,FALSE)</f>
        <v>EBOM</v>
      </c>
      <c r="E39" t="str">
        <f>VLOOKUP(B39,[1]IRIS!$B$2:$T$370,4,FALSE)</f>
        <v>PP</v>
      </c>
      <c r="F39">
        <f>VLOOKUP(B39,[1]IRIS!$B$2:$T$370,5,FALSE)</f>
        <v>80004924</v>
      </c>
      <c r="G39" t="str">
        <f>VLOOKUP(B39,[1]IRIS!$B$2:$T$370,6,FALSE)</f>
        <v>KOA SPEER ELECTRONICS, INC.</v>
      </c>
      <c r="H39" t="str">
        <f>VLOOKUP(B39,[1]IRIS!$B$2:$T$370,7,FALSE)</f>
        <v>US</v>
      </c>
      <c r="I39">
        <f>VLOOKUP(B39,[1]IRIS!$B$2:$T$370,14,FALSE)</f>
        <v>9.3999999999999997E-4</v>
      </c>
      <c r="J39" t="str">
        <f>VLOOKUP(B39,[1]IRIS!$B$2:$T$370,15,FALSE)</f>
        <v>USD</v>
      </c>
      <c r="K39">
        <f t="shared" si="12"/>
        <v>9.3999999999999997E-4</v>
      </c>
      <c r="L39" s="15"/>
      <c r="N39" t="str">
        <f>VLOOKUP(B39,[1]IRIS!$B$2:$T$370,16,FALSE)</f>
        <v>EA</v>
      </c>
      <c r="O39" t="str">
        <f>VLOOKUP(B39,[1]IRIS!$B$2:$T$370,17,FALSE)</f>
        <v>P4000152</v>
      </c>
      <c r="P39" t="str">
        <f>VLOOKUP(B39,[1]IRIS!$B$2:$T$370,19,FALSE)</f>
        <v>PAVG55D</v>
      </c>
      <c r="Q39">
        <v>3</v>
      </c>
      <c r="R39">
        <v>3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 t="shared" si="2"/>
        <v>2.82E-3</v>
      </c>
      <c r="Z39">
        <f t="shared" si="3"/>
        <v>2.82E-3</v>
      </c>
      <c r="AA39">
        <f t="shared" si="4"/>
        <v>0</v>
      </c>
      <c r="AB39">
        <f t="shared" si="5"/>
        <v>0</v>
      </c>
      <c r="AC39">
        <f t="shared" si="6"/>
        <v>0</v>
      </c>
      <c r="AD39">
        <f t="shared" si="7"/>
        <v>0</v>
      </c>
      <c r="AE39">
        <f t="shared" si="8"/>
        <v>0</v>
      </c>
      <c r="AF39">
        <f t="shared" si="9"/>
        <v>0</v>
      </c>
    </row>
    <row r="40" spans="1:32" x14ac:dyDescent="0.25">
      <c r="A40" t="s">
        <v>884</v>
      </c>
      <c r="B40" t="str">
        <f t="shared" si="0"/>
        <v>K124023B-FCM001</v>
      </c>
      <c r="C40" t="str">
        <f>VLOOKUP(B40,[1]IRIS!$B$2:$T$370,2,FALSE)</f>
        <v>RES-TF 240R,1%,50.0mW,20ppm/C,15</v>
      </c>
      <c r="D40" t="str">
        <f>VLOOKUP(B40,'[1]cBOM GD'!$B$3:$D$393,3,FALSE)</f>
        <v>EBOM</v>
      </c>
      <c r="E40" t="str">
        <f>VLOOKUP(B40,[1]IRIS!$B$2:$T$370,4,FALSE)</f>
        <v>PP</v>
      </c>
      <c r="F40">
        <f>VLOOKUP(B40,[1]IRIS!$B$2:$T$370,5,FALSE)</f>
        <v>80004924</v>
      </c>
      <c r="G40" t="str">
        <f>VLOOKUP(B40,[1]IRIS!$B$2:$T$370,6,FALSE)</f>
        <v>KOA SPEER ELECTRONICS, INC.</v>
      </c>
      <c r="H40" t="str">
        <f>VLOOKUP(B40,[1]IRIS!$B$2:$T$370,7,FALSE)</f>
        <v>US</v>
      </c>
      <c r="I40">
        <f>VLOOKUP(B40,[1]IRIS!$B$2:$T$370,14,FALSE)</f>
        <v>1.24E-3</v>
      </c>
      <c r="J40" t="str">
        <f>VLOOKUP(B40,[1]IRIS!$B$2:$T$370,15,FALSE)</f>
        <v>USD</v>
      </c>
      <c r="K40">
        <f t="shared" si="12"/>
        <v>1.24E-3</v>
      </c>
      <c r="L40" s="15"/>
      <c r="N40" t="str">
        <f>VLOOKUP(B40,[1]IRIS!$B$2:$T$370,16,FALSE)</f>
        <v>EA</v>
      </c>
      <c r="O40" t="str">
        <f>VLOOKUP(B40,[1]IRIS!$B$2:$T$370,17,FALSE)</f>
        <v>P4000152</v>
      </c>
      <c r="P40" t="str">
        <f>VLOOKUP(B40,[1]IRIS!$B$2:$T$370,19,FALSE)</f>
        <v>PAVG55D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f t="shared" si="2"/>
        <v>3.7200000000000002E-3</v>
      </c>
      <c r="Z40">
        <f t="shared" si="3"/>
        <v>3.7200000000000002E-3</v>
      </c>
      <c r="AA40">
        <f t="shared" si="4"/>
        <v>3.7200000000000002E-3</v>
      </c>
      <c r="AB40">
        <f t="shared" si="5"/>
        <v>3.7200000000000002E-3</v>
      </c>
      <c r="AC40">
        <f t="shared" si="6"/>
        <v>3.7200000000000002E-3</v>
      </c>
      <c r="AD40">
        <f t="shared" si="7"/>
        <v>3.7200000000000002E-3</v>
      </c>
      <c r="AE40">
        <f t="shared" si="8"/>
        <v>3.7200000000000002E-3</v>
      </c>
      <c r="AF40">
        <f t="shared" si="9"/>
        <v>3.7200000000000002E-3</v>
      </c>
    </row>
    <row r="41" spans="1:32" x14ac:dyDescent="0.25">
      <c r="A41" t="s">
        <v>885</v>
      </c>
      <c r="B41" t="str">
        <f t="shared" si="0"/>
        <v>K124933B-FCM001</v>
      </c>
      <c r="C41" t="str">
        <f>VLOOKUP(B41,[1]IRIS!$B$2:$T$370,2,FALSE)</f>
        <v>RES-TF 2.49k,1%,50.0mW,00ppm/C,1</v>
      </c>
      <c r="D41" t="str">
        <f>VLOOKUP(B41,'[1]cBOM GD'!$B$3:$D$393,3,FALSE)</f>
        <v>EBOM</v>
      </c>
      <c r="E41" t="str">
        <f>VLOOKUP(B41,[1]IRIS!$B$2:$T$370,4,FALSE)</f>
        <v>PP</v>
      </c>
      <c r="F41">
        <f>VLOOKUP(B41,[1]IRIS!$B$2:$T$370,5,FALSE)</f>
        <v>80004924</v>
      </c>
      <c r="G41" t="str">
        <f>VLOOKUP(B41,[1]IRIS!$B$2:$T$370,6,FALSE)</f>
        <v>KOA SPEER ELECTRONICS, INC.</v>
      </c>
      <c r="H41" t="str">
        <f>VLOOKUP(B41,[1]IRIS!$B$2:$T$370,7,FALSE)</f>
        <v>US</v>
      </c>
      <c r="I41">
        <f>VLOOKUP(B41,[1]IRIS!$B$2:$T$370,14,FALSE)</f>
        <v>1.24E-3</v>
      </c>
      <c r="J41" t="str">
        <f>VLOOKUP(B41,[1]IRIS!$B$2:$T$370,15,FALSE)</f>
        <v>USD</v>
      </c>
      <c r="K41">
        <f t="shared" si="12"/>
        <v>1.24E-3</v>
      </c>
      <c r="L41" s="15"/>
      <c r="N41" t="str">
        <f>VLOOKUP(B41,[1]IRIS!$B$2:$T$370,16,FALSE)</f>
        <v>EA</v>
      </c>
      <c r="O41" t="str">
        <f>VLOOKUP(B41,[1]IRIS!$B$2:$T$370,17,FALSE)</f>
        <v>P4000152</v>
      </c>
      <c r="P41" t="str">
        <f>VLOOKUP(B41,[1]IRIS!$B$2:$T$370,19,FALSE)</f>
        <v>PAVG55D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f t="shared" si="2"/>
        <v>2.48E-3</v>
      </c>
      <c r="Z41">
        <f t="shared" si="3"/>
        <v>2.48E-3</v>
      </c>
      <c r="AA41">
        <f t="shared" si="4"/>
        <v>2.48E-3</v>
      </c>
      <c r="AB41">
        <f t="shared" si="5"/>
        <v>2.48E-3</v>
      </c>
      <c r="AC41">
        <f t="shared" si="6"/>
        <v>2.48E-3</v>
      </c>
      <c r="AD41">
        <f t="shared" si="7"/>
        <v>2.48E-3</v>
      </c>
      <c r="AE41">
        <f t="shared" si="8"/>
        <v>2.48E-3</v>
      </c>
      <c r="AF41">
        <f t="shared" si="9"/>
        <v>2.48E-3</v>
      </c>
    </row>
    <row r="42" spans="1:32" x14ac:dyDescent="0.25">
      <c r="A42" t="s">
        <v>886</v>
      </c>
      <c r="B42" t="str">
        <f t="shared" si="0"/>
        <v>K133013B-FCM001</v>
      </c>
      <c r="C42" t="str">
        <f>VLOOKUP(B42,[1]IRIS!$B$2:$T$370,2,FALSE)</f>
        <v>RES-TF 2.49k,1%,50.0mW,00ppm/C,1</v>
      </c>
      <c r="D42" t="str">
        <f>VLOOKUP(B42,'[1]cBOM GD'!$B$3:$D$393,3,FALSE)</f>
        <v>EBOM</v>
      </c>
      <c r="E42" t="str">
        <f>VLOOKUP(B42,[1]IRIS!$B$2:$T$370,4,FALSE)</f>
        <v>PP</v>
      </c>
      <c r="F42">
        <f>VLOOKUP(B42,[1]IRIS!$B$2:$T$370,5,FALSE)</f>
        <v>80004924</v>
      </c>
      <c r="G42" t="str">
        <f>VLOOKUP(B42,[1]IRIS!$B$2:$T$370,6,FALSE)</f>
        <v>KOA SPEER ELECTRONICS, INC.</v>
      </c>
      <c r="H42" t="str">
        <f>VLOOKUP(B42,[1]IRIS!$B$2:$T$370,7,FALSE)</f>
        <v>US</v>
      </c>
      <c r="I42">
        <f>VLOOKUP(B42,[1]IRIS!$B$2:$T$370,14,FALSE)</f>
        <v>1.24E-3</v>
      </c>
      <c r="J42" t="str">
        <f>VLOOKUP(B42,[1]IRIS!$B$2:$T$370,15,FALSE)</f>
        <v>USD</v>
      </c>
      <c r="K42">
        <f t="shared" si="12"/>
        <v>1.24E-3</v>
      </c>
      <c r="L42" s="15"/>
      <c r="N42" t="str">
        <f>VLOOKUP(B42,[1]IRIS!$B$2:$T$370,16,FALSE)</f>
        <v>EA</v>
      </c>
      <c r="O42" t="str">
        <f>VLOOKUP(B42,[1]IRIS!$B$2:$T$370,17,FALSE)</f>
        <v>P4000152</v>
      </c>
      <c r="P42" t="str">
        <f>VLOOKUP(B42,[1]IRIS!$B$2:$T$370,19,FALSE)</f>
        <v>PAVG55D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f t="shared" si="2"/>
        <v>1.24E-3</v>
      </c>
      <c r="Z42">
        <f t="shared" si="3"/>
        <v>1.24E-3</v>
      </c>
      <c r="AA42">
        <f t="shared" si="4"/>
        <v>1.24E-3</v>
      </c>
      <c r="AB42">
        <f t="shared" si="5"/>
        <v>1.24E-3</v>
      </c>
      <c r="AC42">
        <f t="shared" si="6"/>
        <v>1.24E-3</v>
      </c>
      <c r="AD42">
        <f t="shared" si="7"/>
        <v>1.24E-3</v>
      </c>
      <c r="AE42">
        <f t="shared" si="8"/>
        <v>1.24E-3</v>
      </c>
      <c r="AF42">
        <f t="shared" si="9"/>
        <v>1.24E-3</v>
      </c>
    </row>
    <row r="43" spans="1:32" x14ac:dyDescent="0.25">
      <c r="A43" t="s">
        <v>887</v>
      </c>
      <c r="B43" t="str">
        <f t="shared" si="0"/>
        <v>K140233B-FCM001</v>
      </c>
      <c r="C43" t="str">
        <f>VLOOKUP(B43,[1]IRIS!$B$2:$T$370,2,FALSE)</f>
        <v>RES-TF 4.02k,1%,50.0mW,00ppm/C,1</v>
      </c>
      <c r="D43" t="str">
        <f>VLOOKUP(B43,'[1]cBOM GD'!$B$3:$D$393,3,FALSE)</f>
        <v>EBOM</v>
      </c>
      <c r="E43" t="str">
        <f>VLOOKUP(B43,[1]IRIS!$B$2:$T$370,4,FALSE)</f>
        <v>PP</v>
      </c>
      <c r="F43">
        <f>VLOOKUP(B43,[1]IRIS!$B$2:$T$370,5,FALSE)</f>
        <v>80004924</v>
      </c>
      <c r="G43" t="str">
        <f>VLOOKUP(B43,[1]IRIS!$B$2:$T$370,6,FALSE)</f>
        <v>KOA SPEER ELECTRONICS, INC.</v>
      </c>
      <c r="H43" t="str">
        <f>VLOOKUP(B43,[1]IRIS!$B$2:$T$370,7,FALSE)</f>
        <v>US</v>
      </c>
      <c r="I43">
        <f>VLOOKUP(B43,[1]IRIS!$B$2:$T$370,14,FALSE)</f>
        <v>1.24E-3</v>
      </c>
      <c r="J43" t="str">
        <f>VLOOKUP(B43,[1]IRIS!$B$2:$T$370,15,FALSE)</f>
        <v>USD</v>
      </c>
      <c r="K43">
        <f t="shared" si="12"/>
        <v>1.24E-3</v>
      </c>
      <c r="L43" s="15"/>
      <c r="N43" t="str">
        <f>VLOOKUP(B43,[1]IRIS!$B$2:$T$370,16,FALSE)</f>
        <v>EA</v>
      </c>
      <c r="O43" t="str">
        <f>VLOOKUP(B43,[1]IRIS!$B$2:$T$370,17,FALSE)</f>
        <v>P4000152</v>
      </c>
      <c r="P43" t="str">
        <f>VLOOKUP(B43,[1]IRIS!$B$2:$T$370,19,FALSE)</f>
        <v>PAVG55D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f t="shared" si="2"/>
        <v>1.24E-3</v>
      </c>
      <c r="Z43">
        <f t="shared" si="3"/>
        <v>1.24E-3</v>
      </c>
      <c r="AA43">
        <f t="shared" si="4"/>
        <v>1.24E-3</v>
      </c>
      <c r="AB43">
        <f t="shared" si="5"/>
        <v>1.24E-3</v>
      </c>
      <c r="AC43">
        <f t="shared" si="6"/>
        <v>1.24E-3</v>
      </c>
      <c r="AD43">
        <f t="shared" si="7"/>
        <v>1.24E-3</v>
      </c>
      <c r="AE43">
        <f t="shared" si="8"/>
        <v>1.24E-3</v>
      </c>
      <c r="AF43">
        <f t="shared" si="9"/>
        <v>1.24E-3</v>
      </c>
    </row>
    <row r="44" spans="1:32" x14ac:dyDescent="0.25">
      <c r="A44" t="s">
        <v>888</v>
      </c>
      <c r="B44" t="str">
        <f t="shared" si="0"/>
        <v>K143013B-FCM000</v>
      </c>
      <c r="C44" t="str">
        <f>VLOOKUP(B44,[1]IRIS!$B$2:$T$370,2,FALSE)</f>
        <v>RES-TF 43R,1%,50.0W,200pm/C,155.</v>
      </c>
      <c r="D44" t="str">
        <f>VLOOKUP(B44,'[1]cBOM GD'!$B$3:$D$393,3,FALSE)</f>
        <v>EBOM</v>
      </c>
      <c r="E44" t="str">
        <f>VLOOKUP(B44,[1]IRIS!$B$2:$T$370,4,FALSE)</f>
        <v>PP</v>
      </c>
      <c r="F44">
        <f>VLOOKUP(B44,[1]IRIS!$B$2:$T$370,5,FALSE)</f>
        <v>80004924</v>
      </c>
      <c r="G44" t="str">
        <f>VLOOKUP(B44,[1]IRIS!$B$2:$T$370,6,FALSE)</f>
        <v>KOA SPEER ELECTRONICS, INC.</v>
      </c>
      <c r="H44" t="str">
        <f>VLOOKUP(B44,[1]IRIS!$B$2:$T$370,7,FALSE)</f>
        <v>US</v>
      </c>
      <c r="I44">
        <f>VLOOKUP(B44,[1]IRIS!$B$2:$T$370,14,FALSE)</f>
        <v>1.24E-3</v>
      </c>
      <c r="J44" t="str">
        <f>VLOOKUP(B44,[1]IRIS!$B$2:$T$370,15,FALSE)</f>
        <v>USD</v>
      </c>
      <c r="K44">
        <f t="shared" si="12"/>
        <v>1.24E-3</v>
      </c>
      <c r="L44" s="15"/>
      <c r="N44" t="str">
        <f>VLOOKUP(B44,[1]IRIS!$B$2:$T$370,16,FALSE)</f>
        <v>EA</v>
      </c>
      <c r="O44" t="str">
        <f>VLOOKUP(B44,[1]IRIS!$B$2:$T$370,17,FALSE)</f>
        <v>P4000152</v>
      </c>
      <c r="P44" t="str">
        <f>VLOOKUP(B44,[1]IRIS!$B$2:$T$370,19,FALSE)</f>
        <v>PAVG55D</v>
      </c>
      <c r="Q44">
        <v>5</v>
      </c>
      <c r="R44">
        <v>5</v>
      </c>
      <c r="S44">
        <v>5</v>
      </c>
      <c r="T44">
        <v>5</v>
      </c>
      <c r="U44">
        <v>5</v>
      </c>
      <c r="V44">
        <v>5</v>
      </c>
      <c r="W44">
        <v>5</v>
      </c>
      <c r="X44">
        <v>5</v>
      </c>
      <c r="Y44">
        <f t="shared" si="2"/>
        <v>6.1999999999999998E-3</v>
      </c>
      <c r="Z44">
        <f t="shared" si="3"/>
        <v>6.1999999999999998E-3</v>
      </c>
      <c r="AA44">
        <f t="shared" si="4"/>
        <v>6.1999999999999998E-3</v>
      </c>
      <c r="AB44">
        <f t="shared" si="5"/>
        <v>6.1999999999999998E-3</v>
      </c>
      <c r="AC44">
        <f t="shared" si="6"/>
        <v>6.1999999999999998E-3</v>
      </c>
      <c r="AD44">
        <f t="shared" si="7"/>
        <v>6.1999999999999998E-3</v>
      </c>
      <c r="AE44">
        <f t="shared" si="8"/>
        <v>6.1999999999999998E-3</v>
      </c>
      <c r="AF44">
        <f t="shared" si="9"/>
        <v>6.1999999999999998E-3</v>
      </c>
    </row>
    <row r="45" spans="1:32" x14ac:dyDescent="0.25">
      <c r="A45" t="s">
        <v>889</v>
      </c>
      <c r="B45" t="str">
        <f t="shared" si="0"/>
        <v>K147035B-FCM002</v>
      </c>
      <c r="C45" t="str">
        <f>VLOOKUP(B45,[1]IRIS!$B$2:$T$370,2,FALSE)</f>
        <v>RES-TF 4.7k,5%,,200ppm/,155.0C,0</v>
      </c>
      <c r="D45" t="str">
        <f>VLOOKUP(B45,'[1]cBOM GD'!$B$3:$D$393,3,FALSE)</f>
        <v>EBOM</v>
      </c>
      <c r="E45" t="str">
        <f>VLOOKUP(B45,[1]IRIS!$B$2:$T$370,4,FALSE)</f>
        <v>PP</v>
      </c>
      <c r="F45">
        <f>VLOOKUP(B45,[1]IRIS!$B$2:$T$370,5,FALSE)</f>
        <v>80004924</v>
      </c>
      <c r="G45" t="str">
        <f>VLOOKUP(B45,[1]IRIS!$B$2:$T$370,6,FALSE)</f>
        <v>KOA SPEER ELECTRONICS, INC.</v>
      </c>
      <c r="H45" t="str">
        <f>VLOOKUP(B45,[1]IRIS!$B$2:$T$370,7,FALSE)</f>
        <v>US</v>
      </c>
      <c r="I45">
        <f>VLOOKUP(B45,[1]IRIS!$B$2:$T$370,14,FALSE)</f>
        <v>9.3999999999999997E-4</v>
      </c>
      <c r="J45" t="str">
        <f>VLOOKUP(B45,[1]IRIS!$B$2:$T$370,15,FALSE)</f>
        <v>USD</v>
      </c>
      <c r="K45">
        <f t="shared" si="12"/>
        <v>9.3999999999999997E-4</v>
      </c>
      <c r="L45" s="15"/>
      <c r="N45" t="str">
        <f>VLOOKUP(B45,[1]IRIS!$B$2:$T$370,16,FALSE)</f>
        <v>EA</v>
      </c>
      <c r="O45" t="str">
        <f>VLOOKUP(B45,[1]IRIS!$B$2:$T$370,17,FALSE)</f>
        <v>P4000152</v>
      </c>
      <c r="P45" t="str">
        <f>VLOOKUP(B45,[1]IRIS!$B$2:$T$370,19,FALSE)</f>
        <v>PAVG55D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f t="shared" si="2"/>
        <v>1.8799999999999999E-3</v>
      </c>
      <c r="Z45">
        <f t="shared" si="3"/>
        <v>1.8799999999999999E-3</v>
      </c>
      <c r="AA45">
        <f t="shared" si="4"/>
        <v>1.8799999999999999E-3</v>
      </c>
      <c r="AB45">
        <f t="shared" si="5"/>
        <v>1.8799999999999999E-3</v>
      </c>
      <c r="AC45">
        <f t="shared" si="6"/>
        <v>1.8799999999999999E-3</v>
      </c>
      <c r="AD45">
        <f t="shared" si="7"/>
        <v>1.8799999999999999E-3</v>
      </c>
      <c r="AE45">
        <f t="shared" si="8"/>
        <v>1.8799999999999999E-3</v>
      </c>
      <c r="AF45">
        <f t="shared" si="9"/>
        <v>1.8799999999999999E-3</v>
      </c>
    </row>
    <row r="46" spans="1:32" x14ac:dyDescent="0.25">
      <c r="A46" t="s">
        <v>890</v>
      </c>
      <c r="B46" t="str">
        <f t="shared" si="0"/>
        <v>K149913B-FCM001</v>
      </c>
      <c r="C46" t="str">
        <f>VLOOKUP(B46,[1]IRIS!$B$2:$T$370,2,FALSE)</f>
        <v>RES-TF 49.9R,1%,50.0mW,00ppm/C,1</v>
      </c>
      <c r="D46" t="str">
        <f>VLOOKUP(B46,'[1]cBOM GD'!$B$3:$D$393,3,FALSE)</f>
        <v>EBOM</v>
      </c>
      <c r="E46" t="str">
        <f>VLOOKUP(B46,[1]IRIS!$B$2:$T$370,4,FALSE)</f>
        <v>PP</v>
      </c>
      <c r="F46">
        <f>VLOOKUP(B46,[1]IRIS!$B$2:$T$370,5,FALSE)</f>
        <v>80004924</v>
      </c>
      <c r="G46" t="str">
        <f>VLOOKUP(B46,[1]IRIS!$B$2:$T$370,6,FALSE)</f>
        <v>KOA SPEER ELECTRONICS, INC.</v>
      </c>
      <c r="H46" t="str">
        <f>VLOOKUP(B46,[1]IRIS!$B$2:$T$370,7,FALSE)</f>
        <v>US</v>
      </c>
      <c r="I46">
        <f>VLOOKUP(B46,[1]IRIS!$B$2:$T$370,14,FALSE)</f>
        <v>1.24E-3</v>
      </c>
      <c r="J46" t="str">
        <f>VLOOKUP(B46,[1]IRIS!$B$2:$T$370,15,FALSE)</f>
        <v>USD</v>
      </c>
      <c r="K46">
        <f t="shared" si="12"/>
        <v>1.24E-3</v>
      </c>
      <c r="L46" s="15"/>
      <c r="N46" t="str">
        <f>VLOOKUP(B46,[1]IRIS!$B$2:$T$370,16,FALSE)</f>
        <v>EA</v>
      </c>
      <c r="O46" t="str">
        <f>VLOOKUP(B46,[1]IRIS!$B$2:$T$370,17,FALSE)</f>
        <v>P4000152</v>
      </c>
      <c r="P46" t="str">
        <f>VLOOKUP(B46,[1]IRIS!$B$2:$T$370,19,FALSE)</f>
        <v>PAVG55D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f t="shared" si="2"/>
        <v>6.1999999999999998E-3</v>
      </c>
      <c r="Z46">
        <f t="shared" si="3"/>
        <v>6.1999999999999998E-3</v>
      </c>
      <c r="AA46">
        <f t="shared" si="4"/>
        <v>6.1999999999999998E-3</v>
      </c>
      <c r="AB46">
        <f t="shared" si="5"/>
        <v>6.1999999999999998E-3</v>
      </c>
      <c r="AC46">
        <f t="shared" si="6"/>
        <v>6.1999999999999998E-3</v>
      </c>
      <c r="AD46">
        <f t="shared" si="7"/>
        <v>6.1999999999999998E-3</v>
      </c>
      <c r="AE46">
        <f t="shared" si="8"/>
        <v>6.1999999999999998E-3</v>
      </c>
      <c r="AF46">
        <f t="shared" si="9"/>
        <v>6.1999999999999998E-3</v>
      </c>
    </row>
    <row r="47" spans="1:32" x14ac:dyDescent="0.25">
      <c r="A47" t="s">
        <v>891</v>
      </c>
      <c r="B47" t="str">
        <f t="shared" si="0"/>
        <v>K160443B-FCM001</v>
      </c>
      <c r="C47" t="str">
        <f>VLOOKUP(B47,[1]IRIS!$B$2:$T$370,2,FALSE)</f>
        <v>RES-TF 60.4k,1%,50.0mW,00ppm/C,1</v>
      </c>
      <c r="D47" t="str">
        <f>VLOOKUP(B47,'[1]cBOM GD'!$B$3:$D$393,3,FALSE)</f>
        <v>EBOM</v>
      </c>
      <c r="E47" t="str">
        <f>VLOOKUP(B47,[1]IRIS!$B$2:$T$370,4,FALSE)</f>
        <v>PP</v>
      </c>
      <c r="F47">
        <f>VLOOKUP(B47,[1]IRIS!$B$2:$T$370,5,FALSE)</f>
        <v>80004924</v>
      </c>
      <c r="G47" t="str">
        <f>VLOOKUP(B47,[1]IRIS!$B$2:$T$370,6,FALSE)</f>
        <v>KOA SPEER ELECTRONICS, INC.</v>
      </c>
      <c r="H47" t="str">
        <f>VLOOKUP(B47,[1]IRIS!$B$2:$T$370,7,FALSE)</f>
        <v>US</v>
      </c>
      <c r="I47">
        <f>VLOOKUP(B47,[1]IRIS!$B$2:$T$370,14,FALSE)</f>
        <v>1.24E-3</v>
      </c>
      <c r="J47" t="str">
        <f>VLOOKUP(B47,[1]IRIS!$B$2:$T$370,15,FALSE)</f>
        <v>USD</v>
      </c>
      <c r="K47">
        <f t="shared" si="12"/>
        <v>1.24E-3</v>
      </c>
      <c r="L47" s="15"/>
      <c r="N47" t="str">
        <f>VLOOKUP(B47,[1]IRIS!$B$2:$T$370,16,FALSE)</f>
        <v>EA</v>
      </c>
      <c r="O47" t="str">
        <f>VLOOKUP(B47,[1]IRIS!$B$2:$T$370,17,FALSE)</f>
        <v>P4000152</v>
      </c>
      <c r="P47" t="str">
        <f>VLOOKUP(B47,[1]IRIS!$B$2:$T$370,19,FALSE)</f>
        <v>PAVG55D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1</v>
      </c>
      <c r="Y47">
        <f t="shared" si="2"/>
        <v>0</v>
      </c>
      <c r="Z47">
        <f t="shared" si="3"/>
        <v>0</v>
      </c>
      <c r="AA47">
        <f t="shared" si="4"/>
        <v>0</v>
      </c>
      <c r="AB47">
        <f t="shared" si="5"/>
        <v>0</v>
      </c>
      <c r="AC47">
        <f t="shared" si="6"/>
        <v>0</v>
      </c>
      <c r="AD47">
        <f t="shared" si="7"/>
        <v>0</v>
      </c>
      <c r="AE47">
        <f t="shared" si="8"/>
        <v>1.24E-3</v>
      </c>
      <c r="AF47">
        <f t="shared" si="9"/>
        <v>1.24E-3</v>
      </c>
    </row>
    <row r="48" spans="1:32" x14ac:dyDescent="0.25">
      <c r="A48" t="s">
        <v>892</v>
      </c>
      <c r="B48" t="str">
        <f t="shared" si="0"/>
        <v>K168023B-FCM001</v>
      </c>
      <c r="C48" t="str">
        <f>VLOOKUP(B48,[1]IRIS!$B$2:$T$370,2,FALSE)</f>
        <v>RES-TF 680R,1%,50.0mW,20ppm/C,15</v>
      </c>
      <c r="D48" t="str">
        <f>VLOOKUP(B48,'[1]cBOM GD'!$B$3:$D$393,3,FALSE)</f>
        <v>EBOM</v>
      </c>
      <c r="E48" t="str">
        <f>VLOOKUP(B48,[1]IRIS!$B$2:$T$370,4,FALSE)</f>
        <v>PP</v>
      </c>
      <c r="F48">
        <f>VLOOKUP(B48,[1]IRIS!$B$2:$T$370,5,FALSE)</f>
        <v>80004924</v>
      </c>
      <c r="G48" t="str">
        <f>VLOOKUP(B48,[1]IRIS!$B$2:$T$370,6,FALSE)</f>
        <v>KOA SPEER ELECTRONICS, INC.</v>
      </c>
      <c r="H48" t="str">
        <f>VLOOKUP(B48,[1]IRIS!$B$2:$T$370,7,FALSE)</f>
        <v>US</v>
      </c>
      <c r="I48">
        <f>VLOOKUP(B48,[1]IRIS!$B$2:$T$370,14,FALSE)</f>
        <v>1.24E-3</v>
      </c>
      <c r="J48" t="str">
        <f>VLOOKUP(B48,[1]IRIS!$B$2:$T$370,15,FALSE)</f>
        <v>USD</v>
      </c>
      <c r="K48">
        <f t="shared" si="12"/>
        <v>1.24E-3</v>
      </c>
      <c r="L48" s="15"/>
      <c r="N48" t="str">
        <f>VLOOKUP(B48,[1]IRIS!$B$2:$T$370,16,FALSE)</f>
        <v>EA</v>
      </c>
      <c r="O48" t="str">
        <f>VLOOKUP(B48,[1]IRIS!$B$2:$T$370,17,FALSE)</f>
        <v>P4000152</v>
      </c>
      <c r="P48" t="str">
        <f>VLOOKUP(B48,[1]IRIS!$B$2:$T$370,19,FALSE)</f>
        <v>PAVG55D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f t="shared" si="2"/>
        <v>1.24E-3</v>
      </c>
      <c r="Z48">
        <f t="shared" si="3"/>
        <v>1.24E-3</v>
      </c>
      <c r="AA48">
        <f t="shared" si="4"/>
        <v>1.24E-3</v>
      </c>
      <c r="AB48">
        <f t="shared" si="5"/>
        <v>1.24E-3</v>
      </c>
      <c r="AC48">
        <f t="shared" si="6"/>
        <v>1.24E-3</v>
      </c>
      <c r="AD48">
        <f t="shared" si="7"/>
        <v>1.24E-3</v>
      </c>
      <c r="AE48">
        <f t="shared" si="8"/>
        <v>1.24E-3</v>
      </c>
      <c r="AF48">
        <f t="shared" si="9"/>
        <v>1.24E-3</v>
      </c>
    </row>
    <row r="49" spans="1:32" x14ac:dyDescent="0.25">
      <c r="A49" t="s">
        <v>893</v>
      </c>
      <c r="B49" t="str">
        <f t="shared" si="0"/>
        <v>K190943B-FCM001</v>
      </c>
      <c r="C49" t="str">
        <f>VLOOKUP(B49,[1]IRIS!$B$2:$T$370,2,FALSE)</f>
        <v>RES-TF 90.9k,1%,50.0mW,00ppm/C,1</v>
      </c>
      <c r="D49" t="str">
        <f>VLOOKUP(B49,'[1]cBOM GD'!$B$3:$D$393,3,FALSE)</f>
        <v>EBOM</v>
      </c>
      <c r="E49" t="str">
        <f>VLOOKUP(B49,[1]IRIS!$B$2:$T$370,4,FALSE)</f>
        <v>PP</v>
      </c>
      <c r="F49">
        <f>VLOOKUP(B49,[1]IRIS!$B$2:$T$370,5,FALSE)</f>
        <v>80004924</v>
      </c>
      <c r="G49" t="str">
        <f>VLOOKUP(B49,[1]IRIS!$B$2:$T$370,6,FALSE)</f>
        <v>KOA SPEER ELECTRONICS, INC.</v>
      </c>
      <c r="H49" t="str">
        <f>VLOOKUP(B49,[1]IRIS!$B$2:$T$370,7,FALSE)</f>
        <v>US</v>
      </c>
      <c r="I49">
        <f>VLOOKUP(B49,[1]IRIS!$B$2:$T$370,14,FALSE)</f>
        <v>1.24E-3</v>
      </c>
      <c r="J49" t="str">
        <f>VLOOKUP(B49,[1]IRIS!$B$2:$T$370,15,FALSE)</f>
        <v>USD</v>
      </c>
      <c r="K49">
        <f t="shared" si="12"/>
        <v>1.24E-3</v>
      </c>
      <c r="L49" s="15"/>
      <c r="N49" t="str">
        <f>VLOOKUP(B49,[1]IRIS!$B$2:$T$370,16,FALSE)</f>
        <v>EA</v>
      </c>
      <c r="O49" t="str">
        <f>VLOOKUP(B49,[1]IRIS!$B$2:$T$370,17,FALSE)</f>
        <v>P4000152</v>
      </c>
      <c r="P49" t="str">
        <f>VLOOKUP(B49,[1]IRIS!$B$2:$T$370,19,FALSE)</f>
        <v>PAVG55D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f t="shared" si="2"/>
        <v>1.24E-3</v>
      </c>
      <c r="Z49">
        <f t="shared" si="3"/>
        <v>1.24E-3</v>
      </c>
      <c r="AA49">
        <f t="shared" si="4"/>
        <v>1.24E-3</v>
      </c>
      <c r="AB49">
        <f t="shared" si="5"/>
        <v>1.24E-3</v>
      </c>
      <c r="AC49">
        <f t="shared" si="6"/>
        <v>1.24E-3</v>
      </c>
      <c r="AD49">
        <f t="shared" si="7"/>
        <v>1.24E-3</v>
      </c>
      <c r="AE49">
        <f t="shared" si="8"/>
        <v>1.24E-3</v>
      </c>
      <c r="AF49">
        <f t="shared" si="9"/>
        <v>1.24E-3</v>
      </c>
    </row>
    <row r="50" spans="1:32" x14ac:dyDescent="0.25">
      <c r="A50" t="s">
        <v>894</v>
      </c>
      <c r="B50" t="str">
        <f t="shared" si="0"/>
        <v>K210043D-FJA001</v>
      </c>
      <c r="C50" t="str">
        <f>VLOOKUP(B50,[1]IRIS!$B$2:$T$370,2,FALSE)</f>
        <v>CAP-CERM 10pF,1%,50V,CO,,0201</v>
      </c>
      <c r="D50" t="str">
        <f>VLOOKUP(B50,'[1]cBOM GD'!$B$3:$D$393,3,FALSE)</f>
        <v>EBOM</v>
      </c>
      <c r="E50" t="str">
        <f>VLOOKUP(B50,[1]IRIS!$B$2:$T$370,4,FALSE)</f>
        <v>PP</v>
      </c>
      <c r="F50">
        <f>VLOOKUP(B50,[1]IRIS!$B$2:$T$370,5,FALSE)</f>
        <v>80004846</v>
      </c>
      <c r="G50" t="str">
        <f>VLOOKUP(B50,[1]IRIS!$B$2:$T$370,6,FALSE)</f>
        <v>MURATA ELECTRONICS ROCK</v>
      </c>
      <c r="H50" t="str">
        <f>VLOOKUP(B50,[1]IRIS!$B$2:$T$370,7,FALSE)</f>
        <v>US</v>
      </c>
      <c r="I50">
        <f>VLOOKUP(B50,[1]IRIS!$B$2:$T$370,14,FALSE)</f>
        <v>3.5400000000000002E-3</v>
      </c>
      <c r="J50" t="str">
        <f>VLOOKUP(B50,[1]IRIS!$B$2:$T$370,15,FALSE)</f>
        <v>USD</v>
      </c>
      <c r="K50">
        <f t="shared" si="12"/>
        <v>3.5400000000000002E-3</v>
      </c>
      <c r="L50" s="15"/>
      <c r="N50" t="str">
        <f>VLOOKUP(B50,[1]IRIS!$B$2:$T$370,16,FALSE)</f>
        <v>EA</v>
      </c>
      <c r="O50" t="str">
        <f>VLOOKUP(B50,[1]IRIS!$B$2:$T$370,17,FALSE)</f>
        <v>P4000026</v>
      </c>
      <c r="P50" t="str">
        <f>VLOOKUP(B50,[1]IRIS!$B$2:$T$370,19,FALSE)</f>
        <v>PNET55D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f t="shared" si="2"/>
        <v>3.5400000000000002E-3</v>
      </c>
      <c r="Z50">
        <f t="shared" si="3"/>
        <v>3.5400000000000002E-3</v>
      </c>
      <c r="AA50">
        <f t="shared" si="4"/>
        <v>3.5400000000000002E-3</v>
      </c>
      <c r="AB50">
        <f t="shared" si="5"/>
        <v>3.5400000000000002E-3</v>
      </c>
      <c r="AC50">
        <f t="shared" si="6"/>
        <v>3.5400000000000002E-3</v>
      </c>
      <c r="AD50">
        <f t="shared" si="7"/>
        <v>3.5400000000000002E-3</v>
      </c>
      <c r="AE50">
        <f t="shared" si="8"/>
        <v>3.5400000000000002E-3</v>
      </c>
      <c r="AF50">
        <f t="shared" si="9"/>
        <v>3.5400000000000002E-3</v>
      </c>
    </row>
    <row r="51" spans="1:32" x14ac:dyDescent="0.25">
      <c r="A51" t="s">
        <v>895</v>
      </c>
      <c r="B51" t="str">
        <f t="shared" si="0"/>
        <v>K210044D-FJA001</v>
      </c>
      <c r="C51" t="str">
        <f>VLOOKUP(B51,[1]IRIS!$B$2:$T$370,2,FALSE)</f>
        <v>CAP-CERM 10pF,2%,50V,CO,,0201</v>
      </c>
      <c r="D51" t="str">
        <f>VLOOKUP(B51,'[1]cBOM GD'!$B$3:$D$393,3,FALSE)</f>
        <v>EBOM</v>
      </c>
      <c r="E51" t="str">
        <f>VLOOKUP(B51,[1]IRIS!$B$2:$T$370,4,FALSE)</f>
        <v>PP</v>
      </c>
      <c r="F51">
        <f>VLOOKUP(B51,[1]IRIS!$B$2:$T$370,5,FALSE)</f>
        <v>80004846</v>
      </c>
      <c r="G51" t="str">
        <f>VLOOKUP(B51,[1]IRIS!$B$2:$T$370,6,FALSE)</f>
        <v>MURATA ELECTRONICS ROCK</v>
      </c>
      <c r="H51" t="str">
        <f>VLOOKUP(B51,[1]IRIS!$B$2:$T$370,7,FALSE)</f>
        <v>US</v>
      </c>
      <c r="I51">
        <f>VLOOKUP(B51,[1]IRIS!$B$2:$T$370,14,FALSE)</f>
        <v>2.8800000000000002E-3</v>
      </c>
      <c r="J51" t="str">
        <f>VLOOKUP(B51,[1]IRIS!$B$2:$T$370,15,FALSE)</f>
        <v>USD</v>
      </c>
      <c r="K51">
        <f t="shared" si="12"/>
        <v>2.8800000000000002E-3</v>
      </c>
      <c r="L51" s="15"/>
      <c r="N51" t="str">
        <f>VLOOKUP(B51,[1]IRIS!$B$2:$T$370,16,FALSE)</f>
        <v>EA</v>
      </c>
      <c r="O51" t="str">
        <f>VLOOKUP(B51,[1]IRIS!$B$2:$T$370,17,FALSE)</f>
        <v>P4000026</v>
      </c>
      <c r="P51" t="str">
        <f>VLOOKUP(B51,[1]IRIS!$B$2:$T$370,19,FALSE)</f>
        <v>PNET55D</v>
      </c>
      <c r="Q51">
        <v>3</v>
      </c>
      <c r="R51">
        <v>3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f t="shared" si="2"/>
        <v>8.6400000000000001E-3</v>
      </c>
      <c r="Z51">
        <f t="shared" si="3"/>
        <v>8.6400000000000001E-3</v>
      </c>
      <c r="AA51">
        <f t="shared" si="4"/>
        <v>5.7600000000000004E-3</v>
      </c>
      <c r="AB51">
        <f t="shared" si="5"/>
        <v>5.7600000000000004E-3</v>
      </c>
      <c r="AC51">
        <f t="shared" si="6"/>
        <v>5.7600000000000004E-3</v>
      </c>
      <c r="AD51">
        <f t="shared" si="7"/>
        <v>5.7600000000000004E-3</v>
      </c>
      <c r="AE51">
        <f t="shared" si="8"/>
        <v>5.7600000000000004E-3</v>
      </c>
      <c r="AF51">
        <f t="shared" si="9"/>
        <v>5.7600000000000004E-3</v>
      </c>
    </row>
    <row r="52" spans="1:32" x14ac:dyDescent="0.25">
      <c r="A52" t="s">
        <v>896</v>
      </c>
      <c r="B52" t="str">
        <f t="shared" si="0"/>
        <v>K210136D-FJA001</v>
      </c>
      <c r="C52" t="str">
        <f>VLOOKUP(B52,[1]IRIS!$B$2:$T$370,2,FALSE)</f>
        <v>CAP MLCC C0G (EIA) 100pF 5% 0402</v>
      </c>
      <c r="D52" t="str">
        <f>VLOOKUP(B52,'[1]cBOM GD'!$B$3:$D$393,3,FALSE)</f>
        <v>EBOM</v>
      </c>
      <c r="E52" t="str">
        <f>VLOOKUP(B52,[1]IRIS!$B$2:$T$370,4,FALSE)</f>
        <v>PP</v>
      </c>
      <c r="F52">
        <f>VLOOKUP(B52,[1]IRIS!$B$2:$T$370,5,FALSE)</f>
        <v>80004846</v>
      </c>
      <c r="G52" t="str">
        <f>VLOOKUP(B52,[1]IRIS!$B$2:$T$370,6,FALSE)</f>
        <v>MURATA ELECTRONICS ROCK</v>
      </c>
      <c r="H52" t="str">
        <f>VLOOKUP(B52,[1]IRIS!$B$2:$T$370,7,FALSE)</f>
        <v>US</v>
      </c>
      <c r="I52">
        <f>VLOOKUP(B52,[1]IRIS!$B$2:$T$370,14,FALSE)</f>
        <v>2.3400000000000001E-3</v>
      </c>
      <c r="J52" t="str">
        <f>VLOOKUP(B52,[1]IRIS!$B$2:$T$370,15,FALSE)</f>
        <v>USD</v>
      </c>
      <c r="K52">
        <f t="shared" si="12"/>
        <v>2.3400000000000001E-3</v>
      </c>
      <c r="L52" s="15"/>
      <c r="N52" t="str">
        <f>VLOOKUP(B52,[1]IRIS!$B$2:$T$370,16,FALSE)</f>
        <v>EA</v>
      </c>
      <c r="O52" t="str">
        <f>VLOOKUP(B52,[1]IRIS!$B$2:$T$370,17,FALSE)</f>
        <v>P4000026</v>
      </c>
      <c r="P52" t="str">
        <f>VLOOKUP(B52,[1]IRIS!$B$2:$T$370,19,FALSE)</f>
        <v>PNET55D</v>
      </c>
      <c r="Q52">
        <v>2</v>
      </c>
      <c r="R52">
        <v>2</v>
      </c>
      <c r="S52">
        <v>0</v>
      </c>
      <c r="T52">
        <v>0</v>
      </c>
      <c r="U52">
        <v>0</v>
      </c>
      <c r="V52">
        <v>0</v>
      </c>
      <c r="W52">
        <v>1</v>
      </c>
      <c r="X52">
        <v>1</v>
      </c>
      <c r="Y52">
        <f t="shared" si="2"/>
        <v>4.6800000000000001E-3</v>
      </c>
      <c r="Z52">
        <f t="shared" si="3"/>
        <v>4.6800000000000001E-3</v>
      </c>
      <c r="AA52">
        <f t="shared" si="4"/>
        <v>0</v>
      </c>
      <c r="AB52">
        <f t="shared" si="5"/>
        <v>0</v>
      </c>
      <c r="AC52">
        <f t="shared" si="6"/>
        <v>0</v>
      </c>
      <c r="AD52">
        <f t="shared" si="7"/>
        <v>0</v>
      </c>
      <c r="AE52">
        <f t="shared" si="8"/>
        <v>2.3400000000000001E-3</v>
      </c>
      <c r="AF52">
        <f t="shared" si="9"/>
        <v>2.3400000000000001E-3</v>
      </c>
    </row>
    <row r="53" spans="1:32" x14ac:dyDescent="0.25">
      <c r="A53" t="s">
        <v>897</v>
      </c>
      <c r="B53" t="str">
        <f t="shared" si="0"/>
        <v>K210237D-FKA001</v>
      </c>
      <c r="C53" t="str">
        <f>VLOOKUP(B53,[1]IRIS!$B$2:$T$370,2,FALSE)</f>
        <v>CAP MLCC X7R (EIA) 1000pF 10% 0201</v>
      </c>
      <c r="D53" t="str">
        <f>VLOOKUP(B53,'[1]cBOM GD'!$B$3:$D$393,3,FALSE)</f>
        <v>EBOM</v>
      </c>
      <c r="E53" t="str">
        <f>VLOOKUP(B53,[1]IRIS!$B$2:$T$370,4,FALSE)</f>
        <v>PP</v>
      </c>
      <c r="F53">
        <f>VLOOKUP(B53,[1]IRIS!$B$2:$T$370,5,FALSE)</f>
        <v>80004846</v>
      </c>
      <c r="G53" t="str">
        <f>VLOOKUP(B53,[1]IRIS!$B$2:$T$370,6,FALSE)</f>
        <v>MURATA ELECTRONICS ROCK</v>
      </c>
      <c r="H53" t="str">
        <f>VLOOKUP(B53,[1]IRIS!$B$2:$T$370,7,FALSE)</f>
        <v>US</v>
      </c>
      <c r="I53">
        <f>VLOOKUP(B53,[1]IRIS!$B$2:$T$370,14,FALSE)</f>
        <v>1.1999999999999999E-3</v>
      </c>
      <c r="J53" t="str">
        <f>VLOOKUP(B53,[1]IRIS!$B$2:$T$370,15,FALSE)</f>
        <v>USD</v>
      </c>
      <c r="K53">
        <f t="shared" si="12"/>
        <v>1.1999999999999999E-3</v>
      </c>
      <c r="L53" s="15"/>
      <c r="N53" t="str">
        <f>VLOOKUP(B53,[1]IRIS!$B$2:$T$370,16,FALSE)</f>
        <v>EA</v>
      </c>
      <c r="O53" t="str">
        <f>VLOOKUP(B53,[1]IRIS!$B$2:$T$370,17,FALSE)</f>
        <v>P4000026</v>
      </c>
      <c r="P53" t="str">
        <f>VLOOKUP(B53,[1]IRIS!$B$2:$T$370,19,FALSE)</f>
        <v>PNET55D</v>
      </c>
      <c r="Q53">
        <v>11</v>
      </c>
      <c r="R53">
        <v>11</v>
      </c>
      <c r="S53">
        <v>10</v>
      </c>
      <c r="T53">
        <v>10</v>
      </c>
      <c r="U53">
        <v>10</v>
      </c>
      <c r="V53">
        <v>10</v>
      </c>
      <c r="W53">
        <v>10</v>
      </c>
      <c r="X53">
        <v>10</v>
      </c>
      <c r="Y53">
        <f t="shared" si="2"/>
        <v>1.3199999999999998E-2</v>
      </c>
      <c r="Z53">
        <f t="shared" si="3"/>
        <v>1.3199999999999998E-2</v>
      </c>
      <c r="AA53">
        <f t="shared" si="4"/>
        <v>1.1999999999999999E-2</v>
      </c>
      <c r="AB53">
        <f t="shared" si="5"/>
        <v>1.1999999999999999E-2</v>
      </c>
      <c r="AC53">
        <f t="shared" si="6"/>
        <v>1.1999999999999999E-2</v>
      </c>
      <c r="AD53">
        <f t="shared" si="7"/>
        <v>1.1999999999999999E-2</v>
      </c>
      <c r="AE53">
        <f t="shared" si="8"/>
        <v>1.1999999999999999E-2</v>
      </c>
      <c r="AF53">
        <f t="shared" si="9"/>
        <v>1.1999999999999999E-2</v>
      </c>
    </row>
    <row r="54" spans="1:32" x14ac:dyDescent="0.25">
      <c r="A54" t="s">
        <v>898</v>
      </c>
      <c r="B54" t="str">
        <f t="shared" si="0"/>
        <v>K210246D-FJA001</v>
      </c>
      <c r="C54" t="str">
        <f>VLOOKUP(B54,[1]IRIS!$B$2:$T$370,2,FALSE)</f>
        <v>CAP MLCC C0G (EIA) 1000pF 5% 0402</v>
      </c>
      <c r="D54" t="str">
        <f>VLOOKUP(B54,'[1]cBOM GD'!$B$3:$D$393,3,FALSE)</f>
        <v>EBOM</v>
      </c>
      <c r="E54" t="str">
        <f>VLOOKUP(B54,[1]IRIS!$B$2:$T$370,4,FALSE)</f>
        <v>PP</v>
      </c>
      <c r="F54">
        <f>VLOOKUP(B54,[1]IRIS!$B$2:$T$370,5,FALSE)</f>
        <v>80004846</v>
      </c>
      <c r="G54" t="str">
        <f>VLOOKUP(B54,[1]IRIS!$B$2:$T$370,6,FALSE)</f>
        <v>MURATA ELECTRONICS ROCK</v>
      </c>
      <c r="H54" t="str">
        <f>VLOOKUP(B54,[1]IRIS!$B$2:$T$370,7,FALSE)</f>
        <v>US</v>
      </c>
      <c r="I54">
        <f>VLOOKUP(B54,[1]IRIS!$B$2:$T$370,14,FALSE)</f>
        <v>9.3600000000000003E-3</v>
      </c>
      <c r="J54" t="str">
        <f>VLOOKUP(B54,[1]IRIS!$B$2:$T$370,15,FALSE)</f>
        <v>USD</v>
      </c>
      <c r="K54">
        <f t="shared" si="12"/>
        <v>9.3600000000000003E-3</v>
      </c>
      <c r="L54" s="15"/>
      <c r="N54" t="str">
        <f>VLOOKUP(B54,[1]IRIS!$B$2:$T$370,16,FALSE)</f>
        <v>EA</v>
      </c>
      <c r="O54" t="str">
        <f>VLOOKUP(B54,[1]IRIS!$B$2:$T$370,17,FALSE)</f>
        <v>P4000026</v>
      </c>
      <c r="P54" t="str">
        <f>VLOOKUP(B54,[1]IRIS!$B$2:$T$370,19,FALSE)</f>
        <v>PNET55D</v>
      </c>
      <c r="Q54">
        <v>4</v>
      </c>
      <c r="R54">
        <v>4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f t="shared" si="2"/>
        <v>3.7440000000000001E-2</v>
      </c>
      <c r="Z54">
        <f t="shared" si="3"/>
        <v>3.7440000000000001E-2</v>
      </c>
      <c r="AA54">
        <f t="shared" si="4"/>
        <v>0</v>
      </c>
      <c r="AB54">
        <f t="shared" si="5"/>
        <v>0</v>
      </c>
      <c r="AC54">
        <f t="shared" si="6"/>
        <v>0</v>
      </c>
      <c r="AD54">
        <f t="shared" si="7"/>
        <v>0</v>
      </c>
      <c r="AE54">
        <f t="shared" si="8"/>
        <v>0</v>
      </c>
      <c r="AF54">
        <f t="shared" si="9"/>
        <v>0</v>
      </c>
    </row>
    <row r="55" spans="1:32" x14ac:dyDescent="0.25">
      <c r="A55" t="s">
        <v>899</v>
      </c>
      <c r="B55" t="str">
        <f t="shared" si="0"/>
        <v>K210247D-FKA001</v>
      </c>
      <c r="C55" t="str">
        <f>VLOOKUP(B55,[1]IRIS!$B$2:$T$370,2,FALSE)</f>
        <v>CAP MLCC X7R (EIA) 1000pF 10% 0402</v>
      </c>
      <c r="D55" t="str">
        <f>VLOOKUP(B55,'[1]cBOM GD'!$B$3:$D$393,3,FALSE)</f>
        <v>EBOM</v>
      </c>
      <c r="E55" t="str">
        <f>VLOOKUP(B55,[1]IRIS!$B$2:$T$370,4,FALSE)</f>
        <v>PP</v>
      </c>
      <c r="F55">
        <f>VLOOKUP(B55,[1]IRIS!$B$2:$T$370,5,FALSE)</f>
        <v>80004846</v>
      </c>
      <c r="G55" t="str">
        <f>VLOOKUP(B55,[1]IRIS!$B$2:$T$370,6,FALSE)</f>
        <v>MURATA ELECTRONICS ROCK</v>
      </c>
      <c r="H55" t="str">
        <f>VLOOKUP(B55,[1]IRIS!$B$2:$T$370,7,FALSE)</f>
        <v>US</v>
      </c>
      <c r="I55">
        <f>VLOOKUP(B55,[1]IRIS!$B$2:$T$370,14,FALSE)</f>
        <v>1.74E-3</v>
      </c>
      <c r="J55" t="str">
        <f>VLOOKUP(B55,[1]IRIS!$B$2:$T$370,15,FALSE)</f>
        <v>USD</v>
      </c>
      <c r="K55">
        <f t="shared" si="12"/>
        <v>1.74E-3</v>
      </c>
      <c r="L55" s="15"/>
      <c r="N55" t="str">
        <f>VLOOKUP(B55,[1]IRIS!$B$2:$T$370,16,FALSE)</f>
        <v>EA</v>
      </c>
      <c r="O55" t="str">
        <f>VLOOKUP(B55,[1]IRIS!$B$2:$T$370,17,FALSE)</f>
        <v>P4000026</v>
      </c>
      <c r="P55" t="str">
        <f>VLOOKUP(B55,[1]IRIS!$B$2:$T$370,19,FALSE)</f>
        <v>PNET55D</v>
      </c>
      <c r="Q55">
        <v>3</v>
      </c>
      <c r="R55">
        <v>3</v>
      </c>
      <c r="S55">
        <v>3</v>
      </c>
      <c r="T55">
        <v>3</v>
      </c>
      <c r="U55">
        <v>3</v>
      </c>
      <c r="V55">
        <v>3</v>
      </c>
      <c r="W55">
        <v>3</v>
      </c>
      <c r="X55">
        <v>3</v>
      </c>
      <c r="Y55">
        <f t="shared" si="2"/>
        <v>5.2199999999999998E-3</v>
      </c>
      <c r="Z55">
        <f t="shared" si="3"/>
        <v>5.2199999999999998E-3</v>
      </c>
      <c r="AA55">
        <f t="shared" si="4"/>
        <v>5.2199999999999998E-3</v>
      </c>
      <c r="AB55">
        <f t="shared" si="5"/>
        <v>5.2199999999999998E-3</v>
      </c>
      <c r="AC55">
        <f t="shared" si="6"/>
        <v>5.2199999999999998E-3</v>
      </c>
      <c r="AD55">
        <f t="shared" si="7"/>
        <v>5.2199999999999998E-3</v>
      </c>
      <c r="AE55">
        <f t="shared" si="8"/>
        <v>5.2199999999999998E-3</v>
      </c>
      <c r="AF55">
        <f t="shared" si="9"/>
        <v>5.2199999999999998E-3</v>
      </c>
    </row>
    <row r="56" spans="1:32" x14ac:dyDescent="0.25">
      <c r="A56" t="s">
        <v>900</v>
      </c>
      <c r="B56" t="str">
        <f t="shared" si="0"/>
        <v>K210317D-FKA001</v>
      </c>
      <c r="C56" t="str">
        <f>VLOOKUP(B56,[1]IRIS!$B$2:$T$370,2,FALSE)</f>
        <v>CAP MLCC X7R (EIA) 1000pF 10% 0201</v>
      </c>
      <c r="D56" t="str">
        <f>VLOOKUP(B56,'[1]cBOM GD'!$B$3:$D$393,3,FALSE)</f>
        <v>EBOM</v>
      </c>
      <c r="E56" t="str">
        <f>VLOOKUP(B56,[1]IRIS!$B$2:$T$370,4,FALSE)</f>
        <v>PP</v>
      </c>
      <c r="F56">
        <f>VLOOKUP(B56,[1]IRIS!$B$2:$T$370,5,FALSE)</f>
        <v>80004846</v>
      </c>
      <c r="G56" t="str">
        <f>VLOOKUP(B56,[1]IRIS!$B$2:$T$370,6,FALSE)</f>
        <v>MURATA ELECTRONICS ROCK</v>
      </c>
      <c r="H56" t="str">
        <f>VLOOKUP(B56,[1]IRIS!$B$2:$T$370,7,FALSE)</f>
        <v>US</v>
      </c>
      <c r="I56">
        <f>VLOOKUP(B56,[1]IRIS!$B$2:$T$370,14,FALSE)</f>
        <v>1.48E-3</v>
      </c>
      <c r="J56" t="str">
        <f>VLOOKUP(B56,[1]IRIS!$B$2:$T$370,15,FALSE)</f>
        <v>USD</v>
      </c>
      <c r="K56">
        <f t="shared" si="12"/>
        <v>1.48E-3</v>
      </c>
      <c r="L56" s="15"/>
      <c r="N56" t="str">
        <f>VLOOKUP(B56,[1]IRIS!$B$2:$T$370,16,FALSE)</f>
        <v>EA</v>
      </c>
      <c r="O56" t="str">
        <f>VLOOKUP(B56,[1]IRIS!$B$2:$T$370,17,FALSE)</f>
        <v>P4000026</v>
      </c>
      <c r="P56" t="str">
        <f>VLOOKUP(B56,[1]IRIS!$B$2:$T$370,19,FALSE)</f>
        <v>PNET55D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f t="shared" si="2"/>
        <v>4.4399999999999995E-3</v>
      </c>
      <c r="Z56">
        <f t="shared" si="3"/>
        <v>4.4399999999999995E-3</v>
      </c>
      <c r="AA56">
        <f t="shared" si="4"/>
        <v>4.4399999999999995E-3</v>
      </c>
      <c r="AB56">
        <f t="shared" si="5"/>
        <v>4.4399999999999995E-3</v>
      </c>
      <c r="AC56">
        <f t="shared" si="6"/>
        <v>4.4399999999999995E-3</v>
      </c>
      <c r="AD56">
        <f t="shared" si="7"/>
        <v>4.4399999999999995E-3</v>
      </c>
      <c r="AE56">
        <f t="shared" si="8"/>
        <v>4.4399999999999995E-3</v>
      </c>
      <c r="AF56">
        <f t="shared" si="9"/>
        <v>4.4399999999999995E-3</v>
      </c>
    </row>
    <row r="57" spans="1:32" x14ac:dyDescent="0.25">
      <c r="A57" t="s">
        <v>901</v>
      </c>
      <c r="B57" t="str">
        <f t="shared" si="0"/>
        <v>K210327D-FKA001</v>
      </c>
      <c r="C57" t="str">
        <f>VLOOKUP(B57,[1]IRIS!$B$2:$T$370,2,FALSE)</f>
        <v>CAP MLCC X7R (EIA) 1000pF 10% 0402</v>
      </c>
      <c r="D57" t="str">
        <f>VLOOKUP(B57,'[1]cBOM GD'!$B$3:$D$393,3,FALSE)</f>
        <v>EBOM</v>
      </c>
      <c r="E57" t="str">
        <f>VLOOKUP(B57,[1]IRIS!$B$2:$T$370,4,FALSE)</f>
        <v>PP</v>
      </c>
      <c r="F57">
        <f>VLOOKUP(B57,[1]IRIS!$B$2:$T$370,5,FALSE)</f>
        <v>80004846</v>
      </c>
      <c r="G57" t="str">
        <f>VLOOKUP(B57,[1]IRIS!$B$2:$T$370,6,FALSE)</f>
        <v>MURATA ELECTRONICS ROCK</v>
      </c>
      <c r="H57" t="str">
        <f>VLOOKUP(B57,[1]IRIS!$B$2:$T$370,7,FALSE)</f>
        <v>US</v>
      </c>
      <c r="I57">
        <f>VLOOKUP(B57,[1]IRIS!$B$2:$T$370,14,FALSE)</f>
        <v>2.3400000000000001E-3</v>
      </c>
      <c r="J57" t="str">
        <f>VLOOKUP(B57,[1]IRIS!$B$2:$T$370,15,FALSE)</f>
        <v>USD</v>
      </c>
      <c r="K57">
        <f t="shared" si="12"/>
        <v>2.3400000000000001E-3</v>
      </c>
      <c r="L57" s="15"/>
      <c r="N57" t="str">
        <f>VLOOKUP(B57,[1]IRIS!$B$2:$T$370,16,FALSE)</f>
        <v>EA</v>
      </c>
      <c r="O57" t="str">
        <f>VLOOKUP(B57,[1]IRIS!$B$2:$T$370,17,FALSE)</f>
        <v>P4000026</v>
      </c>
      <c r="P57" t="str">
        <f>VLOOKUP(B57,[1]IRIS!$B$2:$T$370,19,FALSE)</f>
        <v>PNET55D</v>
      </c>
      <c r="Q57">
        <v>24</v>
      </c>
      <c r="R57">
        <v>24</v>
      </c>
      <c r="S57">
        <v>23</v>
      </c>
      <c r="T57">
        <v>23</v>
      </c>
      <c r="U57">
        <v>23</v>
      </c>
      <c r="V57">
        <v>23</v>
      </c>
      <c r="W57">
        <v>23</v>
      </c>
      <c r="X57">
        <v>23</v>
      </c>
      <c r="Y57">
        <f t="shared" si="2"/>
        <v>5.6160000000000002E-2</v>
      </c>
      <c r="Z57">
        <f t="shared" si="3"/>
        <v>5.6160000000000002E-2</v>
      </c>
      <c r="AA57">
        <f t="shared" si="4"/>
        <v>5.382E-2</v>
      </c>
      <c r="AB57">
        <f t="shared" si="5"/>
        <v>5.382E-2</v>
      </c>
      <c r="AC57">
        <f t="shared" si="6"/>
        <v>5.382E-2</v>
      </c>
      <c r="AD57">
        <f t="shared" si="7"/>
        <v>5.382E-2</v>
      </c>
      <c r="AE57">
        <f t="shared" si="8"/>
        <v>5.382E-2</v>
      </c>
      <c r="AF57">
        <f t="shared" si="9"/>
        <v>5.382E-2</v>
      </c>
    </row>
    <row r="58" spans="1:32" x14ac:dyDescent="0.25">
      <c r="A58" t="s">
        <v>902</v>
      </c>
      <c r="B58" t="str">
        <f t="shared" si="0"/>
        <v>K210407D-FKD001</v>
      </c>
      <c r="C58" t="str">
        <f>VLOOKUP(B58,[1]IRIS!$B$2:$T$370,2,FALSE)</f>
        <v>CAP MLCC X6S (EIA) 0.10F10% 0201</v>
      </c>
      <c r="D58" t="str">
        <f>VLOOKUP(B58,'[1]cBOM GD'!$B$3:$D$393,3,FALSE)</f>
        <v>EBOM</v>
      </c>
      <c r="E58" t="str">
        <f>VLOOKUP(B58,[1]IRIS!$B$2:$T$370,4,FALSE)</f>
        <v>PP</v>
      </c>
      <c r="F58">
        <f>VLOOKUP(B58,[1]IRIS!$B$2:$T$370,5,FALSE)</f>
        <v>80004846</v>
      </c>
      <c r="G58" t="str">
        <f>VLOOKUP(B58,[1]IRIS!$B$2:$T$370,6,FALSE)</f>
        <v>MURATA ELECTRONICS ROCK</v>
      </c>
      <c r="H58" t="str">
        <f>VLOOKUP(B58,[1]IRIS!$B$2:$T$370,7,FALSE)</f>
        <v>US</v>
      </c>
      <c r="I58">
        <f>VLOOKUP(B58,[1]IRIS!$B$2:$T$370,14,FALSE)</f>
        <v>1.89E-3</v>
      </c>
      <c r="J58" t="str">
        <f>VLOOKUP(B58,[1]IRIS!$B$2:$T$370,15,FALSE)</f>
        <v>USD</v>
      </c>
      <c r="K58">
        <f t="shared" si="12"/>
        <v>1.89E-3</v>
      </c>
      <c r="L58" s="15"/>
      <c r="N58" t="str">
        <f>VLOOKUP(B58,[1]IRIS!$B$2:$T$370,16,FALSE)</f>
        <v>EA</v>
      </c>
      <c r="O58" t="str">
        <f>VLOOKUP(B58,[1]IRIS!$B$2:$T$370,17,FALSE)</f>
        <v>P4000026</v>
      </c>
      <c r="P58" t="str">
        <f>VLOOKUP(B58,[1]IRIS!$B$2:$T$370,19,FALSE)</f>
        <v>PNET55D</v>
      </c>
      <c r="Q58">
        <v>16</v>
      </c>
      <c r="R58">
        <v>16</v>
      </c>
      <c r="S58">
        <v>16</v>
      </c>
      <c r="T58">
        <v>16</v>
      </c>
      <c r="U58">
        <v>16</v>
      </c>
      <c r="V58">
        <v>16</v>
      </c>
      <c r="W58">
        <v>16</v>
      </c>
      <c r="X58">
        <v>16</v>
      </c>
      <c r="Y58">
        <f t="shared" si="2"/>
        <v>3.024E-2</v>
      </c>
      <c r="Z58">
        <f t="shared" si="3"/>
        <v>3.024E-2</v>
      </c>
      <c r="AA58">
        <f t="shared" si="4"/>
        <v>3.024E-2</v>
      </c>
      <c r="AB58">
        <f t="shared" si="5"/>
        <v>3.024E-2</v>
      </c>
      <c r="AC58">
        <f t="shared" si="6"/>
        <v>3.024E-2</v>
      </c>
      <c r="AD58">
        <f t="shared" si="7"/>
        <v>3.024E-2</v>
      </c>
      <c r="AE58">
        <f t="shared" si="8"/>
        <v>3.024E-2</v>
      </c>
      <c r="AF58">
        <f t="shared" si="9"/>
        <v>3.024E-2</v>
      </c>
    </row>
    <row r="59" spans="1:32" x14ac:dyDescent="0.25">
      <c r="A59" t="s">
        <v>903</v>
      </c>
      <c r="B59" t="str">
        <f t="shared" si="0"/>
        <v>K210427D-FKA001</v>
      </c>
      <c r="C59" t="str">
        <f>VLOOKUP(B59,[1]IRIS!$B$2:$T$370,2,FALSE)</f>
        <v>CAP MLCC X7R (EIA) 0.10uF 10% 0402</v>
      </c>
      <c r="D59" t="str">
        <f>VLOOKUP(B59,'[1]cBOM GD'!$B$3:$D$393,3,FALSE)</f>
        <v>EBOM</v>
      </c>
      <c r="E59" t="str">
        <f>VLOOKUP(B59,[1]IRIS!$B$2:$T$370,4,FALSE)</f>
        <v>PP</v>
      </c>
      <c r="F59">
        <f>VLOOKUP(B59,[1]IRIS!$B$2:$T$370,5,FALSE)</f>
        <v>80004846</v>
      </c>
      <c r="G59" t="str">
        <f>VLOOKUP(B59,[1]IRIS!$B$2:$T$370,6,FALSE)</f>
        <v>MURATA ELECTRONICS ROCK</v>
      </c>
      <c r="H59" t="str">
        <f>VLOOKUP(B59,[1]IRIS!$B$2:$T$370,7,FALSE)</f>
        <v>US</v>
      </c>
      <c r="I59">
        <f>VLOOKUP(B59,[1]IRIS!$B$2:$T$370,14,FALSE)</f>
        <v>2.3500000000000001E-3</v>
      </c>
      <c r="J59" t="str">
        <f>VLOOKUP(B59,[1]IRIS!$B$2:$T$370,15,FALSE)</f>
        <v>USD</v>
      </c>
      <c r="K59">
        <f t="shared" si="12"/>
        <v>2.3500000000000001E-3</v>
      </c>
      <c r="L59" s="15"/>
      <c r="N59" t="str">
        <f>VLOOKUP(B59,[1]IRIS!$B$2:$T$370,16,FALSE)</f>
        <v>EA</v>
      </c>
      <c r="O59" t="str">
        <f>VLOOKUP(B59,[1]IRIS!$B$2:$T$370,17,FALSE)</f>
        <v>P4000026</v>
      </c>
      <c r="P59" t="str">
        <f>VLOOKUP(B59,[1]IRIS!$B$2:$T$370,19,FALSE)</f>
        <v>PNET55D</v>
      </c>
      <c r="Q59">
        <v>74</v>
      </c>
      <c r="R59">
        <v>74</v>
      </c>
      <c r="S59">
        <v>59</v>
      </c>
      <c r="T59">
        <v>59</v>
      </c>
      <c r="U59">
        <v>59</v>
      </c>
      <c r="V59">
        <v>59</v>
      </c>
      <c r="W59">
        <v>61</v>
      </c>
      <c r="X59">
        <v>61</v>
      </c>
      <c r="Y59">
        <f t="shared" si="2"/>
        <v>0.1739</v>
      </c>
      <c r="Z59">
        <f t="shared" si="3"/>
        <v>0.1739</v>
      </c>
      <c r="AA59">
        <f t="shared" si="4"/>
        <v>0.13865</v>
      </c>
      <c r="AB59">
        <f t="shared" si="5"/>
        <v>0.13865</v>
      </c>
      <c r="AC59">
        <f t="shared" si="6"/>
        <v>0.13865</v>
      </c>
      <c r="AD59">
        <f t="shared" si="7"/>
        <v>0.13865</v>
      </c>
      <c r="AE59">
        <f t="shared" si="8"/>
        <v>0.14335000000000001</v>
      </c>
      <c r="AF59">
        <f t="shared" si="9"/>
        <v>0.14335000000000001</v>
      </c>
    </row>
    <row r="60" spans="1:32" x14ac:dyDescent="0.25">
      <c r="A60" t="s">
        <v>904</v>
      </c>
      <c r="B60" t="str">
        <f t="shared" si="0"/>
        <v>K210427D-FKD001</v>
      </c>
      <c r="C60" t="str">
        <f>VLOOKUP(B60,[1]IRIS!$B$2:$T$370,2,FALSE)</f>
        <v>CAP MLCC X6S (EIA) 0.10uF 10% 0201</v>
      </c>
      <c r="D60" t="str">
        <f>VLOOKUP(B60,'[1]cBOM GD'!$B$3:$D$393,3,FALSE)</f>
        <v>EBOM</v>
      </c>
      <c r="E60" t="str">
        <f>VLOOKUP(B60,[1]IRIS!$B$2:$T$370,4,FALSE)</f>
        <v>PP</v>
      </c>
      <c r="F60">
        <f>VLOOKUP(B60,[1]IRIS!$B$2:$T$370,5,FALSE)</f>
        <v>80004846</v>
      </c>
      <c r="G60" t="str">
        <f>VLOOKUP(B60,[1]IRIS!$B$2:$T$370,6,FALSE)</f>
        <v>MURATA ELECTRONICS ROCK</v>
      </c>
      <c r="H60" t="str">
        <f>VLOOKUP(B60,[1]IRIS!$B$2:$T$370,7,FALSE)</f>
        <v>US</v>
      </c>
      <c r="I60">
        <f>VLOOKUP(B60,[1]IRIS!$B$2:$T$370,14,FALSE)</f>
        <v>3.0000000000000001E-3</v>
      </c>
      <c r="J60" t="str">
        <f>VLOOKUP(B60,[1]IRIS!$B$2:$T$370,15,FALSE)</f>
        <v>USD</v>
      </c>
      <c r="K60">
        <f t="shared" si="12"/>
        <v>3.0000000000000001E-3</v>
      </c>
      <c r="L60" s="15"/>
      <c r="N60" t="str">
        <f>VLOOKUP(B60,[1]IRIS!$B$2:$T$370,16,FALSE)</f>
        <v>EA</v>
      </c>
      <c r="O60" t="str">
        <f>VLOOKUP(B60,[1]IRIS!$B$2:$T$370,17,FALSE)</f>
        <v>P4000026</v>
      </c>
      <c r="P60" t="str">
        <f>VLOOKUP(B60,[1]IRIS!$B$2:$T$370,19,FALSE)</f>
        <v>PNET55D</v>
      </c>
      <c r="Q60">
        <v>36</v>
      </c>
      <c r="R60">
        <v>36</v>
      </c>
      <c r="S60">
        <v>33</v>
      </c>
      <c r="T60">
        <v>33</v>
      </c>
      <c r="U60">
        <v>33</v>
      </c>
      <c r="V60">
        <v>33</v>
      </c>
      <c r="W60">
        <v>33</v>
      </c>
      <c r="X60">
        <v>33</v>
      </c>
      <c r="Y60">
        <f t="shared" si="2"/>
        <v>0.108</v>
      </c>
      <c r="Z60">
        <f t="shared" si="3"/>
        <v>0.108</v>
      </c>
      <c r="AA60">
        <f t="shared" si="4"/>
        <v>9.9000000000000005E-2</v>
      </c>
      <c r="AB60">
        <f t="shared" si="5"/>
        <v>9.9000000000000005E-2</v>
      </c>
      <c r="AC60">
        <f t="shared" si="6"/>
        <v>9.9000000000000005E-2</v>
      </c>
      <c r="AD60">
        <f t="shared" si="7"/>
        <v>9.9000000000000005E-2</v>
      </c>
      <c r="AE60">
        <f t="shared" si="8"/>
        <v>9.9000000000000005E-2</v>
      </c>
      <c r="AF60">
        <f t="shared" si="9"/>
        <v>9.9000000000000005E-2</v>
      </c>
    </row>
    <row r="61" spans="1:32" x14ac:dyDescent="0.25">
      <c r="A61" t="s">
        <v>905</v>
      </c>
      <c r="B61" t="str">
        <f t="shared" si="0"/>
        <v>K210427D-FKE001</v>
      </c>
      <c r="C61" t="str">
        <f>VLOOKUP(B61,[1]IRIS!$B$2:$T$370,2,FALSE)</f>
        <v>CAP 0.10uF 0.1 16Vdc 0201(0603m) 0p33ht X5R (EI</v>
      </c>
      <c r="D61" t="str">
        <f>VLOOKUP(B61,'[1]cBOM GD'!$B$3:$D$393,3,FALSE)</f>
        <v>EBOM</v>
      </c>
      <c r="E61" t="str">
        <f>VLOOKUP(B61,[1]IRIS!$B$2:$T$370,4,FALSE)</f>
        <v>PP</v>
      </c>
      <c r="F61">
        <f>VLOOKUP(B61,[1]IRIS!$B$2:$T$370,5,FALSE)</f>
        <v>80004846</v>
      </c>
      <c r="G61" t="str">
        <f>VLOOKUP(B61,[1]IRIS!$B$2:$T$370,6,FALSE)</f>
        <v>MURATA ELECTRONICS ROCK</v>
      </c>
      <c r="H61" t="str">
        <f>VLOOKUP(B61,[1]IRIS!$B$2:$T$370,7,FALSE)</f>
        <v>US</v>
      </c>
      <c r="I61">
        <f>VLOOKUP(B61,[1]IRIS!$B$2:$T$370,14,FALSE)</f>
        <v>4.3600000000000002E-3</v>
      </c>
      <c r="J61" t="str">
        <f>VLOOKUP(B61,[1]IRIS!$B$2:$T$370,15,FALSE)</f>
        <v>USD</v>
      </c>
      <c r="K61">
        <f t="shared" si="12"/>
        <v>4.3600000000000002E-3</v>
      </c>
      <c r="L61" s="15"/>
      <c r="N61" t="str">
        <f>VLOOKUP(B61,[1]IRIS!$B$2:$T$370,16,FALSE)</f>
        <v>EA</v>
      </c>
      <c r="O61" t="str">
        <f>VLOOKUP(B61,[1]IRIS!$B$2:$T$370,17,FALSE)</f>
        <v>P4000026</v>
      </c>
      <c r="P61" t="str">
        <f>VLOOKUP(B61,[1]IRIS!$B$2:$T$370,19,FALSE)</f>
        <v>PNET55D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f t="shared" si="2"/>
        <v>8.7200000000000003E-3</v>
      </c>
      <c r="Z61">
        <f t="shared" si="3"/>
        <v>8.7200000000000003E-3</v>
      </c>
      <c r="AA61">
        <f t="shared" si="4"/>
        <v>8.7200000000000003E-3</v>
      </c>
      <c r="AB61">
        <f t="shared" si="5"/>
        <v>8.7200000000000003E-3</v>
      </c>
      <c r="AC61">
        <f t="shared" si="6"/>
        <v>8.7200000000000003E-3</v>
      </c>
      <c r="AD61">
        <f t="shared" si="7"/>
        <v>8.7200000000000003E-3</v>
      </c>
      <c r="AE61">
        <f t="shared" si="8"/>
        <v>8.7200000000000003E-3</v>
      </c>
      <c r="AF61">
        <f t="shared" si="9"/>
        <v>8.7200000000000003E-3</v>
      </c>
    </row>
    <row r="62" spans="1:32" x14ac:dyDescent="0.25">
      <c r="A62" t="s">
        <v>906</v>
      </c>
      <c r="B62" t="str">
        <f t="shared" si="0"/>
        <v>K210437D-FKA002</v>
      </c>
      <c r="C62" t="str">
        <f>VLOOKUP(B62,[1]IRIS!$B$2:$T$370,2,FALSE)</f>
        <v>CAP 0.10uF 0.1 25Vdc 0201(0603m) 0p33ht X5R (EI</v>
      </c>
      <c r="D62" t="str">
        <f>VLOOKUP(B62,'[1]cBOM GD'!$B$3:$D$393,3,FALSE)</f>
        <v>EBOM</v>
      </c>
      <c r="E62" t="str">
        <f>VLOOKUP(B62,[1]IRIS!$B$2:$T$370,4,FALSE)</f>
        <v>PP</v>
      </c>
      <c r="F62">
        <f>VLOOKUP(B62,[1]IRIS!$B$2:$T$370,5,FALSE)</f>
        <v>80004846</v>
      </c>
      <c r="G62" t="str">
        <f>VLOOKUP(B62,[1]IRIS!$B$2:$T$370,6,FALSE)</f>
        <v>MURATA ELECTRONICS ROCK</v>
      </c>
      <c r="H62" t="str">
        <f>VLOOKUP(B62,[1]IRIS!$B$2:$T$370,7,FALSE)</f>
        <v>US</v>
      </c>
      <c r="I62">
        <f>VLOOKUP(B62,[1]IRIS!$B$2:$T$370,14,FALSE)</f>
        <v>4.0200000000000001E-3</v>
      </c>
      <c r="J62" t="str">
        <f>VLOOKUP(B62,[1]IRIS!$B$2:$T$370,15,FALSE)</f>
        <v>USD</v>
      </c>
      <c r="K62">
        <f t="shared" si="12"/>
        <v>4.0200000000000001E-3</v>
      </c>
      <c r="L62" s="15"/>
      <c r="N62" t="str">
        <f>VLOOKUP(B62,[1]IRIS!$B$2:$T$370,16,FALSE)</f>
        <v>EA</v>
      </c>
      <c r="O62" t="str">
        <f>VLOOKUP(B62,[1]IRIS!$B$2:$T$370,17,FALSE)</f>
        <v>P4000026</v>
      </c>
      <c r="P62" t="str">
        <f>VLOOKUP(B62,[1]IRIS!$B$2:$T$370,19,FALSE)</f>
        <v>PNET55D</v>
      </c>
      <c r="Q62">
        <v>3</v>
      </c>
      <c r="R62">
        <v>3</v>
      </c>
      <c r="S62">
        <v>3</v>
      </c>
      <c r="T62">
        <v>3</v>
      </c>
      <c r="U62">
        <v>3</v>
      </c>
      <c r="V62">
        <v>3</v>
      </c>
      <c r="W62">
        <v>3</v>
      </c>
      <c r="X62">
        <v>3</v>
      </c>
      <c r="Y62">
        <f t="shared" si="2"/>
        <v>1.2060000000000001E-2</v>
      </c>
      <c r="Z62">
        <f t="shared" si="3"/>
        <v>1.2060000000000001E-2</v>
      </c>
      <c r="AA62">
        <f t="shared" si="4"/>
        <v>1.2060000000000001E-2</v>
      </c>
      <c r="AB62">
        <f t="shared" si="5"/>
        <v>1.2060000000000001E-2</v>
      </c>
      <c r="AC62">
        <f t="shared" si="6"/>
        <v>1.2060000000000001E-2</v>
      </c>
      <c r="AD62">
        <f t="shared" si="7"/>
        <v>1.2060000000000001E-2</v>
      </c>
      <c r="AE62">
        <f t="shared" si="8"/>
        <v>1.2060000000000001E-2</v>
      </c>
      <c r="AF62">
        <f t="shared" si="9"/>
        <v>1.2060000000000001E-2</v>
      </c>
    </row>
    <row r="63" spans="1:32" x14ac:dyDescent="0.25">
      <c r="A63" t="s">
        <v>907</v>
      </c>
      <c r="B63" t="str">
        <f t="shared" si="0"/>
        <v>K210437D-FKD001</v>
      </c>
      <c r="C63" t="str">
        <f>VLOOKUP(B63,[1]IRIS!$B$2:$T$370,2,FALSE)</f>
        <v>CAP MLCC X6S (EIA) 0.10uF 10% 0201</v>
      </c>
      <c r="D63" t="str">
        <f>VLOOKUP(B63,'[1]cBOM GD'!$B$3:$D$393,3,FALSE)</f>
        <v>EBOM</v>
      </c>
      <c r="E63" t="str">
        <f>VLOOKUP(B63,[1]IRIS!$B$2:$T$370,4,FALSE)</f>
        <v>PP</v>
      </c>
      <c r="F63">
        <f>VLOOKUP(B63,[1]IRIS!$B$2:$T$370,5,FALSE)</f>
        <v>80004846</v>
      </c>
      <c r="G63" t="str">
        <f>VLOOKUP(B63,[1]IRIS!$B$2:$T$370,6,FALSE)</f>
        <v>MURATA ELECTRONICS ROCK</v>
      </c>
      <c r="H63" t="str">
        <f>VLOOKUP(B63,[1]IRIS!$B$2:$T$370,7,FALSE)</f>
        <v>US</v>
      </c>
      <c r="I63">
        <f>VLOOKUP(B63,[1]IRIS!$B$2:$T$370,14,FALSE)</f>
        <v>3.16E-3</v>
      </c>
      <c r="J63" t="str">
        <f>VLOOKUP(B63,[1]IRIS!$B$2:$T$370,15,FALSE)</f>
        <v>USD</v>
      </c>
      <c r="K63">
        <f t="shared" si="12"/>
        <v>3.16E-3</v>
      </c>
      <c r="L63" s="15"/>
      <c r="N63" t="str">
        <f>VLOOKUP(B63,[1]IRIS!$B$2:$T$370,16,FALSE)</f>
        <v>EA</v>
      </c>
      <c r="O63" t="str">
        <f>VLOOKUP(B63,[1]IRIS!$B$2:$T$370,17,FALSE)</f>
        <v>P4000026</v>
      </c>
      <c r="P63" t="str">
        <f>VLOOKUP(B63,[1]IRIS!$B$2:$T$370,19,FALSE)</f>
        <v>PNET55D</v>
      </c>
      <c r="Q63">
        <v>22</v>
      </c>
      <c r="R63">
        <v>22</v>
      </c>
      <c r="S63">
        <v>22</v>
      </c>
      <c r="T63">
        <v>22</v>
      </c>
      <c r="U63">
        <v>22</v>
      </c>
      <c r="V63">
        <v>22</v>
      </c>
      <c r="W63">
        <v>22</v>
      </c>
      <c r="X63">
        <v>22</v>
      </c>
      <c r="Y63">
        <f t="shared" si="2"/>
        <v>6.9519999999999998E-2</v>
      </c>
      <c r="Z63">
        <f t="shared" si="3"/>
        <v>6.9519999999999998E-2</v>
      </c>
      <c r="AA63">
        <f t="shared" si="4"/>
        <v>6.9519999999999998E-2</v>
      </c>
      <c r="AB63">
        <f t="shared" si="5"/>
        <v>6.9519999999999998E-2</v>
      </c>
      <c r="AC63">
        <f t="shared" si="6"/>
        <v>6.9519999999999998E-2</v>
      </c>
      <c r="AD63">
        <f t="shared" si="7"/>
        <v>6.9519999999999998E-2</v>
      </c>
      <c r="AE63">
        <f t="shared" si="8"/>
        <v>6.9519999999999998E-2</v>
      </c>
      <c r="AF63">
        <f t="shared" si="9"/>
        <v>6.9519999999999998E-2</v>
      </c>
    </row>
    <row r="64" spans="1:32" x14ac:dyDescent="0.25">
      <c r="A64" t="s">
        <v>908</v>
      </c>
      <c r="B64" t="str">
        <f t="shared" si="0"/>
        <v>K210438D-FKD001</v>
      </c>
      <c r="C64" t="str">
        <f>VLOOKUP(B64,[1]IRIS!$B$2:$T$370,2,FALSE)</f>
        <v>CAP MLCC X6S (EIA) 0.10uF 20% 0201</v>
      </c>
      <c r="D64" t="str">
        <f>VLOOKUP(B64,'[1]cBOM GD'!$B$3:$D$393,3,FALSE)</f>
        <v>EBOM</v>
      </c>
      <c r="E64" t="str">
        <f>VLOOKUP(B64,[1]IRIS!$B$2:$T$370,4,FALSE)</f>
        <v>PP</v>
      </c>
      <c r="F64">
        <f>VLOOKUP(B64,[1]IRIS!$B$2:$T$370,5,FALSE)</f>
        <v>80004846</v>
      </c>
      <c r="G64" t="str">
        <f>VLOOKUP(B64,[1]IRIS!$B$2:$T$370,6,FALSE)</f>
        <v>MURATA ELECTRONICS ROCK</v>
      </c>
      <c r="H64" t="str">
        <f>VLOOKUP(B64,[1]IRIS!$B$2:$T$370,7,FALSE)</f>
        <v>US</v>
      </c>
      <c r="I64">
        <f>VLOOKUP(B64,[1]IRIS!$B$2:$T$370,14,FALSE)</f>
        <v>3.16E-3</v>
      </c>
      <c r="J64" t="str">
        <f>VLOOKUP(B64,[1]IRIS!$B$2:$T$370,15,FALSE)</f>
        <v>USD</v>
      </c>
      <c r="K64">
        <f t="shared" si="12"/>
        <v>3.16E-3</v>
      </c>
      <c r="L64" s="15"/>
      <c r="N64" t="str">
        <f>VLOOKUP(B64,[1]IRIS!$B$2:$T$370,16,FALSE)</f>
        <v>EA</v>
      </c>
      <c r="O64" t="str">
        <f>VLOOKUP(B64,[1]IRIS!$B$2:$T$370,17,FALSE)</f>
        <v>P4000026</v>
      </c>
      <c r="P64" t="str">
        <f>VLOOKUP(B64,[1]IRIS!$B$2:$T$370,19,FALSE)</f>
        <v>PNET55D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f t="shared" si="2"/>
        <v>3.16E-3</v>
      </c>
      <c r="Z64">
        <f t="shared" si="3"/>
        <v>3.16E-3</v>
      </c>
      <c r="AA64">
        <f t="shared" si="4"/>
        <v>0</v>
      </c>
      <c r="AB64">
        <f t="shared" si="5"/>
        <v>0</v>
      </c>
      <c r="AC64">
        <f t="shared" si="6"/>
        <v>0</v>
      </c>
      <c r="AD64">
        <f t="shared" si="7"/>
        <v>0</v>
      </c>
      <c r="AE64">
        <f t="shared" si="8"/>
        <v>0</v>
      </c>
      <c r="AF64">
        <f t="shared" si="9"/>
        <v>0</v>
      </c>
    </row>
    <row r="65" spans="1:32" x14ac:dyDescent="0.25">
      <c r="A65" t="s">
        <v>909</v>
      </c>
      <c r="B65" t="str">
        <f t="shared" si="0"/>
        <v>K210447D-FKA001</v>
      </c>
      <c r="C65" t="str">
        <f>VLOOKUP(B65,[1]IRIS!$B$2:$T$370,2,FALSE)</f>
        <v>CAP MLCC X7R (EIA) 0.100uF 10% 0402</v>
      </c>
      <c r="D65" t="str">
        <f>VLOOKUP(B65,'[1]cBOM GD'!$B$3:$D$393,3,FALSE)</f>
        <v>EBOM</v>
      </c>
      <c r="E65" t="str">
        <f>VLOOKUP(B65,[1]IRIS!$B$2:$T$370,4,FALSE)</f>
        <v>PP</v>
      </c>
      <c r="F65">
        <f>VLOOKUP(B65,[1]IRIS!$B$2:$T$370,5,FALSE)</f>
        <v>80004846</v>
      </c>
      <c r="G65" t="str">
        <f>VLOOKUP(B65,[1]IRIS!$B$2:$T$370,6,FALSE)</f>
        <v>MURATA ELECTRONICS ROCK</v>
      </c>
      <c r="H65" t="str">
        <f>VLOOKUP(B65,[1]IRIS!$B$2:$T$370,7,FALSE)</f>
        <v>US</v>
      </c>
      <c r="I65">
        <f>VLOOKUP(B65,[1]IRIS!$B$2:$T$370,14,FALSE)</f>
        <v>2.2899999999999999E-3</v>
      </c>
      <c r="J65" t="str">
        <f>VLOOKUP(B65,[1]IRIS!$B$2:$T$370,15,FALSE)</f>
        <v>USD</v>
      </c>
      <c r="K65">
        <f t="shared" si="12"/>
        <v>2.2899999999999999E-3</v>
      </c>
      <c r="L65" s="15"/>
      <c r="N65" t="str">
        <f>VLOOKUP(B65,[1]IRIS!$B$2:$T$370,16,FALSE)</f>
        <v>EA</v>
      </c>
      <c r="O65" t="str">
        <f>VLOOKUP(B65,[1]IRIS!$B$2:$T$370,17,FALSE)</f>
        <v>P4000026</v>
      </c>
      <c r="P65" t="str">
        <f>VLOOKUP(B65,[1]IRIS!$B$2:$T$370,19,FALSE)</f>
        <v>PNET55D</v>
      </c>
      <c r="Q65">
        <v>5</v>
      </c>
      <c r="R65">
        <v>5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f t="shared" si="2"/>
        <v>1.145E-2</v>
      </c>
      <c r="Z65">
        <f t="shared" si="3"/>
        <v>1.145E-2</v>
      </c>
      <c r="AA65">
        <f t="shared" si="4"/>
        <v>0</v>
      </c>
      <c r="AB65">
        <f t="shared" si="5"/>
        <v>0</v>
      </c>
      <c r="AC65">
        <f t="shared" si="6"/>
        <v>0</v>
      </c>
      <c r="AD65">
        <f t="shared" si="7"/>
        <v>0</v>
      </c>
      <c r="AE65">
        <f t="shared" si="8"/>
        <v>0</v>
      </c>
      <c r="AF65">
        <f t="shared" si="9"/>
        <v>0</v>
      </c>
    </row>
    <row r="66" spans="1:32" x14ac:dyDescent="0.25">
      <c r="A66" t="s">
        <v>910</v>
      </c>
      <c r="B66" t="str">
        <f t="shared" si="0"/>
        <v>K210457D-FKD001</v>
      </c>
      <c r="C66" t="str">
        <f>VLOOKUP(B66,[1]IRIS!$B$2:$T$370,2,FALSE)</f>
        <v>CAP MLCC X6S (EIA) 0.10F10% 0201</v>
      </c>
      <c r="D66" t="str">
        <f>VLOOKUP(B66,'[1]cBOM GD'!$B$3:$D$393,3,FALSE)</f>
        <v>EBOM</v>
      </c>
      <c r="E66" t="str">
        <f>VLOOKUP(B66,[1]IRIS!$B$2:$T$370,4,FALSE)</f>
        <v>PP</v>
      </c>
      <c r="F66">
        <f>VLOOKUP(B66,[1]IRIS!$B$2:$T$370,5,FALSE)</f>
        <v>80004846</v>
      </c>
      <c r="G66" t="str">
        <f>VLOOKUP(B66,[1]IRIS!$B$2:$T$370,6,FALSE)</f>
        <v>MURATA ELECTRONICS ROCK</v>
      </c>
      <c r="H66" t="str">
        <f>VLOOKUP(B66,[1]IRIS!$B$2:$T$370,7,FALSE)</f>
        <v>US</v>
      </c>
      <c r="I66">
        <f>VLOOKUP(B66,[1]IRIS!$B$2:$T$370,14,FALSE)</f>
        <v>1.3699999999999999E-3</v>
      </c>
      <c r="J66" t="str">
        <f>VLOOKUP(B66,[1]IRIS!$B$2:$T$370,15,FALSE)</f>
        <v>USD</v>
      </c>
      <c r="K66">
        <f t="shared" si="12"/>
        <v>1.3699999999999999E-3</v>
      </c>
      <c r="L66" s="15"/>
      <c r="N66" t="str">
        <f>VLOOKUP(B66,[1]IRIS!$B$2:$T$370,16,FALSE)</f>
        <v>EA</v>
      </c>
      <c r="O66" t="str">
        <f>VLOOKUP(B66,[1]IRIS!$B$2:$T$370,17,FALSE)</f>
        <v>P4000026</v>
      </c>
      <c r="P66" t="str">
        <f>VLOOKUP(B66,[1]IRIS!$B$2:$T$370,19,FALSE)</f>
        <v>PNET55D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f t="shared" si="2"/>
        <v>1.3699999999999999E-3</v>
      </c>
      <c r="Z66">
        <f t="shared" si="3"/>
        <v>1.3699999999999999E-3</v>
      </c>
      <c r="AA66">
        <f t="shared" si="4"/>
        <v>1.3699999999999999E-3</v>
      </c>
      <c r="AB66">
        <f t="shared" si="5"/>
        <v>1.3699999999999999E-3</v>
      </c>
      <c r="AC66">
        <f t="shared" si="6"/>
        <v>1.3699999999999999E-3</v>
      </c>
      <c r="AD66">
        <f t="shared" si="7"/>
        <v>1.3699999999999999E-3</v>
      </c>
      <c r="AE66">
        <f t="shared" si="8"/>
        <v>1.3699999999999999E-3</v>
      </c>
      <c r="AF66">
        <f t="shared" si="9"/>
        <v>1.3699999999999999E-3</v>
      </c>
    </row>
    <row r="67" spans="1:32" x14ac:dyDescent="0.25">
      <c r="A67" t="s">
        <v>911</v>
      </c>
      <c r="B67" t="str">
        <f t="shared" ref="B67:B130" si="13">CONCATENATE(LEFT(A67,8),"-",RIGHT(A67,6))</f>
        <v>K210507B-FKAAAD</v>
      </c>
      <c r="C67" t="str">
        <f>VLOOKUP(B67,[1]IRIS!$B$2:$T$370,2,FALSE)</f>
        <v>CAP MLCC X7R (EIA) 1.0uF10% 0402</v>
      </c>
      <c r="D67" t="str">
        <f>VLOOKUP(B67,'[1]cBOM GD'!$B$3:$D$393,3,FALSE)</f>
        <v>EBOM</v>
      </c>
      <c r="E67" t="str">
        <f>VLOOKUP(B67,[1]IRIS!$B$2:$T$370,4,FALSE)</f>
        <v>PP</v>
      </c>
      <c r="F67">
        <f>VLOOKUP(B67,[1]IRIS!$B$2:$T$370,5,FALSE)</f>
        <v>80004846</v>
      </c>
      <c r="G67" t="str">
        <f>VLOOKUP(B67,[1]IRIS!$B$2:$T$370,6,FALSE)</f>
        <v>MURATA ELECTRONICS ROCK</v>
      </c>
      <c r="H67" t="str">
        <f>VLOOKUP(B67,[1]IRIS!$B$2:$T$370,7,FALSE)</f>
        <v>US</v>
      </c>
      <c r="I67">
        <f>VLOOKUP(B67,[1]IRIS!$B$2:$T$370,14,FALSE)</f>
        <v>4.5999999999999999E-3</v>
      </c>
      <c r="J67" t="str">
        <f>VLOOKUP(B67,[1]IRIS!$B$2:$T$370,15,FALSE)</f>
        <v>USD</v>
      </c>
      <c r="K67">
        <f t="shared" si="12"/>
        <v>4.5999999999999999E-3</v>
      </c>
      <c r="L67" s="15"/>
      <c r="N67" t="str">
        <f>VLOOKUP(B67,[1]IRIS!$B$2:$T$370,16,FALSE)</f>
        <v>EA</v>
      </c>
      <c r="O67" t="str">
        <f>VLOOKUP(B67,[1]IRIS!$B$2:$T$370,17,FALSE)</f>
        <v>P4000026</v>
      </c>
      <c r="P67" t="str">
        <f>VLOOKUP(B67,[1]IRIS!$B$2:$T$370,19,FALSE)</f>
        <v>PNET55D</v>
      </c>
      <c r="Q67">
        <v>12</v>
      </c>
      <c r="R67">
        <v>12</v>
      </c>
      <c r="S67">
        <v>10</v>
      </c>
      <c r="T67">
        <v>10</v>
      </c>
      <c r="U67">
        <v>10</v>
      </c>
      <c r="V67">
        <v>10</v>
      </c>
      <c r="W67">
        <v>10</v>
      </c>
      <c r="X67">
        <v>10</v>
      </c>
      <c r="Y67">
        <f t="shared" ref="Y67:Y130" si="14">+Q67*K67</f>
        <v>5.5199999999999999E-2</v>
      </c>
      <c r="Z67">
        <f t="shared" ref="Z67:Z130" si="15">+R67*K67</f>
        <v>5.5199999999999999E-2</v>
      </c>
      <c r="AA67">
        <f t="shared" ref="AA67:AA130" si="16">+S67*K67</f>
        <v>4.5999999999999999E-2</v>
      </c>
      <c r="AB67">
        <f t="shared" ref="AB67:AB130" si="17">+T67*K67</f>
        <v>4.5999999999999999E-2</v>
      </c>
      <c r="AC67">
        <f t="shared" ref="AC67:AC130" si="18">+U67*K67</f>
        <v>4.5999999999999999E-2</v>
      </c>
      <c r="AD67">
        <f t="shared" ref="AD67:AD130" si="19">+V67*K67</f>
        <v>4.5999999999999999E-2</v>
      </c>
      <c r="AE67">
        <f t="shared" ref="AE67:AE130" si="20">+W67*K67</f>
        <v>4.5999999999999999E-2</v>
      </c>
      <c r="AF67">
        <f t="shared" ref="AF67:AF130" si="21">+X67*K67</f>
        <v>4.5999999999999999E-2</v>
      </c>
    </row>
    <row r="68" spans="1:32" x14ac:dyDescent="0.25">
      <c r="A68" t="s">
        <v>912</v>
      </c>
      <c r="B68" t="str">
        <f t="shared" si="13"/>
        <v>K210508D-FKE001</v>
      </c>
      <c r="C68" t="str">
        <f>VLOOKUP(B68,[1]IRIS!$B$2:$T$370,2,FALSE)</f>
        <v>1.0uF 6.3V 0201 X5R 20% AEC</v>
      </c>
      <c r="D68" t="str">
        <f>VLOOKUP(B68,'[1]cBOM GD'!$B$3:$D$393,3,FALSE)</f>
        <v>EBOM</v>
      </c>
      <c r="E68" t="str">
        <f>VLOOKUP(B68,[1]IRIS!$B$2:$T$370,4,FALSE)</f>
        <v>PP</v>
      </c>
      <c r="F68">
        <f>VLOOKUP(B68,[1]IRIS!$B$2:$T$370,5,FALSE)</f>
        <v>80004846</v>
      </c>
      <c r="G68" t="str">
        <f>VLOOKUP(B68,[1]IRIS!$B$2:$T$370,6,FALSE)</f>
        <v>MURATA ELECTRONICS ROCK</v>
      </c>
      <c r="H68" t="str">
        <f>VLOOKUP(B68,[1]IRIS!$B$2:$T$370,7,FALSE)</f>
        <v>US</v>
      </c>
      <c r="I68">
        <f>VLOOKUP(B68,[1]IRIS!$B$2:$T$370,14,FALSE)</f>
        <v>6.1999999999999998E-3</v>
      </c>
      <c r="J68" t="str">
        <f>VLOOKUP(B68,[1]IRIS!$B$2:$T$370,15,FALSE)</f>
        <v>USD</v>
      </c>
      <c r="K68">
        <f t="shared" si="12"/>
        <v>6.1999999999999998E-3</v>
      </c>
      <c r="L68" s="15"/>
      <c r="N68" t="str">
        <f>VLOOKUP(B68,[1]IRIS!$B$2:$T$370,16,FALSE)</f>
        <v>EA</v>
      </c>
      <c r="O68" t="str">
        <f>VLOOKUP(B68,[1]IRIS!$B$2:$T$370,17,FALSE)</f>
        <v>P4000026</v>
      </c>
      <c r="P68" t="str">
        <f>VLOOKUP(B68,[1]IRIS!$B$2:$T$370,19,FALSE)</f>
        <v>PNET55D</v>
      </c>
      <c r="Q68">
        <v>8</v>
      </c>
      <c r="R68">
        <v>8</v>
      </c>
      <c r="S68">
        <v>8</v>
      </c>
      <c r="T68">
        <v>8</v>
      </c>
      <c r="U68">
        <v>8</v>
      </c>
      <c r="V68">
        <v>8</v>
      </c>
      <c r="W68">
        <v>8</v>
      </c>
      <c r="X68">
        <v>8</v>
      </c>
      <c r="Y68">
        <f t="shared" si="14"/>
        <v>4.9599999999999998E-2</v>
      </c>
      <c r="Z68">
        <f t="shared" si="15"/>
        <v>4.9599999999999998E-2</v>
      </c>
      <c r="AA68">
        <f t="shared" si="16"/>
        <v>4.9599999999999998E-2</v>
      </c>
      <c r="AB68">
        <f t="shared" si="17"/>
        <v>4.9599999999999998E-2</v>
      </c>
      <c r="AC68">
        <f t="shared" si="18"/>
        <v>4.9599999999999998E-2</v>
      </c>
      <c r="AD68">
        <f t="shared" si="19"/>
        <v>4.9599999999999998E-2</v>
      </c>
      <c r="AE68">
        <f t="shared" si="20"/>
        <v>4.9599999999999998E-2</v>
      </c>
      <c r="AF68">
        <f t="shared" si="21"/>
        <v>4.9599999999999998E-2</v>
      </c>
    </row>
    <row r="69" spans="1:32" x14ac:dyDescent="0.25">
      <c r="A69" t="s">
        <v>913</v>
      </c>
      <c r="B69" t="str">
        <f t="shared" si="13"/>
        <v>K210527B-FKDAAD</v>
      </c>
      <c r="C69" t="str">
        <f>VLOOKUP(B69,[1]IRIS!$B$2:$T$370,2,FALSE)</f>
        <v>CAP MLCC X6S (EIA) 1.0uF10% 0402</v>
      </c>
      <c r="D69" t="str">
        <f>VLOOKUP(B69,'[1]cBOM GD'!$B$3:$D$393,3,FALSE)</f>
        <v>EBOM</v>
      </c>
      <c r="E69" t="str">
        <f>VLOOKUP(B69,[1]IRIS!$B$2:$T$370,4,FALSE)</f>
        <v>PP</v>
      </c>
      <c r="F69">
        <f>VLOOKUP(B69,[1]IRIS!$B$2:$T$370,5,FALSE)</f>
        <v>80004846</v>
      </c>
      <c r="G69" t="str">
        <f>VLOOKUP(B69,[1]IRIS!$B$2:$T$370,6,FALSE)</f>
        <v>MURATA ELECTRONICS ROCK</v>
      </c>
      <c r="H69" t="str">
        <f>VLOOKUP(B69,[1]IRIS!$B$2:$T$370,7,FALSE)</f>
        <v>US</v>
      </c>
      <c r="I69">
        <f>VLOOKUP(B69,[1]IRIS!$B$2:$T$370,14,FALSE)</f>
        <v>1.2500000000000001E-2</v>
      </c>
      <c r="J69" t="str">
        <f>VLOOKUP(B69,[1]IRIS!$B$2:$T$370,15,FALSE)</f>
        <v>USD</v>
      </c>
      <c r="K69">
        <f t="shared" si="12"/>
        <v>1.2500000000000001E-2</v>
      </c>
      <c r="L69" s="15"/>
      <c r="N69" t="str">
        <f>VLOOKUP(B69,[1]IRIS!$B$2:$T$370,16,FALSE)</f>
        <v>EA</v>
      </c>
      <c r="O69" t="str">
        <f>VLOOKUP(B69,[1]IRIS!$B$2:$T$370,17,FALSE)</f>
        <v>P4000026</v>
      </c>
      <c r="P69" t="str">
        <f>VLOOKUP(B69,[1]IRIS!$B$2:$T$370,19,FALSE)</f>
        <v>PNET55D</v>
      </c>
      <c r="Q69">
        <v>20</v>
      </c>
      <c r="R69">
        <v>20</v>
      </c>
      <c r="S69">
        <v>14</v>
      </c>
      <c r="T69">
        <v>14</v>
      </c>
      <c r="U69">
        <v>14</v>
      </c>
      <c r="V69">
        <v>14</v>
      </c>
      <c r="W69">
        <v>15</v>
      </c>
      <c r="X69">
        <v>15</v>
      </c>
      <c r="Y69">
        <f t="shared" si="14"/>
        <v>0.25</v>
      </c>
      <c r="Z69">
        <f t="shared" si="15"/>
        <v>0.25</v>
      </c>
      <c r="AA69">
        <f t="shared" si="16"/>
        <v>0.17500000000000002</v>
      </c>
      <c r="AB69">
        <f t="shared" si="17"/>
        <v>0.17500000000000002</v>
      </c>
      <c r="AC69">
        <f t="shared" si="18"/>
        <v>0.17500000000000002</v>
      </c>
      <c r="AD69">
        <f t="shared" si="19"/>
        <v>0.17500000000000002</v>
      </c>
      <c r="AE69">
        <f t="shared" si="20"/>
        <v>0.1875</v>
      </c>
      <c r="AF69">
        <f t="shared" si="21"/>
        <v>0.1875</v>
      </c>
    </row>
    <row r="70" spans="1:32" x14ac:dyDescent="0.25">
      <c r="A70" t="s">
        <v>914</v>
      </c>
      <c r="B70" t="str">
        <f t="shared" si="13"/>
        <v>K210537B-FKEAAD</v>
      </c>
      <c r="C70" t="str">
        <f>VLOOKUP(B70,[1]IRIS!$B$2:$T$370,2,FALSE)</f>
        <v>CAP 1.0uF 0.1 25Vdc 0402(1005m) 0p55ht X5R (EIA)</v>
      </c>
      <c r="D70" t="str">
        <f>VLOOKUP(B70,'[1]cBOM GD'!$B$3:$D$393,3,FALSE)</f>
        <v>EBOM</v>
      </c>
      <c r="E70" t="str">
        <f>VLOOKUP(B70,[1]IRIS!$B$2:$T$370,4,FALSE)</f>
        <v>PP</v>
      </c>
      <c r="F70">
        <f>VLOOKUP(B70,[1]IRIS!$B$2:$T$370,5,FALSE)</f>
        <v>80004846</v>
      </c>
      <c r="G70" t="str">
        <f>VLOOKUP(B70,[1]IRIS!$B$2:$T$370,6,FALSE)</f>
        <v>MURATA ELECTRONICS ROCK</v>
      </c>
      <c r="H70" t="str">
        <f>VLOOKUP(B70,[1]IRIS!$B$2:$T$370,7,FALSE)</f>
        <v>US</v>
      </c>
      <c r="I70">
        <f>VLOOKUP(B70,[1]IRIS!$B$2:$T$370,14,FALSE)</f>
        <v>1.324E-2</v>
      </c>
      <c r="J70" t="str">
        <f>VLOOKUP(B70,[1]IRIS!$B$2:$T$370,15,FALSE)</f>
        <v>USD</v>
      </c>
      <c r="K70">
        <f t="shared" si="12"/>
        <v>1.324E-2</v>
      </c>
      <c r="L70" s="15"/>
      <c r="N70" t="str">
        <f>VLOOKUP(B70,[1]IRIS!$B$2:$T$370,16,FALSE)</f>
        <v>EA</v>
      </c>
      <c r="O70" t="str">
        <f>VLOOKUP(B70,[1]IRIS!$B$2:$T$370,17,FALSE)</f>
        <v>P4000026</v>
      </c>
      <c r="P70" t="str">
        <f>VLOOKUP(B70,[1]IRIS!$B$2:$T$370,19,FALSE)</f>
        <v>PNET55D</v>
      </c>
      <c r="Q70">
        <v>6</v>
      </c>
      <c r="R70">
        <v>6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f t="shared" si="14"/>
        <v>7.9439999999999997E-2</v>
      </c>
      <c r="Z70">
        <f t="shared" si="15"/>
        <v>7.9439999999999997E-2</v>
      </c>
      <c r="AA70">
        <f t="shared" si="16"/>
        <v>0</v>
      </c>
      <c r="AB70">
        <f t="shared" si="17"/>
        <v>0</v>
      </c>
      <c r="AC70">
        <f t="shared" si="18"/>
        <v>0</v>
      </c>
      <c r="AD70">
        <f t="shared" si="19"/>
        <v>0</v>
      </c>
      <c r="AE70">
        <f t="shared" si="20"/>
        <v>0</v>
      </c>
      <c r="AF70">
        <f t="shared" si="21"/>
        <v>0</v>
      </c>
    </row>
    <row r="71" spans="1:32" x14ac:dyDescent="0.25">
      <c r="A71" t="s">
        <v>915</v>
      </c>
      <c r="B71" t="str">
        <f t="shared" si="13"/>
        <v>K210537D-FKA003</v>
      </c>
      <c r="C71" t="str">
        <f>VLOOKUP(B71,[1]IRIS!$B$2:$T$370,2,FALSE)</f>
        <v>CAP MLCC X7R (EIA) 1.0uF 10% 0603</v>
      </c>
      <c r="D71" t="str">
        <f>VLOOKUP(B71,'[1]cBOM GD'!$B$3:$D$393,3,FALSE)</f>
        <v>EBOM</v>
      </c>
      <c r="E71" t="str">
        <f>VLOOKUP(B71,[1]IRIS!$B$2:$T$370,4,FALSE)</f>
        <v>PP</v>
      </c>
      <c r="F71">
        <f>VLOOKUP(B71,[1]IRIS!$B$2:$T$370,5,FALSE)</f>
        <v>80004846</v>
      </c>
      <c r="G71" t="str">
        <f>VLOOKUP(B71,[1]IRIS!$B$2:$T$370,6,FALSE)</f>
        <v>MURATA ELECTRONICS ROCK</v>
      </c>
      <c r="H71" t="str">
        <f>VLOOKUP(B71,[1]IRIS!$B$2:$T$370,7,FALSE)</f>
        <v>US</v>
      </c>
      <c r="I71">
        <f>VLOOKUP(B71,[1]IRIS!$B$2:$T$370,14,FALSE)</f>
        <v>1.5599999999999999E-2</v>
      </c>
      <c r="J71" t="str">
        <f>VLOOKUP(B71,[1]IRIS!$B$2:$T$370,15,FALSE)</f>
        <v>USD</v>
      </c>
      <c r="K71">
        <f t="shared" si="12"/>
        <v>1.5599999999999999E-2</v>
      </c>
      <c r="L71" s="15"/>
      <c r="N71" t="str">
        <f>VLOOKUP(B71,[1]IRIS!$B$2:$T$370,16,FALSE)</f>
        <v>EA</v>
      </c>
      <c r="O71" t="str">
        <f>VLOOKUP(B71,[1]IRIS!$B$2:$T$370,17,FALSE)</f>
        <v>P4000026</v>
      </c>
      <c r="P71" t="str">
        <f>VLOOKUP(B71,[1]IRIS!$B$2:$T$370,19,FALSE)</f>
        <v>PNET55D</v>
      </c>
      <c r="Q71">
        <v>4</v>
      </c>
      <c r="R71">
        <v>4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f t="shared" si="14"/>
        <v>6.2399999999999997E-2</v>
      </c>
      <c r="Z71">
        <f t="shared" si="15"/>
        <v>6.2399999999999997E-2</v>
      </c>
      <c r="AA71">
        <f t="shared" si="16"/>
        <v>0</v>
      </c>
      <c r="AB71">
        <f t="shared" si="17"/>
        <v>0</v>
      </c>
      <c r="AC71">
        <f t="shared" si="18"/>
        <v>0</v>
      </c>
      <c r="AD71">
        <f t="shared" si="19"/>
        <v>0</v>
      </c>
      <c r="AE71">
        <f t="shared" si="20"/>
        <v>0</v>
      </c>
      <c r="AF71">
        <f t="shared" si="21"/>
        <v>0</v>
      </c>
    </row>
    <row r="72" spans="1:32" x14ac:dyDescent="0.25">
      <c r="A72" t="s">
        <v>916</v>
      </c>
      <c r="B72" t="str">
        <f t="shared" si="13"/>
        <v>K210537D-FKD001</v>
      </c>
      <c r="C72" t="str">
        <f>VLOOKUP(B72,[1]IRIS!$B$2:$T$370,2,FALSE)</f>
        <v>CAP MLCC X6S (EIA) 1.0uF10% 0402</v>
      </c>
      <c r="D72" t="str">
        <f>VLOOKUP(B72,'[1]cBOM GD'!$B$3:$D$393,3,FALSE)</f>
        <v>EBOM</v>
      </c>
      <c r="E72" t="str">
        <f>VLOOKUP(B72,[1]IRIS!$B$2:$T$370,4,FALSE)</f>
        <v>PP</v>
      </c>
      <c r="F72">
        <f>VLOOKUP(B72,[1]IRIS!$B$2:$T$370,5,FALSE)</f>
        <v>80004846</v>
      </c>
      <c r="G72" t="str">
        <f>VLOOKUP(B72,[1]IRIS!$B$2:$T$370,6,FALSE)</f>
        <v>MURATA ELECTRONICS ROCK</v>
      </c>
      <c r="H72" t="str">
        <f>VLOOKUP(B72,[1]IRIS!$B$2:$T$370,7,FALSE)</f>
        <v>US</v>
      </c>
      <c r="I72">
        <f>VLOOKUP(B72,[1]IRIS!$B$2:$T$370,14,FALSE)</f>
        <v>1.4500000000000001E-2</v>
      </c>
      <c r="J72" t="str">
        <f>VLOOKUP(B72,[1]IRIS!$B$2:$T$370,15,FALSE)</f>
        <v>USD</v>
      </c>
      <c r="K72">
        <f t="shared" si="12"/>
        <v>1.4500000000000001E-2</v>
      </c>
      <c r="L72" s="15"/>
      <c r="N72" t="str">
        <f>VLOOKUP(B72,[1]IRIS!$B$2:$T$370,16,FALSE)</f>
        <v>EA</v>
      </c>
      <c r="O72" t="str">
        <f>VLOOKUP(B72,[1]IRIS!$B$2:$T$370,17,FALSE)</f>
        <v>P4000026</v>
      </c>
      <c r="P72" t="str">
        <f>VLOOKUP(B72,[1]IRIS!$B$2:$T$370,19,FALSE)</f>
        <v>PNET55D</v>
      </c>
      <c r="Q72">
        <v>2</v>
      </c>
      <c r="R72">
        <v>2</v>
      </c>
      <c r="S72">
        <v>2</v>
      </c>
      <c r="T72">
        <v>2</v>
      </c>
      <c r="U72">
        <v>2</v>
      </c>
      <c r="V72">
        <v>2</v>
      </c>
      <c r="W72">
        <v>2</v>
      </c>
      <c r="X72">
        <v>2</v>
      </c>
      <c r="Y72">
        <f t="shared" si="14"/>
        <v>2.9000000000000001E-2</v>
      </c>
      <c r="Z72">
        <f t="shared" si="15"/>
        <v>2.9000000000000001E-2</v>
      </c>
      <c r="AA72">
        <f t="shared" si="16"/>
        <v>2.9000000000000001E-2</v>
      </c>
      <c r="AB72">
        <f t="shared" si="17"/>
        <v>2.9000000000000001E-2</v>
      </c>
      <c r="AC72">
        <f t="shared" si="18"/>
        <v>2.9000000000000001E-2</v>
      </c>
      <c r="AD72">
        <f t="shared" si="19"/>
        <v>2.9000000000000001E-2</v>
      </c>
      <c r="AE72">
        <f t="shared" si="20"/>
        <v>2.9000000000000001E-2</v>
      </c>
      <c r="AF72">
        <f t="shared" si="21"/>
        <v>2.9000000000000001E-2</v>
      </c>
    </row>
    <row r="73" spans="1:32" x14ac:dyDescent="0.25">
      <c r="A73" t="s">
        <v>917</v>
      </c>
      <c r="B73" t="str">
        <f t="shared" si="13"/>
        <v>K210537D-FKD002</v>
      </c>
      <c r="C73" t="str">
        <f>VLOOKUP(B73,[1]IRIS!$B$2:$T$370,2,FALSE)</f>
        <v>CAP MLCC X6S (EIA) 1.0uF10% 0603</v>
      </c>
      <c r="D73" t="str">
        <f>VLOOKUP(B73,'[1]cBOM GD'!$B$3:$D$393,3,FALSE)</f>
        <v>EBOM</v>
      </c>
      <c r="E73" t="str">
        <f>VLOOKUP(B73,[1]IRIS!$B$2:$T$370,4,FALSE)</f>
        <v>PP</v>
      </c>
      <c r="F73">
        <f>VLOOKUP(B73,[1]IRIS!$B$2:$T$370,5,FALSE)</f>
        <v>80004846</v>
      </c>
      <c r="G73" t="str">
        <f>VLOOKUP(B73,[1]IRIS!$B$2:$T$370,6,FALSE)</f>
        <v>MURATA ELECTRONICS ROCK</v>
      </c>
      <c r="H73" t="str">
        <f>VLOOKUP(B73,[1]IRIS!$B$2:$T$370,7,FALSE)</f>
        <v>US</v>
      </c>
      <c r="I73">
        <f>VLOOKUP(B73,[1]IRIS!$B$2:$T$370,14,FALSE)</f>
        <v>1.17E-2</v>
      </c>
      <c r="J73" t="str">
        <f>VLOOKUP(B73,[1]IRIS!$B$2:$T$370,15,FALSE)</f>
        <v>USD</v>
      </c>
      <c r="K73">
        <f t="shared" si="12"/>
        <v>1.17E-2</v>
      </c>
      <c r="L73" s="15"/>
      <c r="N73" t="str">
        <f>VLOOKUP(B73,[1]IRIS!$B$2:$T$370,16,FALSE)</f>
        <v>EA</v>
      </c>
      <c r="O73" t="str">
        <f>VLOOKUP(B73,[1]IRIS!$B$2:$T$370,17,FALSE)</f>
        <v>P4000026</v>
      </c>
      <c r="P73" t="str">
        <f>VLOOKUP(B73,[1]IRIS!$B$2:$T$370,19,FALSE)</f>
        <v>PNET55D</v>
      </c>
      <c r="Q73">
        <v>2</v>
      </c>
      <c r="R73">
        <v>2</v>
      </c>
      <c r="S73">
        <v>2</v>
      </c>
      <c r="T73">
        <v>2</v>
      </c>
      <c r="U73">
        <v>2</v>
      </c>
      <c r="V73">
        <v>2</v>
      </c>
      <c r="W73">
        <v>2</v>
      </c>
      <c r="X73">
        <v>2</v>
      </c>
      <c r="Y73">
        <f t="shared" si="14"/>
        <v>2.3400000000000001E-2</v>
      </c>
      <c r="Z73">
        <f t="shared" si="15"/>
        <v>2.3400000000000001E-2</v>
      </c>
      <c r="AA73">
        <f t="shared" si="16"/>
        <v>2.3400000000000001E-2</v>
      </c>
      <c r="AB73">
        <f t="shared" si="17"/>
        <v>2.3400000000000001E-2</v>
      </c>
      <c r="AC73">
        <f t="shared" si="18"/>
        <v>2.3400000000000001E-2</v>
      </c>
      <c r="AD73">
        <f t="shared" si="19"/>
        <v>2.3400000000000001E-2</v>
      </c>
      <c r="AE73">
        <f t="shared" si="20"/>
        <v>2.3400000000000001E-2</v>
      </c>
      <c r="AF73">
        <f t="shared" si="21"/>
        <v>2.3400000000000001E-2</v>
      </c>
    </row>
    <row r="74" spans="1:32" x14ac:dyDescent="0.25">
      <c r="A74" t="s">
        <v>918</v>
      </c>
      <c r="B74" t="str">
        <f t="shared" si="13"/>
        <v>K210627D-FKE001</v>
      </c>
      <c r="C74" t="str">
        <f>VLOOKUP(B74,[1]IRIS!$B$2:$T$370,2,FALSE)</f>
        <v>CAP 10uF 0.1 16Vdc 0805(2012m) 1p35ht X5R (EIA)</v>
      </c>
      <c r="D74" t="str">
        <f>VLOOKUP(B74,'[1]cBOM GD'!$B$3:$D$393,3,FALSE)</f>
        <v>EBOM</v>
      </c>
      <c r="E74" t="str">
        <f>VLOOKUP(B74,[1]IRIS!$B$2:$T$370,4,FALSE)</f>
        <v>PP</v>
      </c>
      <c r="F74">
        <f>VLOOKUP(B74,[1]IRIS!$B$2:$T$370,5,FALSE)</f>
        <v>80004846</v>
      </c>
      <c r="G74" t="str">
        <f>VLOOKUP(B74,[1]IRIS!$B$2:$T$370,6,FALSE)</f>
        <v>MURATA ELECTRONICS ROCK</v>
      </c>
      <c r="H74" t="str">
        <f>VLOOKUP(B74,[1]IRIS!$B$2:$T$370,7,FALSE)</f>
        <v>US</v>
      </c>
      <c r="I74">
        <f>VLOOKUP(B74,[1]IRIS!$B$2:$T$370,14,FALSE)</f>
        <v>2.5999999999999999E-2</v>
      </c>
      <c r="J74" t="str">
        <f>VLOOKUP(B74,[1]IRIS!$B$2:$T$370,15,FALSE)</f>
        <v>USD</v>
      </c>
      <c r="K74">
        <f t="shared" si="12"/>
        <v>2.5999999999999999E-2</v>
      </c>
      <c r="L74" s="15"/>
      <c r="N74" t="str">
        <f>VLOOKUP(B74,[1]IRIS!$B$2:$T$370,16,FALSE)</f>
        <v>EA</v>
      </c>
      <c r="O74" t="str">
        <f>VLOOKUP(B74,[1]IRIS!$B$2:$T$370,17,FALSE)</f>
        <v>P4000026</v>
      </c>
      <c r="P74" t="str">
        <f>VLOOKUP(B74,[1]IRIS!$B$2:$T$370,19,FALSE)</f>
        <v>PNET55D</v>
      </c>
      <c r="Q74">
        <v>2</v>
      </c>
      <c r="R74">
        <v>2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f t="shared" si="14"/>
        <v>5.1999999999999998E-2</v>
      </c>
      <c r="Z74">
        <f t="shared" si="15"/>
        <v>5.1999999999999998E-2</v>
      </c>
      <c r="AA74">
        <f t="shared" si="16"/>
        <v>0</v>
      </c>
      <c r="AB74">
        <f t="shared" si="17"/>
        <v>0</v>
      </c>
      <c r="AC74">
        <f t="shared" si="18"/>
        <v>0</v>
      </c>
      <c r="AD74">
        <f t="shared" si="19"/>
        <v>0</v>
      </c>
      <c r="AE74">
        <f t="shared" si="20"/>
        <v>0</v>
      </c>
      <c r="AF74">
        <f t="shared" si="21"/>
        <v>0</v>
      </c>
    </row>
    <row r="75" spans="1:32" x14ac:dyDescent="0.25">
      <c r="A75" t="s">
        <v>919</v>
      </c>
      <c r="B75" t="str">
        <f t="shared" si="13"/>
        <v>K210627D-FKE002</v>
      </c>
      <c r="C75" t="str">
        <f>VLOOKUP(B75,[1]IRIS!$B$2:$T$370,2,FALSE)</f>
        <v>CAP 10uF 0.1 16Vdc 0603(1608m) 0p95ht X5R (EIA)</v>
      </c>
      <c r="D75" t="str">
        <f>VLOOKUP(B75,'[1]cBOM GD'!$B$3:$D$393,3,FALSE)</f>
        <v>EBOM</v>
      </c>
      <c r="E75" t="str">
        <f>VLOOKUP(B75,[1]IRIS!$B$2:$T$370,4,FALSE)</f>
        <v>PP</v>
      </c>
      <c r="F75">
        <f>VLOOKUP(B75,[1]IRIS!$B$2:$T$370,5,FALSE)</f>
        <v>80004846</v>
      </c>
      <c r="G75" t="str">
        <f>VLOOKUP(B75,[1]IRIS!$B$2:$T$370,6,FALSE)</f>
        <v>MURATA ELECTRONICS ROCK</v>
      </c>
      <c r="H75" t="str">
        <f>VLOOKUP(B75,[1]IRIS!$B$2:$T$370,7,FALSE)</f>
        <v>US</v>
      </c>
      <c r="I75">
        <f>VLOOKUP(B75,[1]IRIS!$B$2:$T$370,14,FALSE)</f>
        <v>3.9E-2</v>
      </c>
      <c r="J75" t="str">
        <f>VLOOKUP(B75,[1]IRIS!$B$2:$T$370,15,FALSE)</f>
        <v>USD</v>
      </c>
      <c r="K75">
        <f t="shared" si="12"/>
        <v>3.9E-2</v>
      </c>
      <c r="L75" s="15"/>
      <c r="N75" t="str">
        <f>VLOOKUP(B75,[1]IRIS!$B$2:$T$370,16,FALSE)</f>
        <v>EA</v>
      </c>
      <c r="O75" t="str">
        <f>VLOOKUP(B75,[1]IRIS!$B$2:$T$370,17,FALSE)</f>
        <v>P4000026</v>
      </c>
      <c r="P75" t="str">
        <f>VLOOKUP(B75,[1]IRIS!$B$2:$T$370,19,FALSE)</f>
        <v>PNET55D</v>
      </c>
      <c r="Q75">
        <v>10</v>
      </c>
      <c r="R75">
        <v>10</v>
      </c>
      <c r="S75">
        <v>4</v>
      </c>
      <c r="T75">
        <v>4</v>
      </c>
      <c r="U75">
        <v>4</v>
      </c>
      <c r="V75">
        <v>4</v>
      </c>
      <c r="W75">
        <v>4</v>
      </c>
      <c r="X75">
        <v>4</v>
      </c>
      <c r="Y75">
        <f t="shared" si="14"/>
        <v>0.39</v>
      </c>
      <c r="Z75">
        <f t="shared" si="15"/>
        <v>0.39</v>
      </c>
      <c r="AA75">
        <f t="shared" si="16"/>
        <v>0.156</v>
      </c>
      <c r="AB75">
        <f t="shared" si="17"/>
        <v>0.156</v>
      </c>
      <c r="AC75">
        <f t="shared" si="18"/>
        <v>0.156</v>
      </c>
      <c r="AD75">
        <f t="shared" si="19"/>
        <v>0.156</v>
      </c>
      <c r="AE75">
        <f t="shared" si="20"/>
        <v>0.156</v>
      </c>
      <c r="AF75">
        <f t="shared" si="21"/>
        <v>0.156</v>
      </c>
    </row>
    <row r="76" spans="1:32" x14ac:dyDescent="0.25">
      <c r="A76" t="s">
        <v>920</v>
      </c>
      <c r="B76" t="str">
        <f t="shared" si="13"/>
        <v>K210628B-FKDAAA</v>
      </c>
      <c r="C76" t="str">
        <f>VLOOKUP(B76,[1]IRIS!$B$2:$T$370,2,FALSE)</f>
        <v>CAP-CERM 10UF,20%,16V,XS,,0603</v>
      </c>
      <c r="D76" t="str">
        <f>VLOOKUP(B76,'[1]cBOM GD'!$B$3:$D$393,3,FALSE)</f>
        <v>EBOM</v>
      </c>
      <c r="E76" t="str">
        <f>VLOOKUP(B76,[1]IRIS!$B$2:$T$370,4,FALSE)</f>
        <v>PP</v>
      </c>
      <c r="F76">
        <f>VLOOKUP(B76,[1]IRIS!$B$2:$T$370,5,FALSE)</f>
        <v>80004846</v>
      </c>
      <c r="G76" t="str">
        <f>VLOOKUP(B76,[1]IRIS!$B$2:$T$370,6,FALSE)</f>
        <v>MURATA ELECTRONICS ROCK</v>
      </c>
      <c r="H76" t="str">
        <f>VLOOKUP(B76,[1]IRIS!$B$2:$T$370,7,FALSE)</f>
        <v>US</v>
      </c>
      <c r="I76">
        <f>VLOOKUP(B76,[1]IRIS!$B$2:$T$370,14,FALSE)</f>
        <v>3.3300000000000003E-2</v>
      </c>
      <c r="J76" t="str">
        <f>VLOOKUP(B76,[1]IRIS!$B$2:$T$370,15,FALSE)</f>
        <v>USD</v>
      </c>
      <c r="K76">
        <f t="shared" si="12"/>
        <v>3.3300000000000003E-2</v>
      </c>
      <c r="L76" s="15"/>
      <c r="N76" t="str">
        <f>VLOOKUP(B76,[1]IRIS!$B$2:$T$370,16,FALSE)</f>
        <v>EA</v>
      </c>
      <c r="O76" t="str">
        <f>VLOOKUP(B76,[1]IRIS!$B$2:$T$370,17,FALSE)</f>
        <v>P4000026</v>
      </c>
      <c r="P76" t="str">
        <f>VLOOKUP(B76,[1]IRIS!$B$2:$T$370,19,FALSE)</f>
        <v>PNET55D</v>
      </c>
      <c r="Q76">
        <v>16</v>
      </c>
      <c r="R76">
        <v>16</v>
      </c>
      <c r="S76">
        <v>14</v>
      </c>
      <c r="T76">
        <v>14</v>
      </c>
      <c r="U76">
        <v>14</v>
      </c>
      <c r="V76">
        <v>14</v>
      </c>
      <c r="W76">
        <v>14</v>
      </c>
      <c r="X76">
        <v>14</v>
      </c>
      <c r="Y76">
        <f t="shared" si="14"/>
        <v>0.53280000000000005</v>
      </c>
      <c r="Z76">
        <f t="shared" si="15"/>
        <v>0.53280000000000005</v>
      </c>
      <c r="AA76">
        <f t="shared" si="16"/>
        <v>0.46620000000000006</v>
      </c>
      <c r="AB76">
        <f t="shared" si="17"/>
        <v>0.46620000000000006</v>
      </c>
      <c r="AC76">
        <f t="shared" si="18"/>
        <v>0.46620000000000006</v>
      </c>
      <c r="AD76">
        <f t="shared" si="19"/>
        <v>0.46620000000000006</v>
      </c>
      <c r="AE76">
        <f t="shared" si="20"/>
        <v>0.46620000000000006</v>
      </c>
      <c r="AF76">
        <f t="shared" si="21"/>
        <v>0.46620000000000006</v>
      </c>
    </row>
    <row r="77" spans="1:32" x14ac:dyDescent="0.25">
      <c r="A77" t="s">
        <v>921</v>
      </c>
      <c r="B77" t="str">
        <f t="shared" si="13"/>
        <v>K210638B-FKEAAA</v>
      </c>
      <c r="C77" t="str">
        <f>VLOOKUP(B77,[1]IRIS!$B$2:$T$370,2,FALSE)</f>
        <v>CAP-CERM 10uF,20%,25V,XR,0603,</v>
      </c>
      <c r="D77" t="str">
        <f>VLOOKUP(B77,'[1]cBOM GD'!$B$3:$D$393,3,FALSE)</f>
        <v>EBOM</v>
      </c>
      <c r="E77" t="str">
        <f>VLOOKUP(B77,[1]IRIS!$B$2:$T$370,4,FALSE)</f>
        <v>PP</v>
      </c>
      <c r="F77">
        <f>VLOOKUP(B77,[1]IRIS!$B$2:$T$370,5,FALSE)</f>
        <v>80004846</v>
      </c>
      <c r="G77" t="str">
        <f>VLOOKUP(B77,[1]IRIS!$B$2:$T$370,6,FALSE)</f>
        <v>MURATA ELECTRONICS ROCK</v>
      </c>
      <c r="H77" t="str">
        <f>VLOOKUP(B77,[1]IRIS!$B$2:$T$370,7,FALSE)</f>
        <v>US</v>
      </c>
      <c r="I77">
        <f>VLOOKUP(B77,[1]IRIS!$B$2:$T$370,14,FALSE)</f>
        <v>3.7199999999999997E-2</v>
      </c>
      <c r="J77" t="str">
        <f>VLOOKUP(B77,[1]IRIS!$B$2:$T$370,15,FALSE)</f>
        <v>USD</v>
      </c>
      <c r="K77">
        <f t="shared" si="12"/>
        <v>3.7199999999999997E-2</v>
      </c>
      <c r="L77" s="15"/>
      <c r="N77" t="str">
        <f>VLOOKUP(B77,[1]IRIS!$B$2:$T$370,16,FALSE)</f>
        <v>EA</v>
      </c>
      <c r="O77" t="str">
        <f>VLOOKUP(B77,[1]IRIS!$B$2:$T$370,17,FALSE)</f>
        <v>P4000026</v>
      </c>
      <c r="P77" t="str">
        <f>VLOOKUP(B77,[1]IRIS!$B$2:$T$370,19,FALSE)</f>
        <v>PNET55D</v>
      </c>
      <c r="Q77">
        <v>1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f t="shared" si="14"/>
        <v>3.7199999999999997E-2</v>
      </c>
      <c r="Z77">
        <f t="shared" si="15"/>
        <v>3.7199999999999997E-2</v>
      </c>
      <c r="AA77">
        <f t="shared" si="16"/>
        <v>0</v>
      </c>
      <c r="AB77">
        <f t="shared" si="17"/>
        <v>0</v>
      </c>
      <c r="AC77">
        <f t="shared" si="18"/>
        <v>0</v>
      </c>
      <c r="AD77">
        <f t="shared" si="19"/>
        <v>0</v>
      </c>
      <c r="AE77">
        <f t="shared" si="20"/>
        <v>0</v>
      </c>
      <c r="AF77">
        <f t="shared" si="21"/>
        <v>0</v>
      </c>
    </row>
    <row r="78" spans="1:32" x14ac:dyDescent="0.25">
      <c r="A78" t="s">
        <v>922</v>
      </c>
      <c r="B78" t="str">
        <f t="shared" si="13"/>
        <v>K210647D-FKF001</v>
      </c>
      <c r="C78" t="str">
        <f>VLOOKUP(B78,[1]IRIS!$B$2:$T$370,2,FALSE)</f>
        <v>CAP 10uF 10% 50Vdc1210(3225m) 1210_2p8ht X</v>
      </c>
      <c r="D78" t="str">
        <f>VLOOKUP(B78,'[1]cBOM GD'!$B$3:$D$393,3,FALSE)</f>
        <v>EBOM</v>
      </c>
      <c r="E78" t="str">
        <f>VLOOKUP(B78,[1]IRIS!$B$2:$T$370,4,FALSE)</f>
        <v>PP</v>
      </c>
      <c r="F78">
        <f>VLOOKUP(B78,[1]IRIS!$B$2:$T$370,5,FALSE)</f>
        <v>80004846</v>
      </c>
      <c r="G78" t="str">
        <f>VLOOKUP(B78,[1]IRIS!$B$2:$T$370,6,FALSE)</f>
        <v>MURATA ELECTRONICS ROCK</v>
      </c>
      <c r="H78" t="str">
        <f>VLOOKUP(B78,[1]IRIS!$B$2:$T$370,7,FALSE)</f>
        <v>US</v>
      </c>
      <c r="I78">
        <f>VLOOKUP(B78,[1]IRIS!$B$2:$T$370,14,FALSE)</f>
        <v>0.18559999999999999</v>
      </c>
      <c r="J78" t="str">
        <f>VLOOKUP(B78,[1]IRIS!$B$2:$T$370,15,FALSE)</f>
        <v>USD</v>
      </c>
      <c r="K78">
        <f t="shared" si="12"/>
        <v>0.18559999999999999</v>
      </c>
      <c r="L78" s="15"/>
      <c r="N78" t="str">
        <f>VLOOKUP(B78,[1]IRIS!$B$2:$T$370,16,FALSE)</f>
        <v>EA</v>
      </c>
      <c r="O78" t="str">
        <f>VLOOKUP(B78,[1]IRIS!$B$2:$T$370,17,FALSE)</f>
        <v>P4000026</v>
      </c>
      <c r="P78" t="str">
        <f>VLOOKUP(B78,[1]IRIS!$B$2:$T$370,19,FALSE)</f>
        <v>PNET55D</v>
      </c>
      <c r="Q78">
        <v>10</v>
      </c>
      <c r="R78">
        <v>10</v>
      </c>
      <c r="S78">
        <v>7</v>
      </c>
      <c r="T78">
        <v>7</v>
      </c>
      <c r="U78">
        <v>7</v>
      </c>
      <c r="V78">
        <v>7</v>
      </c>
      <c r="W78">
        <v>7</v>
      </c>
      <c r="X78">
        <v>7</v>
      </c>
      <c r="Y78">
        <f t="shared" si="14"/>
        <v>1.8559999999999999</v>
      </c>
      <c r="Z78">
        <f t="shared" si="15"/>
        <v>1.8559999999999999</v>
      </c>
      <c r="AA78">
        <f t="shared" si="16"/>
        <v>1.2991999999999999</v>
      </c>
      <c r="AB78">
        <f t="shared" si="17"/>
        <v>1.2991999999999999</v>
      </c>
      <c r="AC78">
        <f t="shared" si="18"/>
        <v>1.2991999999999999</v>
      </c>
      <c r="AD78">
        <f t="shared" si="19"/>
        <v>1.2991999999999999</v>
      </c>
      <c r="AE78">
        <f t="shared" si="20"/>
        <v>1.2991999999999999</v>
      </c>
      <c r="AF78">
        <f t="shared" si="21"/>
        <v>1.2991999999999999</v>
      </c>
    </row>
    <row r="79" spans="1:32" x14ac:dyDescent="0.25">
      <c r="A79" t="s">
        <v>923</v>
      </c>
      <c r="B79" t="str">
        <f t="shared" si="13"/>
        <v>K21093AD-FJA001</v>
      </c>
      <c r="C79" t="str">
        <f>VLOOKUP(B79,[1]IRIS!$B$2:$T$370,2,FALSE)</f>
        <v>CAP-CERM 1pF,0.1%,25V,CG,,0201</v>
      </c>
      <c r="D79" t="str">
        <f>VLOOKUP(B79,'[1]cBOM GD'!$B$3:$D$393,3,FALSE)</f>
        <v>EBOM</v>
      </c>
      <c r="E79" t="str">
        <f>VLOOKUP(B79,[1]IRIS!$B$2:$T$370,4,FALSE)</f>
        <v>PP</v>
      </c>
      <c r="F79">
        <f>VLOOKUP(B79,[1]IRIS!$B$2:$T$370,5,FALSE)</f>
        <v>80004846</v>
      </c>
      <c r="G79" t="str">
        <f>VLOOKUP(B79,[1]IRIS!$B$2:$T$370,6,FALSE)</f>
        <v>MURATA ELECTRONICS ROCK</v>
      </c>
      <c r="H79" t="str">
        <f>VLOOKUP(B79,[1]IRIS!$B$2:$T$370,7,FALSE)</f>
        <v>US</v>
      </c>
      <c r="I79">
        <f>VLOOKUP(B79,[1]IRIS!$B$2:$T$370,14,FALSE)</f>
        <v>3.48E-3</v>
      </c>
      <c r="J79" t="str">
        <f>VLOOKUP(B79,[1]IRIS!$B$2:$T$370,15,FALSE)</f>
        <v>USD</v>
      </c>
      <c r="K79">
        <f t="shared" si="12"/>
        <v>3.48E-3</v>
      </c>
      <c r="L79" s="15"/>
      <c r="N79" t="str">
        <f>VLOOKUP(B79,[1]IRIS!$B$2:$T$370,16,FALSE)</f>
        <v>EA</v>
      </c>
      <c r="O79" t="str">
        <f>VLOOKUP(B79,[1]IRIS!$B$2:$T$370,17,FALSE)</f>
        <v>P4000026</v>
      </c>
      <c r="P79" t="str">
        <f>VLOOKUP(B79,[1]IRIS!$B$2:$T$370,19,FALSE)</f>
        <v>PNET55D</v>
      </c>
      <c r="Q79">
        <v>3</v>
      </c>
      <c r="R79">
        <v>3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f t="shared" si="14"/>
        <v>1.044E-2</v>
      </c>
      <c r="Z79">
        <f t="shared" si="15"/>
        <v>1.044E-2</v>
      </c>
      <c r="AA79">
        <f t="shared" si="16"/>
        <v>3.48E-3</v>
      </c>
      <c r="AB79">
        <f t="shared" si="17"/>
        <v>3.48E-3</v>
      </c>
      <c r="AC79">
        <f t="shared" si="18"/>
        <v>3.48E-3</v>
      </c>
      <c r="AD79">
        <f t="shared" si="19"/>
        <v>3.48E-3</v>
      </c>
      <c r="AE79">
        <f t="shared" si="20"/>
        <v>3.48E-3</v>
      </c>
      <c r="AF79">
        <f t="shared" si="21"/>
        <v>3.48E-3</v>
      </c>
    </row>
    <row r="80" spans="1:32" x14ac:dyDescent="0.25">
      <c r="A80" t="s">
        <v>924</v>
      </c>
      <c r="B80" t="str">
        <f t="shared" si="13"/>
        <v>K212036D-FJA001</v>
      </c>
      <c r="C80" t="str">
        <f>VLOOKUP(B80,[1]IRIS!$B$2:$T$370,2,FALSE)</f>
        <v>CAP MLCC C0G (EIA) 12pF5% 0402</v>
      </c>
      <c r="D80" t="str">
        <f>VLOOKUP(B80,'[1]cBOM GD'!$B$3:$D$393,3,FALSE)</f>
        <v>EBOM</v>
      </c>
      <c r="E80" t="str">
        <f>VLOOKUP(B80,[1]IRIS!$B$2:$T$370,4,FALSE)</f>
        <v>PP</v>
      </c>
      <c r="F80">
        <f>VLOOKUP(B80,[1]IRIS!$B$2:$T$370,5,FALSE)</f>
        <v>80004846</v>
      </c>
      <c r="G80" t="str">
        <f>VLOOKUP(B80,[1]IRIS!$B$2:$T$370,6,FALSE)</f>
        <v>MURATA ELECTRONICS ROCK</v>
      </c>
      <c r="H80" t="str">
        <f>VLOOKUP(B80,[1]IRIS!$B$2:$T$370,7,FALSE)</f>
        <v>US</v>
      </c>
      <c r="I80">
        <f>VLOOKUP(B80,[1]IRIS!$B$2:$T$370,14,FALSE)</f>
        <v>2.3400000000000001E-3</v>
      </c>
      <c r="J80" t="str">
        <f>VLOOKUP(B80,[1]IRIS!$B$2:$T$370,15,FALSE)</f>
        <v>USD</v>
      </c>
      <c r="K80">
        <f t="shared" si="12"/>
        <v>2.3400000000000001E-3</v>
      </c>
      <c r="L80" s="15"/>
      <c r="N80" t="str">
        <f>VLOOKUP(B80,[1]IRIS!$B$2:$T$370,16,FALSE)</f>
        <v>EA</v>
      </c>
      <c r="O80" t="str">
        <f>VLOOKUP(B80,[1]IRIS!$B$2:$T$370,17,FALSE)</f>
        <v>P4000026</v>
      </c>
      <c r="P80" t="str">
        <f>VLOOKUP(B80,[1]IRIS!$B$2:$T$370,19,FALSE)</f>
        <v>PNET55D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f t="shared" si="14"/>
        <v>4.6800000000000001E-3</v>
      </c>
      <c r="Z80">
        <f t="shared" si="15"/>
        <v>4.6800000000000001E-3</v>
      </c>
      <c r="AA80">
        <f t="shared" si="16"/>
        <v>4.6800000000000001E-3</v>
      </c>
      <c r="AB80">
        <f t="shared" si="17"/>
        <v>4.6800000000000001E-3</v>
      </c>
      <c r="AC80">
        <f t="shared" si="18"/>
        <v>4.6800000000000001E-3</v>
      </c>
      <c r="AD80">
        <f t="shared" si="19"/>
        <v>4.6800000000000001E-3</v>
      </c>
      <c r="AE80">
        <f t="shared" si="20"/>
        <v>4.6800000000000001E-3</v>
      </c>
      <c r="AF80">
        <f t="shared" si="21"/>
        <v>4.6800000000000001E-3</v>
      </c>
    </row>
    <row r="81" spans="1:32" x14ac:dyDescent="0.25">
      <c r="A81" t="s">
        <v>925</v>
      </c>
      <c r="B81" t="str">
        <f t="shared" si="13"/>
        <v>K213043D-FJA001</v>
      </c>
      <c r="C81" t="str">
        <f>VLOOKUP(B81,[1]IRIS!$B$2:$T$370,2,FALSE)</f>
        <v>CAP-CERM 13pF,1%,50V,CO,,0201</v>
      </c>
      <c r="D81" t="str">
        <f>VLOOKUP(B81,'[1]cBOM GD'!$B$3:$D$393,3,FALSE)</f>
        <v>EBOM</v>
      </c>
      <c r="E81" t="str">
        <f>VLOOKUP(B81,[1]IRIS!$B$2:$T$370,4,FALSE)</f>
        <v>PP</v>
      </c>
      <c r="F81">
        <f>VLOOKUP(B81,[1]IRIS!$B$2:$T$370,5,FALSE)</f>
        <v>80004846</v>
      </c>
      <c r="G81" t="str">
        <f>VLOOKUP(B81,[1]IRIS!$B$2:$T$370,6,FALSE)</f>
        <v>MURATA ELECTRONICS ROCK</v>
      </c>
      <c r="H81" t="str">
        <f>VLOOKUP(B81,[1]IRIS!$B$2:$T$370,7,FALSE)</f>
        <v>US</v>
      </c>
      <c r="I81">
        <f>VLOOKUP(B81,[1]IRIS!$B$2:$T$370,14,FALSE)</f>
        <v>3.5400000000000002E-3</v>
      </c>
      <c r="J81" t="str">
        <f>VLOOKUP(B81,[1]IRIS!$B$2:$T$370,15,FALSE)</f>
        <v>USD</v>
      </c>
      <c r="K81">
        <f t="shared" si="12"/>
        <v>3.5400000000000002E-3</v>
      </c>
      <c r="L81" s="15"/>
      <c r="N81" t="str">
        <f>VLOOKUP(B81,[1]IRIS!$B$2:$T$370,16,FALSE)</f>
        <v>EA</v>
      </c>
      <c r="O81" t="str">
        <f>VLOOKUP(B81,[1]IRIS!$B$2:$T$370,17,FALSE)</f>
        <v>P4000026</v>
      </c>
      <c r="P81" t="str">
        <f>VLOOKUP(B81,[1]IRIS!$B$2:$T$370,19,FALSE)</f>
        <v>PNET55D</v>
      </c>
      <c r="Q81">
        <v>2</v>
      </c>
      <c r="R81">
        <v>2</v>
      </c>
      <c r="S81">
        <v>2</v>
      </c>
      <c r="T81">
        <v>2</v>
      </c>
      <c r="U81">
        <v>2</v>
      </c>
      <c r="V81">
        <v>2</v>
      </c>
      <c r="W81">
        <v>2</v>
      </c>
      <c r="X81">
        <v>2</v>
      </c>
      <c r="Y81">
        <f t="shared" si="14"/>
        <v>7.0800000000000004E-3</v>
      </c>
      <c r="Z81">
        <f t="shared" si="15"/>
        <v>7.0800000000000004E-3</v>
      </c>
      <c r="AA81">
        <f t="shared" si="16"/>
        <v>7.0800000000000004E-3</v>
      </c>
      <c r="AB81">
        <f t="shared" si="17"/>
        <v>7.0800000000000004E-3</v>
      </c>
      <c r="AC81">
        <f t="shared" si="18"/>
        <v>7.0800000000000004E-3</v>
      </c>
      <c r="AD81">
        <f t="shared" si="19"/>
        <v>7.0800000000000004E-3</v>
      </c>
      <c r="AE81">
        <f t="shared" si="20"/>
        <v>7.0800000000000004E-3</v>
      </c>
      <c r="AF81">
        <f t="shared" si="21"/>
        <v>7.0800000000000004E-3</v>
      </c>
    </row>
    <row r="82" spans="1:32" x14ac:dyDescent="0.25">
      <c r="A82" t="s">
        <v>926</v>
      </c>
      <c r="B82" t="str">
        <f t="shared" si="13"/>
        <v>K215043D-FJA001</v>
      </c>
      <c r="C82" t="str">
        <f>VLOOKUP(B82,[1]IRIS!$B$2:$T$370,2,FALSE)</f>
        <v>CAP-CERM 15pF,1%,50V,CO,,0201</v>
      </c>
      <c r="D82" t="str">
        <f>VLOOKUP(B82,'[1]cBOM GD'!$B$3:$D$393,3,FALSE)</f>
        <v>EBOM</v>
      </c>
      <c r="E82" t="str">
        <f>VLOOKUP(B82,[1]IRIS!$B$2:$T$370,4,FALSE)</f>
        <v>PP</v>
      </c>
      <c r="F82">
        <f>VLOOKUP(B82,[1]IRIS!$B$2:$T$370,5,FALSE)</f>
        <v>80004846</v>
      </c>
      <c r="G82" t="str">
        <f>VLOOKUP(B82,[1]IRIS!$B$2:$T$370,6,FALSE)</f>
        <v>MURATA ELECTRONICS ROCK</v>
      </c>
      <c r="H82" t="str">
        <f>VLOOKUP(B82,[1]IRIS!$B$2:$T$370,7,FALSE)</f>
        <v>US</v>
      </c>
      <c r="I82">
        <f>VLOOKUP(B82,[1]IRIS!$B$2:$T$370,14,FALSE)</f>
        <v>3.5400000000000002E-3</v>
      </c>
      <c r="J82" t="str">
        <f>VLOOKUP(B82,[1]IRIS!$B$2:$T$370,15,FALSE)</f>
        <v>USD</v>
      </c>
      <c r="K82">
        <f t="shared" si="12"/>
        <v>3.5400000000000002E-3</v>
      </c>
      <c r="L82" s="15"/>
      <c r="N82" t="str">
        <f>VLOOKUP(B82,[1]IRIS!$B$2:$T$370,16,FALSE)</f>
        <v>EA</v>
      </c>
      <c r="O82" t="str">
        <f>VLOOKUP(B82,[1]IRIS!$B$2:$T$370,17,FALSE)</f>
        <v>P4000026</v>
      </c>
      <c r="P82" t="str">
        <f>VLOOKUP(B82,[1]IRIS!$B$2:$T$370,19,FALSE)</f>
        <v>PNET55D</v>
      </c>
      <c r="Q82">
        <v>2</v>
      </c>
      <c r="R82">
        <v>2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f t="shared" si="14"/>
        <v>7.0800000000000004E-3</v>
      </c>
      <c r="Z82">
        <f t="shared" si="15"/>
        <v>7.0800000000000004E-3</v>
      </c>
      <c r="AA82">
        <f t="shared" si="16"/>
        <v>3.5400000000000002E-3</v>
      </c>
      <c r="AB82">
        <f t="shared" si="17"/>
        <v>3.5400000000000002E-3</v>
      </c>
      <c r="AC82">
        <f t="shared" si="18"/>
        <v>3.5400000000000002E-3</v>
      </c>
      <c r="AD82">
        <f t="shared" si="19"/>
        <v>3.5400000000000002E-3</v>
      </c>
      <c r="AE82">
        <f t="shared" si="20"/>
        <v>3.5400000000000002E-3</v>
      </c>
      <c r="AF82">
        <f t="shared" si="21"/>
        <v>3.5400000000000002E-3</v>
      </c>
    </row>
    <row r="83" spans="1:32" x14ac:dyDescent="0.25">
      <c r="A83" t="s">
        <v>927</v>
      </c>
      <c r="B83" t="str">
        <f t="shared" si="13"/>
        <v>K215247D-FKA001</v>
      </c>
      <c r="C83" t="str">
        <f>VLOOKUP(B83,[1]IRIS!$B$2:$T$370,2,FALSE)</f>
        <v>CAP MLCC X7R (EIA) 1500pF 10% 0402</v>
      </c>
      <c r="D83" t="str">
        <f>VLOOKUP(B83,'[1]cBOM GD'!$B$3:$D$393,3,FALSE)</f>
        <v>EBOM</v>
      </c>
      <c r="E83" t="str">
        <f>VLOOKUP(B83,[1]IRIS!$B$2:$T$370,4,FALSE)</f>
        <v>PP</v>
      </c>
      <c r="F83">
        <f>VLOOKUP(B83,[1]IRIS!$B$2:$T$370,5,FALSE)</f>
        <v>80004846</v>
      </c>
      <c r="G83" t="str">
        <f>VLOOKUP(B83,[1]IRIS!$B$2:$T$370,6,FALSE)</f>
        <v>MURATA ELECTRONICS ROCK</v>
      </c>
      <c r="H83" t="str">
        <f>VLOOKUP(B83,[1]IRIS!$B$2:$T$370,7,FALSE)</f>
        <v>US</v>
      </c>
      <c r="I83">
        <f>VLOOKUP(B83,[1]IRIS!$B$2:$T$370,14,FALSE)</f>
        <v>1.92E-3</v>
      </c>
      <c r="J83" t="str">
        <f>VLOOKUP(B83,[1]IRIS!$B$2:$T$370,15,FALSE)</f>
        <v>USD</v>
      </c>
      <c r="K83">
        <f t="shared" si="12"/>
        <v>1.92E-3</v>
      </c>
      <c r="L83" s="15"/>
      <c r="N83" t="str">
        <f>VLOOKUP(B83,[1]IRIS!$B$2:$T$370,16,FALSE)</f>
        <v>EA</v>
      </c>
      <c r="O83" t="str">
        <f>VLOOKUP(B83,[1]IRIS!$B$2:$T$370,17,FALSE)</f>
        <v>P4000026</v>
      </c>
      <c r="P83" t="str">
        <f>VLOOKUP(B83,[1]IRIS!$B$2:$T$370,19,FALSE)</f>
        <v>PNET55D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1</v>
      </c>
      <c r="Y83">
        <f t="shared" si="14"/>
        <v>0</v>
      </c>
      <c r="Z83">
        <f t="shared" si="15"/>
        <v>0</v>
      </c>
      <c r="AA83">
        <f t="shared" si="16"/>
        <v>0</v>
      </c>
      <c r="AB83">
        <f t="shared" si="17"/>
        <v>0</v>
      </c>
      <c r="AC83">
        <f t="shared" si="18"/>
        <v>0</v>
      </c>
      <c r="AD83">
        <f t="shared" si="19"/>
        <v>0</v>
      </c>
      <c r="AE83">
        <f t="shared" si="20"/>
        <v>1.92E-3</v>
      </c>
      <c r="AF83">
        <f t="shared" si="21"/>
        <v>1.92E-3</v>
      </c>
    </row>
    <row r="84" spans="1:32" x14ac:dyDescent="0.25">
      <c r="A84" t="s">
        <v>928</v>
      </c>
      <c r="B84" t="str">
        <f t="shared" si="13"/>
        <v>K218036D-FJA001</v>
      </c>
      <c r="C84" t="str">
        <f>VLOOKUP(B84,[1]IRIS!$B$2:$T$370,2,FALSE)</f>
        <v>CAP-CERM 18pF,5%,25V,CO,,0201</v>
      </c>
      <c r="D84" t="str">
        <f>VLOOKUP(B84,'[1]cBOM GD'!$B$3:$D$393,3,FALSE)</f>
        <v>EBOM</v>
      </c>
      <c r="E84" t="str">
        <f>VLOOKUP(B84,[1]IRIS!$B$2:$T$370,4,FALSE)</f>
        <v>PP</v>
      </c>
      <c r="F84">
        <f>VLOOKUP(B84,[1]IRIS!$B$2:$T$370,5,FALSE)</f>
        <v>80004846</v>
      </c>
      <c r="G84" t="str">
        <f>VLOOKUP(B84,[1]IRIS!$B$2:$T$370,6,FALSE)</f>
        <v>MURATA ELECTRONICS ROCK</v>
      </c>
      <c r="H84" t="str">
        <f>VLOOKUP(B84,[1]IRIS!$B$2:$T$370,7,FALSE)</f>
        <v>US</v>
      </c>
      <c r="I84">
        <f>VLOOKUP(B84,[1]IRIS!$B$2:$T$370,14,FALSE)</f>
        <v>1.98E-3</v>
      </c>
      <c r="J84" t="str">
        <f>VLOOKUP(B84,[1]IRIS!$B$2:$T$370,15,FALSE)</f>
        <v>USD</v>
      </c>
      <c r="K84">
        <f t="shared" si="12"/>
        <v>1.98E-3</v>
      </c>
      <c r="L84" s="15"/>
      <c r="N84" t="str">
        <f>VLOOKUP(B84,[1]IRIS!$B$2:$T$370,16,FALSE)</f>
        <v>EA</v>
      </c>
      <c r="O84" t="str">
        <f>VLOOKUP(B84,[1]IRIS!$B$2:$T$370,17,FALSE)</f>
        <v>P4000026</v>
      </c>
      <c r="P84" t="str">
        <f>VLOOKUP(B84,[1]IRIS!$B$2:$T$370,19,FALSE)</f>
        <v>PNET55D</v>
      </c>
      <c r="Q84">
        <v>17</v>
      </c>
      <c r="R84">
        <v>17</v>
      </c>
      <c r="S84">
        <v>8</v>
      </c>
      <c r="T84">
        <v>8</v>
      </c>
      <c r="U84">
        <v>8</v>
      </c>
      <c r="V84">
        <v>8</v>
      </c>
      <c r="W84">
        <v>8</v>
      </c>
      <c r="X84">
        <v>8</v>
      </c>
      <c r="Y84">
        <f t="shared" si="14"/>
        <v>3.3660000000000002E-2</v>
      </c>
      <c r="Z84">
        <f t="shared" si="15"/>
        <v>3.3660000000000002E-2</v>
      </c>
      <c r="AA84">
        <f t="shared" si="16"/>
        <v>1.584E-2</v>
      </c>
      <c r="AB84">
        <f t="shared" si="17"/>
        <v>1.584E-2</v>
      </c>
      <c r="AC84">
        <f t="shared" si="18"/>
        <v>1.584E-2</v>
      </c>
      <c r="AD84">
        <f t="shared" si="19"/>
        <v>1.584E-2</v>
      </c>
      <c r="AE84">
        <f t="shared" si="20"/>
        <v>1.584E-2</v>
      </c>
      <c r="AF84">
        <f t="shared" si="21"/>
        <v>1.584E-2</v>
      </c>
    </row>
    <row r="85" spans="1:32" x14ac:dyDescent="0.25">
      <c r="A85" t="s">
        <v>929</v>
      </c>
      <c r="B85" t="str">
        <f t="shared" si="13"/>
        <v>K21893AD-FJA001</v>
      </c>
      <c r="C85" t="str">
        <f>VLOOKUP(B85,[1]IRIS!$B$2:$T$370,2,FALSE)</f>
        <v>CAP-CERM 1.8pF,0.1%,25VCOG,,0201</v>
      </c>
      <c r="D85" t="str">
        <f>VLOOKUP(B85,'[1]cBOM GD'!$B$3:$D$393,3,FALSE)</f>
        <v>EBOM</v>
      </c>
      <c r="E85" t="str">
        <f>VLOOKUP(B85,[1]IRIS!$B$2:$T$370,4,FALSE)</f>
        <v>PP</v>
      </c>
      <c r="F85">
        <f>VLOOKUP(B85,[1]IRIS!$B$2:$T$370,5,FALSE)</f>
        <v>80004846</v>
      </c>
      <c r="G85" t="str">
        <f>VLOOKUP(B85,[1]IRIS!$B$2:$T$370,6,FALSE)</f>
        <v>MURATA ELECTRONICS ROCK</v>
      </c>
      <c r="H85" t="str">
        <f>VLOOKUP(B85,[1]IRIS!$B$2:$T$370,7,FALSE)</f>
        <v>US</v>
      </c>
      <c r="I85">
        <f>VLOOKUP(B85,[1]IRIS!$B$2:$T$370,14,FALSE)</f>
        <v>3.48E-3</v>
      </c>
      <c r="J85" t="str">
        <f>VLOOKUP(B85,[1]IRIS!$B$2:$T$370,15,FALSE)</f>
        <v>USD</v>
      </c>
      <c r="K85">
        <f t="shared" si="12"/>
        <v>3.48E-3</v>
      </c>
      <c r="L85" s="15"/>
      <c r="N85" t="str">
        <f>VLOOKUP(B85,[1]IRIS!$B$2:$T$370,16,FALSE)</f>
        <v>EA</v>
      </c>
      <c r="O85" t="str">
        <f>VLOOKUP(B85,[1]IRIS!$B$2:$T$370,17,FALSE)</f>
        <v>P4000026</v>
      </c>
      <c r="P85" t="str">
        <f>VLOOKUP(B85,[1]IRIS!$B$2:$T$370,19,FALSE)</f>
        <v>PNET55D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f t="shared" si="14"/>
        <v>3.48E-3</v>
      </c>
      <c r="Z85">
        <f t="shared" si="15"/>
        <v>3.48E-3</v>
      </c>
      <c r="AA85">
        <f t="shared" si="16"/>
        <v>3.48E-3</v>
      </c>
      <c r="AB85">
        <f t="shared" si="17"/>
        <v>3.48E-3</v>
      </c>
      <c r="AC85">
        <f t="shared" si="18"/>
        <v>3.48E-3</v>
      </c>
      <c r="AD85">
        <f t="shared" si="19"/>
        <v>3.48E-3</v>
      </c>
      <c r="AE85">
        <f t="shared" si="20"/>
        <v>3.48E-3</v>
      </c>
      <c r="AF85">
        <f t="shared" si="21"/>
        <v>3.48E-3</v>
      </c>
    </row>
    <row r="86" spans="1:32" x14ac:dyDescent="0.25">
      <c r="A86" t="s">
        <v>930</v>
      </c>
      <c r="B86" t="str">
        <f t="shared" si="13"/>
        <v>K22093AD-FJA001</v>
      </c>
      <c r="C86" t="str">
        <f>VLOOKUP(B86,[1]IRIS!$B$2:$T$370,2,FALSE)</f>
        <v>CAP-CERM 2pF,0.1%,25V,CG,,0201</v>
      </c>
      <c r="D86" t="str">
        <f>VLOOKUP(B86,'[1]cBOM GD'!$B$3:$D$393,3,FALSE)</f>
        <v>EBOM</v>
      </c>
      <c r="E86" t="str">
        <f>VLOOKUP(B86,[1]IRIS!$B$2:$T$370,4,FALSE)</f>
        <v>PP</v>
      </c>
      <c r="F86">
        <f>VLOOKUP(B86,[1]IRIS!$B$2:$T$370,5,FALSE)</f>
        <v>80004846</v>
      </c>
      <c r="G86" t="str">
        <f>VLOOKUP(B86,[1]IRIS!$B$2:$T$370,6,FALSE)</f>
        <v>MURATA ELECTRONICS ROCK</v>
      </c>
      <c r="H86" t="str">
        <f>VLOOKUP(B86,[1]IRIS!$B$2:$T$370,7,FALSE)</f>
        <v>US</v>
      </c>
      <c r="I86">
        <f>VLOOKUP(B86,[1]IRIS!$B$2:$T$370,14,FALSE)</f>
        <v>3.48E-3</v>
      </c>
      <c r="J86" t="str">
        <f>VLOOKUP(B86,[1]IRIS!$B$2:$T$370,15,FALSE)</f>
        <v>USD</v>
      </c>
      <c r="K86">
        <f t="shared" si="12"/>
        <v>3.48E-3</v>
      </c>
      <c r="L86" s="15"/>
      <c r="N86" t="str">
        <f>VLOOKUP(B86,[1]IRIS!$B$2:$T$370,16,FALSE)</f>
        <v>EA</v>
      </c>
      <c r="O86" t="str">
        <f>VLOOKUP(B86,[1]IRIS!$B$2:$T$370,17,FALSE)</f>
        <v>P4000026</v>
      </c>
      <c r="P86" t="str">
        <f>VLOOKUP(B86,[1]IRIS!$B$2:$T$370,19,FALSE)</f>
        <v>PNET55D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f t="shared" si="14"/>
        <v>3.48E-3</v>
      </c>
      <c r="Z86">
        <f t="shared" si="15"/>
        <v>3.48E-3</v>
      </c>
      <c r="AA86">
        <f t="shared" si="16"/>
        <v>3.48E-3</v>
      </c>
      <c r="AB86">
        <f t="shared" si="17"/>
        <v>3.48E-3</v>
      </c>
      <c r="AC86">
        <f t="shared" si="18"/>
        <v>3.48E-3</v>
      </c>
      <c r="AD86">
        <f t="shared" si="19"/>
        <v>3.48E-3</v>
      </c>
      <c r="AE86">
        <f t="shared" si="20"/>
        <v>3.48E-3</v>
      </c>
      <c r="AF86">
        <f t="shared" si="21"/>
        <v>3.48E-3</v>
      </c>
    </row>
    <row r="87" spans="1:32" x14ac:dyDescent="0.25">
      <c r="A87" t="s">
        <v>931</v>
      </c>
      <c r="B87" t="str">
        <f t="shared" si="13"/>
        <v>K222046D-FJA002</v>
      </c>
      <c r="C87" t="str">
        <f>VLOOKUP(B87,[1]IRIS!$B$2:$T$370,2,FALSE)</f>
        <v>CAP MLCC C0G (EIA) 22pF5% 0402</v>
      </c>
      <c r="D87" t="str">
        <f>VLOOKUP(B87,'[1]cBOM GD'!$B$3:$D$393,3,FALSE)</f>
        <v>EBOM</v>
      </c>
      <c r="E87" t="str">
        <f>VLOOKUP(B87,[1]IRIS!$B$2:$T$370,4,FALSE)</f>
        <v>PP</v>
      </c>
      <c r="F87">
        <f>VLOOKUP(B87,[1]IRIS!$B$2:$T$370,5,FALSE)</f>
        <v>80004846</v>
      </c>
      <c r="G87" t="str">
        <f>VLOOKUP(B87,[1]IRIS!$B$2:$T$370,6,FALSE)</f>
        <v>MURATA ELECTRONICS ROCK</v>
      </c>
      <c r="H87" t="str">
        <f>VLOOKUP(B87,[1]IRIS!$B$2:$T$370,7,FALSE)</f>
        <v>US</v>
      </c>
      <c r="I87">
        <f>VLOOKUP(B87,[1]IRIS!$B$2:$T$370,14,FALSE)</f>
        <v>2.3400000000000001E-3</v>
      </c>
      <c r="J87" t="str">
        <f>VLOOKUP(B87,[1]IRIS!$B$2:$T$370,15,FALSE)</f>
        <v>USD</v>
      </c>
      <c r="K87">
        <f t="shared" si="12"/>
        <v>2.3400000000000001E-3</v>
      </c>
      <c r="L87" s="15"/>
      <c r="N87" t="str">
        <f>VLOOKUP(B87,[1]IRIS!$B$2:$T$370,16,FALSE)</f>
        <v>EA</v>
      </c>
      <c r="O87" t="str">
        <f>VLOOKUP(B87,[1]IRIS!$B$2:$T$370,17,FALSE)</f>
        <v>P4000026</v>
      </c>
      <c r="P87" t="str">
        <f>VLOOKUP(B87,[1]IRIS!$B$2:$T$370,19,FALSE)</f>
        <v>PNET55D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f t="shared" si="14"/>
        <v>2.3400000000000001E-3</v>
      </c>
      <c r="Z87">
        <f t="shared" si="15"/>
        <v>2.3400000000000001E-3</v>
      </c>
      <c r="AA87">
        <f t="shared" si="16"/>
        <v>2.3400000000000001E-3</v>
      </c>
      <c r="AB87">
        <f t="shared" si="17"/>
        <v>2.3400000000000001E-3</v>
      </c>
      <c r="AC87">
        <f t="shared" si="18"/>
        <v>2.3400000000000001E-3</v>
      </c>
      <c r="AD87">
        <f t="shared" si="19"/>
        <v>2.3400000000000001E-3</v>
      </c>
      <c r="AE87">
        <f t="shared" si="20"/>
        <v>2.3400000000000001E-3</v>
      </c>
      <c r="AF87">
        <f t="shared" si="21"/>
        <v>2.3400000000000001E-3</v>
      </c>
    </row>
    <row r="88" spans="1:32" x14ac:dyDescent="0.25">
      <c r="A88" t="s">
        <v>932</v>
      </c>
      <c r="B88" t="str">
        <f t="shared" si="13"/>
        <v>K222407D-FKD002</v>
      </c>
      <c r="C88" t="str">
        <f>VLOOKUP(B88,[1]IRIS!$B$2:$T$370,2,FALSE)</f>
        <v>CAP MLCC X6S (EIA) 0.22uF  10% 0201</v>
      </c>
      <c r="D88" t="str">
        <f>VLOOKUP(B88,'[1]cBOM GD'!$B$3:$D$393,3,FALSE)</f>
        <v>EBOM</v>
      </c>
      <c r="E88" t="str">
        <f>VLOOKUP(B88,[1]IRIS!$B$2:$T$370,4,FALSE)</f>
        <v>PP</v>
      </c>
      <c r="F88">
        <f>VLOOKUP(B88,[1]IRIS!$B$2:$T$370,5,FALSE)</f>
        <v>80004846</v>
      </c>
      <c r="G88" t="str">
        <f>VLOOKUP(B88,[1]IRIS!$B$2:$T$370,6,FALSE)</f>
        <v>MURATA ELECTRONICS ROCK</v>
      </c>
      <c r="H88" t="str">
        <f>VLOOKUP(B88,[1]IRIS!$B$2:$T$370,7,FALSE)</f>
        <v>US</v>
      </c>
      <c r="I88">
        <f>VLOOKUP(B88,[1]IRIS!$B$2:$T$370,14,FALSE)</f>
        <v>2.8999999999999998E-3</v>
      </c>
      <c r="J88" t="str">
        <f>VLOOKUP(B88,[1]IRIS!$B$2:$T$370,15,FALSE)</f>
        <v>USD</v>
      </c>
      <c r="K88">
        <f t="shared" ref="K88:K131" si="22">+I88</f>
        <v>2.8999999999999998E-3</v>
      </c>
      <c r="L88" s="15"/>
      <c r="N88" t="str">
        <f>VLOOKUP(B88,[1]IRIS!$B$2:$T$370,16,FALSE)</f>
        <v>EA</v>
      </c>
      <c r="O88" t="str">
        <f>VLOOKUP(B88,[1]IRIS!$B$2:$T$370,17,FALSE)</f>
        <v>P4000026</v>
      </c>
      <c r="P88" t="str">
        <f>VLOOKUP(B88,[1]IRIS!$B$2:$T$370,19,FALSE)</f>
        <v>PNET55D</v>
      </c>
      <c r="Q88">
        <v>25</v>
      </c>
      <c r="R88">
        <v>25</v>
      </c>
      <c r="S88">
        <v>25</v>
      </c>
      <c r="T88">
        <v>25</v>
      </c>
      <c r="U88">
        <v>25</v>
      </c>
      <c r="V88">
        <v>25</v>
      </c>
      <c r="W88">
        <v>25</v>
      </c>
      <c r="X88">
        <v>25</v>
      </c>
      <c r="Y88">
        <f t="shared" si="14"/>
        <v>7.2499999999999995E-2</v>
      </c>
      <c r="Z88">
        <f t="shared" si="15"/>
        <v>7.2499999999999995E-2</v>
      </c>
      <c r="AA88">
        <f t="shared" si="16"/>
        <v>7.2499999999999995E-2</v>
      </c>
      <c r="AB88">
        <f t="shared" si="17"/>
        <v>7.2499999999999995E-2</v>
      </c>
      <c r="AC88">
        <f t="shared" si="18"/>
        <v>7.2499999999999995E-2</v>
      </c>
      <c r="AD88">
        <f t="shared" si="19"/>
        <v>7.2499999999999995E-2</v>
      </c>
      <c r="AE88">
        <f t="shared" si="20"/>
        <v>7.2499999999999995E-2</v>
      </c>
      <c r="AF88">
        <f t="shared" si="21"/>
        <v>7.2499999999999995E-2</v>
      </c>
    </row>
    <row r="89" spans="1:32" x14ac:dyDescent="0.25">
      <c r="A89" t="s">
        <v>933</v>
      </c>
      <c r="B89" t="str">
        <f t="shared" si="13"/>
        <v>K222427D-FKA001</v>
      </c>
      <c r="C89" t="str">
        <f>VLOOKUP(B89,[1]IRIS!$B$2:$T$370,2,FALSE)</f>
        <v>CAP MLCC X7R (EIA) 0.22uF  10% 0402</v>
      </c>
      <c r="D89" t="str">
        <f>VLOOKUP(B89,'[1]cBOM GD'!$B$3:$D$393,3,FALSE)</f>
        <v>EBOM</v>
      </c>
      <c r="E89" t="str">
        <f>VLOOKUP(B89,[1]IRIS!$B$2:$T$370,4,FALSE)</f>
        <v>PP</v>
      </c>
      <c r="F89">
        <f>VLOOKUP(B89,[1]IRIS!$B$2:$T$370,5,FALSE)</f>
        <v>80004846</v>
      </c>
      <c r="G89" t="str">
        <f>VLOOKUP(B89,[1]IRIS!$B$2:$T$370,6,FALSE)</f>
        <v>MURATA ELECTRONICS ROCK</v>
      </c>
      <c r="H89" t="str">
        <f>VLOOKUP(B89,[1]IRIS!$B$2:$T$370,7,FALSE)</f>
        <v>US</v>
      </c>
      <c r="I89">
        <f>VLOOKUP(B89,[1]IRIS!$B$2:$T$370,14,FALSE)</f>
        <v>7.7799999999999996E-3</v>
      </c>
      <c r="J89" t="str">
        <f>VLOOKUP(B89,[1]IRIS!$B$2:$T$370,15,FALSE)</f>
        <v>USD</v>
      </c>
      <c r="K89">
        <f t="shared" si="22"/>
        <v>7.7799999999999996E-3</v>
      </c>
      <c r="L89" s="15"/>
      <c r="N89" t="str">
        <f>VLOOKUP(B89,[1]IRIS!$B$2:$T$370,16,FALSE)</f>
        <v>EA</v>
      </c>
      <c r="O89" t="str">
        <f>VLOOKUP(B89,[1]IRIS!$B$2:$T$370,17,FALSE)</f>
        <v>P4000026</v>
      </c>
      <c r="P89" t="str">
        <f>VLOOKUP(B89,[1]IRIS!$B$2:$T$370,19,FALSE)</f>
        <v>PNET55D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f t="shared" si="14"/>
        <v>7.7799999999999996E-3</v>
      </c>
      <c r="Z89">
        <f t="shared" si="15"/>
        <v>7.7799999999999996E-3</v>
      </c>
      <c r="AA89">
        <f t="shared" si="16"/>
        <v>7.7799999999999996E-3</v>
      </c>
      <c r="AB89">
        <f t="shared" si="17"/>
        <v>7.7799999999999996E-3</v>
      </c>
      <c r="AC89">
        <f t="shared" si="18"/>
        <v>7.7799999999999996E-3</v>
      </c>
      <c r="AD89">
        <f t="shared" si="19"/>
        <v>7.7799999999999996E-3</v>
      </c>
      <c r="AE89">
        <f t="shared" si="20"/>
        <v>7.7799999999999996E-3</v>
      </c>
      <c r="AF89">
        <f t="shared" si="21"/>
        <v>7.7799999999999996E-3</v>
      </c>
    </row>
    <row r="90" spans="1:32" x14ac:dyDescent="0.25">
      <c r="A90" t="s">
        <v>934</v>
      </c>
      <c r="B90" t="str">
        <f t="shared" si="13"/>
        <v>K222507D-FKD001</v>
      </c>
      <c r="C90" t="str">
        <f>VLOOKUP(B90,[1]IRIS!$B$2:$T$370,2,FALSE)</f>
        <v>CAP MLCC X6S (EIA) 2.2uF10% 0402</v>
      </c>
      <c r="D90" t="str">
        <f>VLOOKUP(B90,'[1]cBOM GD'!$B$3:$D$393,3,FALSE)</f>
        <v>EBOM</v>
      </c>
      <c r="E90" t="str">
        <f>VLOOKUP(B90,[1]IRIS!$B$2:$T$370,4,FALSE)</f>
        <v>PP</v>
      </c>
      <c r="F90">
        <f>VLOOKUP(B90,[1]IRIS!$B$2:$T$370,5,FALSE)</f>
        <v>80004846</v>
      </c>
      <c r="G90" t="str">
        <f>VLOOKUP(B90,[1]IRIS!$B$2:$T$370,6,FALSE)</f>
        <v>MURATA ELECTRONICS ROCK</v>
      </c>
      <c r="H90" t="str">
        <f>VLOOKUP(B90,[1]IRIS!$B$2:$T$370,7,FALSE)</f>
        <v>US</v>
      </c>
      <c r="I90">
        <f>VLOOKUP(B90,[1]IRIS!$B$2:$T$370,14,FALSE)</f>
        <v>1.106E-2</v>
      </c>
      <c r="J90" t="str">
        <f>VLOOKUP(B90,[1]IRIS!$B$2:$T$370,15,FALSE)</f>
        <v>USD</v>
      </c>
      <c r="K90">
        <f t="shared" si="22"/>
        <v>1.106E-2</v>
      </c>
      <c r="L90" s="15"/>
      <c r="N90" t="str">
        <f>VLOOKUP(B90,[1]IRIS!$B$2:$T$370,16,FALSE)</f>
        <v>EA</v>
      </c>
      <c r="O90" t="str">
        <f>VLOOKUP(B90,[1]IRIS!$B$2:$T$370,17,FALSE)</f>
        <v>P4000026</v>
      </c>
      <c r="P90" t="str">
        <f>VLOOKUP(B90,[1]IRIS!$B$2:$T$370,19,FALSE)</f>
        <v>PNET55D</v>
      </c>
      <c r="Q90">
        <v>3</v>
      </c>
      <c r="R90">
        <v>3</v>
      </c>
      <c r="S90">
        <v>3</v>
      </c>
      <c r="T90">
        <v>3</v>
      </c>
      <c r="U90">
        <v>3</v>
      </c>
      <c r="V90">
        <v>3</v>
      </c>
      <c r="W90">
        <v>3</v>
      </c>
      <c r="X90">
        <v>3</v>
      </c>
      <c r="Y90">
        <f t="shared" si="14"/>
        <v>3.3180000000000001E-2</v>
      </c>
      <c r="Z90">
        <f t="shared" si="15"/>
        <v>3.3180000000000001E-2</v>
      </c>
      <c r="AA90">
        <f t="shared" si="16"/>
        <v>3.3180000000000001E-2</v>
      </c>
      <c r="AB90">
        <f t="shared" si="17"/>
        <v>3.3180000000000001E-2</v>
      </c>
      <c r="AC90">
        <f t="shared" si="18"/>
        <v>3.3180000000000001E-2</v>
      </c>
      <c r="AD90">
        <f t="shared" si="19"/>
        <v>3.3180000000000001E-2</v>
      </c>
      <c r="AE90">
        <f t="shared" si="20"/>
        <v>3.3180000000000001E-2</v>
      </c>
      <c r="AF90">
        <f t="shared" si="21"/>
        <v>3.3180000000000001E-2</v>
      </c>
    </row>
    <row r="91" spans="1:32" x14ac:dyDescent="0.25">
      <c r="A91" t="s">
        <v>935</v>
      </c>
      <c r="B91" t="str">
        <f t="shared" si="13"/>
        <v>K222517B-FKDAAD</v>
      </c>
      <c r="C91" t="str">
        <f>VLOOKUP(B91,[1]IRIS!$B$2:$T$370,2,FALSE)</f>
        <v>CAP MLCC X6S (EIA) 2.2uF10% 0402</v>
      </c>
      <c r="D91" t="str">
        <f>VLOOKUP(B91,'[1]cBOM GD'!$B$3:$D$393,3,FALSE)</f>
        <v>EBOM</v>
      </c>
      <c r="E91" t="str">
        <f>VLOOKUP(B91,[1]IRIS!$B$2:$T$370,4,FALSE)</f>
        <v>PP</v>
      </c>
      <c r="F91">
        <f>VLOOKUP(B91,[1]IRIS!$B$2:$T$370,5,FALSE)</f>
        <v>80004846</v>
      </c>
      <c r="G91" t="str">
        <f>VLOOKUP(B91,[1]IRIS!$B$2:$T$370,6,FALSE)</f>
        <v>MURATA ELECTRONICS ROCK</v>
      </c>
      <c r="H91" t="str">
        <f>VLOOKUP(B91,[1]IRIS!$B$2:$T$370,7,FALSE)</f>
        <v>US</v>
      </c>
      <c r="I91">
        <f>VLOOKUP(B91,[1]IRIS!$B$2:$T$370,14,FALSE)</f>
        <v>1.7500000000000002E-2</v>
      </c>
      <c r="J91" t="str">
        <f>VLOOKUP(B91,[1]IRIS!$B$2:$T$370,15,FALSE)</f>
        <v>USD</v>
      </c>
      <c r="K91">
        <f t="shared" si="22"/>
        <v>1.7500000000000002E-2</v>
      </c>
      <c r="L91" s="15"/>
      <c r="N91" t="str">
        <f>VLOOKUP(B91,[1]IRIS!$B$2:$T$370,16,FALSE)</f>
        <v>EA</v>
      </c>
      <c r="O91" t="str">
        <f>VLOOKUP(B91,[1]IRIS!$B$2:$T$370,17,FALSE)</f>
        <v>P4000026</v>
      </c>
      <c r="P91" t="str">
        <f>VLOOKUP(B91,[1]IRIS!$B$2:$T$370,19,FALSE)</f>
        <v>PNET55D</v>
      </c>
      <c r="Q91">
        <v>10</v>
      </c>
      <c r="R91">
        <v>10</v>
      </c>
      <c r="S91">
        <v>10</v>
      </c>
      <c r="T91">
        <v>10</v>
      </c>
      <c r="U91">
        <v>10</v>
      </c>
      <c r="V91">
        <v>10</v>
      </c>
      <c r="W91">
        <v>10</v>
      </c>
      <c r="X91">
        <v>10</v>
      </c>
      <c r="Y91">
        <f t="shared" si="14"/>
        <v>0.17500000000000002</v>
      </c>
      <c r="Z91">
        <f t="shared" si="15"/>
        <v>0.17500000000000002</v>
      </c>
      <c r="AA91">
        <f t="shared" si="16"/>
        <v>0.17500000000000002</v>
      </c>
      <c r="AB91">
        <f t="shared" si="17"/>
        <v>0.17500000000000002</v>
      </c>
      <c r="AC91">
        <f t="shared" si="18"/>
        <v>0.17500000000000002</v>
      </c>
      <c r="AD91">
        <f t="shared" si="19"/>
        <v>0.17500000000000002</v>
      </c>
      <c r="AE91">
        <f t="shared" si="20"/>
        <v>0.17500000000000002</v>
      </c>
      <c r="AF91">
        <f t="shared" si="21"/>
        <v>0.17500000000000002</v>
      </c>
    </row>
    <row r="92" spans="1:32" x14ac:dyDescent="0.25">
      <c r="A92" t="s">
        <v>936</v>
      </c>
      <c r="B92" t="str">
        <f t="shared" si="13"/>
        <v>K222527D-FKD001</v>
      </c>
      <c r="C92" t="str">
        <f>VLOOKUP(B92,[1]IRIS!$B$2:$T$370,2,FALSE)</f>
        <v>CAP MLCC X6S (EIA) 2.2uF10% 0402</v>
      </c>
      <c r="D92" t="str">
        <f>VLOOKUP(B92,'[1]cBOM GD'!$B$3:$D$393,3,FALSE)</f>
        <v>EBOM</v>
      </c>
      <c r="E92" t="str">
        <f>VLOOKUP(B92,[1]IRIS!$B$2:$T$370,4,FALSE)</f>
        <v>PP</v>
      </c>
      <c r="F92">
        <f>VLOOKUP(B92,[1]IRIS!$B$2:$T$370,5,FALSE)</f>
        <v>80004846</v>
      </c>
      <c r="G92" t="str">
        <f>VLOOKUP(B92,[1]IRIS!$B$2:$T$370,6,FALSE)</f>
        <v>MURATA ELECTRONICS ROCK</v>
      </c>
      <c r="H92" t="str">
        <f>VLOOKUP(B92,[1]IRIS!$B$2:$T$370,7,FALSE)</f>
        <v>US</v>
      </c>
      <c r="I92">
        <f>VLOOKUP(B92,[1]IRIS!$B$2:$T$370,14,FALSE)</f>
        <v>1.9040000000000001E-2</v>
      </c>
      <c r="J92" t="str">
        <f>VLOOKUP(B92,[1]IRIS!$B$2:$T$370,15,FALSE)</f>
        <v>USD</v>
      </c>
      <c r="K92">
        <f t="shared" si="22"/>
        <v>1.9040000000000001E-2</v>
      </c>
      <c r="L92" s="15"/>
      <c r="N92" t="str">
        <f>VLOOKUP(B92,[1]IRIS!$B$2:$T$370,16,FALSE)</f>
        <v>EA</v>
      </c>
      <c r="O92" t="str">
        <f>VLOOKUP(B92,[1]IRIS!$B$2:$T$370,17,FALSE)</f>
        <v>P4000026</v>
      </c>
      <c r="P92" t="str">
        <f>VLOOKUP(B92,[1]IRIS!$B$2:$T$370,19,FALSE)</f>
        <v>PNET55D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1</v>
      </c>
      <c r="Y92">
        <f t="shared" si="14"/>
        <v>0</v>
      </c>
      <c r="Z92">
        <f t="shared" si="15"/>
        <v>0</v>
      </c>
      <c r="AA92">
        <f t="shared" si="16"/>
        <v>0</v>
      </c>
      <c r="AB92">
        <f t="shared" si="17"/>
        <v>0</v>
      </c>
      <c r="AC92">
        <f t="shared" si="18"/>
        <v>0</v>
      </c>
      <c r="AD92">
        <f t="shared" si="19"/>
        <v>0</v>
      </c>
      <c r="AE92">
        <f t="shared" si="20"/>
        <v>1.9040000000000001E-2</v>
      </c>
      <c r="AF92">
        <f t="shared" si="21"/>
        <v>1.9040000000000001E-2</v>
      </c>
    </row>
    <row r="93" spans="1:32" x14ac:dyDescent="0.25">
      <c r="A93" t="s">
        <v>937</v>
      </c>
      <c r="B93" t="str">
        <f t="shared" si="13"/>
        <v>K222608B-FKDAAA</v>
      </c>
      <c r="C93" t="str">
        <f>VLOOKUP(B93,[1]IRIS!$B$2:$T$370,2,FALSE)</f>
        <v>CAP-CERM 22UF,20%,6.3V,6S,Sole S</v>
      </c>
      <c r="D93" t="str">
        <f>VLOOKUP(B93,'[1]cBOM GD'!$B$3:$D$393,3,FALSE)</f>
        <v>EBOM</v>
      </c>
      <c r="E93" t="str">
        <f>VLOOKUP(B93,[1]IRIS!$B$2:$T$370,4,FALSE)</f>
        <v>PP</v>
      </c>
      <c r="F93">
        <f>VLOOKUP(B93,[1]IRIS!$B$2:$T$370,5,FALSE)</f>
        <v>80004846</v>
      </c>
      <c r="G93" t="str">
        <f>VLOOKUP(B93,[1]IRIS!$B$2:$T$370,6,FALSE)</f>
        <v>MURATA ELECTRONICS ROCK</v>
      </c>
      <c r="H93" t="str">
        <f>VLOOKUP(B93,[1]IRIS!$B$2:$T$370,7,FALSE)</f>
        <v>US</v>
      </c>
      <c r="I93">
        <f>VLOOKUP(B93,[1]IRIS!$B$2:$T$370,14,FALSE)</f>
        <v>2.18E-2</v>
      </c>
      <c r="J93" t="str">
        <f>VLOOKUP(B93,[1]IRIS!$B$2:$T$370,15,FALSE)</f>
        <v>USD</v>
      </c>
      <c r="K93">
        <f t="shared" si="22"/>
        <v>2.18E-2</v>
      </c>
      <c r="L93" s="15"/>
      <c r="N93" t="str">
        <f>VLOOKUP(B93,[1]IRIS!$B$2:$T$370,16,FALSE)</f>
        <v>EA</v>
      </c>
      <c r="O93" t="str">
        <f>VLOOKUP(B93,[1]IRIS!$B$2:$T$370,17,FALSE)</f>
        <v>P4000026</v>
      </c>
      <c r="P93" t="str">
        <f>VLOOKUP(B93,[1]IRIS!$B$2:$T$370,19,FALSE)</f>
        <v>PNET55D</v>
      </c>
      <c r="Q93">
        <v>14</v>
      </c>
      <c r="R93">
        <v>14</v>
      </c>
      <c r="S93">
        <v>14</v>
      </c>
      <c r="T93">
        <v>14</v>
      </c>
      <c r="U93">
        <v>14</v>
      </c>
      <c r="V93">
        <v>14</v>
      </c>
      <c r="W93">
        <v>14</v>
      </c>
      <c r="X93">
        <v>14</v>
      </c>
      <c r="Y93">
        <f t="shared" si="14"/>
        <v>0.30520000000000003</v>
      </c>
      <c r="Z93">
        <f t="shared" si="15"/>
        <v>0.30520000000000003</v>
      </c>
      <c r="AA93">
        <f t="shared" si="16"/>
        <v>0.30520000000000003</v>
      </c>
      <c r="AB93">
        <f t="shared" si="17"/>
        <v>0.30520000000000003</v>
      </c>
      <c r="AC93">
        <f t="shared" si="18"/>
        <v>0.30520000000000003</v>
      </c>
      <c r="AD93">
        <f t="shared" si="19"/>
        <v>0.30520000000000003</v>
      </c>
      <c r="AE93">
        <f t="shared" si="20"/>
        <v>0.30520000000000003</v>
      </c>
      <c r="AF93">
        <f t="shared" si="21"/>
        <v>0.30520000000000003</v>
      </c>
    </row>
    <row r="94" spans="1:32" x14ac:dyDescent="0.25">
      <c r="A94" t="s">
        <v>938</v>
      </c>
      <c r="B94" t="str">
        <f t="shared" si="13"/>
        <v>K222618B-FKDAAB</v>
      </c>
      <c r="C94" t="str">
        <f>VLOOKUP(B94,[1]IRIS!$B$2:$T$370,2,FALSE)</f>
        <v>CAP-CERM 22UF,20%,10V,XS,,0805</v>
      </c>
      <c r="D94" t="str">
        <f>VLOOKUP(B94,'[1]cBOM GD'!$B$3:$D$393,3,FALSE)</f>
        <v>EBOM</v>
      </c>
      <c r="E94" t="str">
        <f>VLOOKUP(B94,[1]IRIS!$B$2:$T$370,4,FALSE)</f>
        <v>PP</v>
      </c>
      <c r="F94">
        <f>VLOOKUP(B94,[1]IRIS!$B$2:$T$370,5,FALSE)</f>
        <v>80004846</v>
      </c>
      <c r="G94" t="str">
        <f>VLOOKUP(B94,[1]IRIS!$B$2:$T$370,6,FALSE)</f>
        <v>MURATA ELECTRONICS ROCK</v>
      </c>
      <c r="H94" t="str">
        <f>VLOOKUP(B94,[1]IRIS!$B$2:$T$370,7,FALSE)</f>
        <v>US</v>
      </c>
      <c r="I94">
        <f>VLOOKUP(B94,[1]IRIS!$B$2:$T$370,14,FALSE)</f>
        <v>5.1999999999999998E-2</v>
      </c>
      <c r="J94" t="str">
        <f>VLOOKUP(B94,[1]IRIS!$B$2:$T$370,15,FALSE)</f>
        <v>USD</v>
      </c>
      <c r="K94">
        <f t="shared" si="22"/>
        <v>5.1999999999999998E-2</v>
      </c>
      <c r="L94" s="15"/>
      <c r="N94" t="str">
        <f>VLOOKUP(B94,[1]IRIS!$B$2:$T$370,16,FALSE)</f>
        <v>EA</v>
      </c>
      <c r="O94" t="str">
        <f>VLOOKUP(B94,[1]IRIS!$B$2:$T$370,17,FALSE)</f>
        <v>P4000026</v>
      </c>
      <c r="P94" t="str">
        <f>VLOOKUP(B94,[1]IRIS!$B$2:$T$370,19,FALSE)</f>
        <v>PNET55D</v>
      </c>
      <c r="Q94">
        <v>10</v>
      </c>
      <c r="R94">
        <v>10</v>
      </c>
      <c r="S94">
        <v>8</v>
      </c>
      <c r="T94">
        <v>8</v>
      </c>
      <c r="U94">
        <v>8</v>
      </c>
      <c r="V94">
        <v>8</v>
      </c>
      <c r="W94">
        <v>8</v>
      </c>
      <c r="X94">
        <v>8</v>
      </c>
      <c r="Y94">
        <f t="shared" si="14"/>
        <v>0.52</v>
      </c>
      <c r="Z94">
        <f t="shared" si="15"/>
        <v>0.52</v>
      </c>
      <c r="AA94">
        <f t="shared" si="16"/>
        <v>0.41599999999999998</v>
      </c>
      <c r="AB94">
        <f t="shared" si="17"/>
        <v>0.41599999999999998</v>
      </c>
      <c r="AC94">
        <f t="shared" si="18"/>
        <v>0.41599999999999998</v>
      </c>
      <c r="AD94">
        <f t="shared" si="19"/>
        <v>0.41599999999999998</v>
      </c>
      <c r="AE94">
        <f t="shared" si="20"/>
        <v>0.41599999999999998</v>
      </c>
      <c r="AF94">
        <f t="shared" si="21"/>
        <v>0.41599999999999998</v>
      </c>
    </row>
    <row r="95" spans="1:32" x14ac:dyDescent="0.25">
      <c r="A95" t="s">
        <v>939</v>
      </c>
      <c r="B95" t="str">
        <f t="shared" si="13"/>
        <v>K222628B-FKEAAB</v>
      </c>
      <c r="C95" t="str">
        <f>VLOOKUP(B95,[1]IRIS!$B$2:$T$370,2,FALSE)</f>
        <v>CAP 22uF 0.2 16Vdc 0805(2012m) 1p35ht X5R (EIA)</v>
      </c>
      <c r="D95" t="str">
        <f>VLOOKUP(B95,'[1]cBOM GD'!$B$3:$D$393,3,FALSE)</f>
        <v>EBOM</v>
      </c>
      <c r="E95" t="str">
        <f>VLOOKUP(B95,[1]IRIS!$B$2:$T$370,4,FALSE)</f>
        <v>PP</v>
      </c>
      <c r="F95">
        <f>VLOOKUP(B95,[1]IRIS!$B$2:$T$370,5,FALSE)</f>
        <v>80004846</v>
      </c>
      <c r="G95" t="str">
        <f>VLOOKUP(B95,[1]IRIS!$B$2:$T$370,6,FALSE)</f>
        <v>MURATA ELECTRONICS ROCK</v>
      </c>
      <c r="H95" t="str">
        <f>VLOOKUP(B95,[1]IRIS!$B$2:$T$370,7,FALSE)</f>
        <v>US</v>
      </c>
      <c r="I95">
        <f>VLOOKUP(B95,[1]IRIS!$B$2:$T$370,14,FALSE)</f>
        <v>5.2499999999999998E-2</v>
      </c>
      <c r="J95" t="str">
        <f>VLOOKUP(B95,[1]IRIS!$B$2:$T$370,15,FALSE)</f>
        <v>USD</v>
      </c>
      <c r="K95">
        <f t="shared" si="22"/>
        <v>5.2499999999999998E-2</v>
      </c>
      <c r="L95" s="15"/>
      <c r="N95" t="str">
        <f>VLOOKUP(B95,[1]IRIS!$B$2:$T$370,16,FALSE)</f>
        <v>EA</v>
      </c>
      <c r="O95" t="str">
        <f>VLOOKUP(B95,[1]IRIS!$B$2:$T$370,17,FALSE)</f>
        <v>P4000026</v>
      </c>
      <c r="P95" t="str">
        <f>VLOOKUP(B95,[1]IRIS!$B$2:$T$370,19,FALSE)</f>
        <v>PNET55D</v>
      </c>
      <c r="Q95">
        <v>4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4</v>
      </c>
      <c r="Y95">
        <f t="shared" si="14"/>
        <v>0.21</v>
      </c>
      <c r="Z95">
        <f t="shared" si="15"/>
        <v>0.21</v>
      </c>
      <c r="AA95">
        <f t="shared" si="16"/>
        <v>0.21</v>
      </c>
      <c r="AB95">
        <f t="shared" si="17"/>
        <v>0.21</v>
      </c>
      <c r="AC95">
        <f t="shared" si="18"/>
        <v>0.21</v>
      </c>
      <c r="AD95">
        <f t="shared" si="19"/>
        <v>0.21</v>
      </c>
      <c r="AE95">
        <f t="shared" si="20"/>
        <v>0.21</v>
      </c>
      <c r="AF95">
        <f t="shared" si="21"/>
        <v>0.21</v>
      </c>
    </row>
    <row r="96" spans="1:32" x14ac:dyDescent="0.25">
      <c r="A96" t="s">
        <v>940</v>
      </c>
      <c r="B96" t="str">
        <f t="shared" si="13"/>
        <v>K227036D-FJA001</v>
      </c>
      <c r="C96" t="str">
        <f>VLOOKUP(B96,[1]IRIS!$B$2:$T$370,2,FALSE)</f>
        <v>CAP-CERM 27pF,5%,25V,CO,,0201</v>
      </c>
      <c r="D96" t="str">
        <f>VLOOKUP(B96,'[1]cBOM GD'!$B$3:$D$393,3,FALSE)</f>
        <v>EBOM</v>
      </c>
      <c r="E96" t="str">
        <f>VLOOKUP(B96,[1]IRIS!$B$2:$T$370,4,FALSE)</f>
        <v>PP</v>
      </c>
      <c r="F96">
        <f>VLOOKUP(B96,[1]IRIS!$B$2:$T$370,5,FALSE)</f>
        <v>80004846</v>
      </c>
      <c r="G96" t="str">
        <f>VLOOKUP(B96,[1]IRIS!$B$2:$T$370,6,FALSE)</f>
        <v>MURATA ELECTRONICS ROCK</v>
      </c>
      <c r="H96" t="str">
        <f>VLOOKUP(B96,[1]IRIS!$B$2:$T$370,7,FALSE)</f>
        <v>US</v>
      </c>
      <c r="I96">
        <f>VLOOKUP(B96,[1]IRIS!$B$2:$T$370,14,FALSE)</f>
        <v>1.98E-3</v>
      </c>
      <c r="J96" t="str">
        <f>VLOOKUP(B96,[1]IRIS!$B$2:$T$370,15,FALSE)</f>
        <v>USD</v>
      </c>
      <c r="K96">
        <f t="shared" si="22"/>
        <v>1.98E-3</v>
      </c>
      <c r="L96" s="15"/>
      <c r="N96" t="str">
        <f>VLOOKUP(B96,[1]IRIS!$B$2:$T$370,16,FALSE)</f>
        <v>EA</v>
      </c>
      <c r="O96" t="str">
        <f>VLOOKUP(B96,[1]IRIS!$B$2:$T$370,17,FALSE)</f>
        <v>P4000026</v>
      </c>
      <c r="P96" t="str">
        <f>VLOOKUP(B96,[1]IRIS!$B$2:$T$370,19,FALSE)</f>
        <v>PNET55D</v>
      </c>
      <c r="Q96">
        <v>24</v>
      </c>
      <c r="R96">
        <v>24</v>
      </c>
      <c r="S96">
        <v>19</v>
      </c>
      <c r="T96">
        <v>19</v>
      </c>
      <c r="U96">
        <v>19</v>
      </c>
      <c r="V96">
        <v>19</v>
      </c>
      <c r="W96">
        <v>21</v>
      </c>
      <c r="X96">
        <v>21</v>
      </c>
      <c r="Y96">
        <f t="shared" si="14"/>
        <v>4.752E-2</v>
      </c>
      <c r="Z96">
        <f t="shared" si="15"/>
        <v>4.752E-2</v>
      </c>
      <c r="AA96">
        <f t="shared" si="16"/>
        <v>3.7620000000000001E-2</v>
      </c>
      <c r="AB96">
        <f t="shared" si="17"/>
        <v>3.7620000000000001E-2</v>
      </c>
      <c r="AC96">
        <f t="shared" si="18"/>
        <v>3.7620000000000001E-2</v>
      </c>
      <c r="AD96">
        <f t="shared" si="19"/>
        <v>3.7620000000000001E-2</v>
      </c>
      <c r="AE96">
        <f t="shared" si="20"/>
        <v>4.1579999999999999E-2</v>
      </c>
      <c r="AF96">
        <f t="shared" si="21"/>
        <v>4.1579999999999999E-2</v>
      </c>
    </row>
    <row r="97" spans="1:32" x14ac:dyDescent="0.25">
      <c r="A97" t="s">
        <v>941</v>
      </c>
      <c r="B97" t="str">
        <f t="shared" si="13"/>
        <v>K23084BD-FJA001</v>
      </c>
      <c r="C97" t="str">
        <f>VLOOKUP(B97,[1]IRIS!$B$2:$T$370,2,FALSE)</f>
        <v>CAP-CERM 0.3PF,16.66%,5V,COG,,02</v>
      </c>
      <c r="D97" t="str">
        <f>VLOOKUP(B97,'[1]cBOM GD'!$B$3:$D$393,3,FALSE)</f>
        <v>EBOM</v>
      </c>
      <c r="E97" t="str">
        <f>VLOOKUP(B97,[1]IRIS!$B$2:$T$370,4,FALSE)</f>
        <v>PP</v>
      </c>
      <c r="F97">
        <f>VLOOKUP(B97,[1]IRIS!$B$2:$T$370,5,FALSE)</f>
        <v>80004846</v>
      </c>
      <c r="G97" t="str">
        <f>VLOOKUP(B97,[1]IRIS!$B$2:$T$370,6,FALSE)</f>
        <v>MURATA ELECTRONICS ROCK</v>
      </c>
      <c r="H97" t="str">
        <f>VLOOKUP(B97,[1]IRIS!$B$2:$T$370,7,FALSE)</f>
        <v>US</v>
      </c>
      <c r="I97">
        <f>VLOOKUP(B97,[1]IRIS!$B$2:$T$370,14,FALSE)</f>
        <v>4.5599999999999998E-3</v>
      </c>
      <c r="J97" t="str">
        <f>VLOOKUP(B97,[1]IRIS!$B$2:$T$370,15,FALSE)</f>
        <v>USD</v>
      </c>
      <c r="K97">
        <f t="shared" si="22"/>
        <v>4.5599999999999998E-3</v>
      </c>
      <c r="L97" s="15"/>
      <c r="N97" t="str">
        <f>VLOOKUP(B97,[1]IRIS!$B$2:$T$370,16,FALSE)</f>
        <v>EA</v>
      </c>
      <c r="O97" t="str">
        <f>VLOOKUP(B97,[1]IRIS!$B$2:$T$370,17,FALSE)</f>
        <v>P4000026</v>
      </c>
      <c r="P97" t="str">
        <f>VLOOKUP(B97,[1]IRIS!$B$2:$T$370,19,FALSE)</f>
        <v>PNET55D</v>
      </c>
      <c r="Q97">
        <v>2</v>
      </c>
      <c r="R97">
        <v>2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f t="shared" si="14"/>
        <v>9.1199999999999996E-3</v>
      </c>
      <c r="Z97">
        <f t="shared" si="15"/>
        <v>9.1199999999999996E-3</v>
      </c>
      <c r="AA97">
        <f t="shared" si="16"/>
        <v>9.1199999999999996E-3</v>
      </c>
      <c r="AB97">
        <f t="shared" si="17"/>
        <v>9.1199999999999996E-3</v>
      </c>
      <c r="AC97">
        <f t="shared" si="18"/>
        <v>9.1199999999999996E-3</v>
      </c>
      <c r="AD97">
        <f t="shared" si="19"/>
        <v>9.1199999999999996E-3</v>
      </c>
      <c r="AE97">
        <f t="shared" si="20"/>
        <v>9.1199999999999996E-3</v>
      </c>
      <c r="AF97">
        <f t="shared" si="21"/>
        <v>9.1199999999999996E-3</v>
      </c>
    </row>
    <row r="98" spans="1:32" x14ac:dyDescent="0.25">
      <c r="A98" t="s">
        <v>942</v>
      </c>
      <c r="B98" t="str">
        <f t="shared" si="13"/>
        <v>K23093AD-FJA001</v>
      </c>
      <c r="C98" t="str">
        <f>VLOOKUP(B98,[1]IRIS!$B$2:$T$370,2,FALSE)</f>
        <v>CAP-CERM 3pF,0.1%,25V,CG,,0201</v>
      </c>
      <c r="D98" t="str">
        <f>VLOOKUP(B98,'[1]cBOM GD'!$B$3:$D$393,3,FALSE)</f>
        <v>EBOM</v>
      </c>
      <c r="E98" t="str">
        <f>VLOOKUP(B98,[1]IRIS!$B$2:$T$370,4,FALSE)</f>
        <v>PP</v>
      </c>
      <c r="F98">
        <f>VLOOKUP(B98,[1]IRIS!$B$2:$T$370,5,FALSE)</f>
        <v>80004846</v>
      </c>
      <c r="G98" t="str">
        <f>VLOOKUP(B98,[1]IRIS!$B$2:$T$370,6,FALSE)</f>
        <v>MURATA ELECTRONICS ROCK</v>
      </c>
      <c r="H98" t="str">
        <f>VLOOKUP(B98,[1]IRIS!$B$2:$T$370,7,FALSE)</f>
        <v>US</v>
      </c>
      <c r="I98">
        <f>VLOOKUP(B98,[1]IRIS!$B$2:$T$370,14,FALSE)</f>
        <v>3.48E-3</v>
      </c>
      <c r="J98" t="str">
        <f>VLOOKUP(B98,[1]IRIS!$B$2:$T$370,15,FALSE)</f>
        <v>USD</v>
      </c>
      <c r="K98">
        <f t="shared" si="22"/>
        <v>3.48E-3</v>
      </c>
      <c r="L98" s="15"/>
      <c r="N98" t="str">
        <f>VLOOKUP(B98,[1]IRIS!$B$2:$T$370,16,FALSE)</f>
        <v>EA</v>
      </c>
      <c r="O98" t="str">
        <f>VLOOKUP(B98,[1]IRIS!$B$2:$T$370,17,FALSE)</f>
        <v>P4000026</v>
      </c>
      <c r="P98" t="str">
        <f>VLOOKUP(B98,[1]IRIS!$B$2:$T$370,19,FALSE)</f>
        <v>PNET55D</v>
      </c>
      <c r="Q98">
        <v>2</v>
      </c>
      <c r="R98">
        <v>2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f t="shared" si="14"/>
        <v>6.96E-3</v>
      </c>
      <c r="Z98">
        <f t="shared" si="15"/>
        <v>6.96E-3</v>
      </c>
      <c r="AA98">
        <f t="shared" si="16"/>
        <v>0</v>
      </c>
      <c r="AB98">
        <f t="shared" si="17"/>
        <v>0</v>
      </c>
      <c r="AC98">
        <f t="shared" si="18"/>
        <v>0</v>
      </c>
      <c r="AD98">
        <f t="shared" si="19"/>
        <v>0</v>
      </c>
      <c r="AE98">
        <f t="shared" si="20"/>
        <v>0</v>
      </c>
      <c r="AF98">
        <f t="shared" si="21"/>
        <v>0</v>
      </c>
    </row>
    <row r="99" spans="1:32" x14ac:dyDescent="0.25">
      <c r="A99" t="s">
        <v>943</v>
      </c>
      <c r="B99" t="str">
        <f t="shared" si="13"/>
        <v>K233147D-FKA001</v>
      </c>
      <c r="C99" t="str">
        <f>VLOOKUP(B99,[1]IRIS!$B$2:$T$370,2,FALSE)</f>
        <v>CAP MLCC X7R (EIA) 330pF10% 0402</v>
      </c>
      <c r="D99" t="str">
        <f>VLOOKUP(B99,'[1]cBOM GD'!$B$3:$D$393,3,FALSE)</f>
        <v>EBOM</v>
      </c>
      <c r="E99" t="str">
        <f>VLOOKUP(B99,[1]IRIS!$B$2:$T$370,4,FALSE)</f>
        <v>PP</v>
      </c>
      <c r="F99">
        <f>VLOOKUP(B99,[1]IRIS!$B$2:$T$370,5,FALSE)</f>
        <v>80004846</v>
      </c>
      <c r="G99" t="str">
        <f>VLOOKUP(B99,[1]IRIS!$B$2:$T$370,6,FALSE)</f>
        <v>MURATA ELECTRONICS ROCK</v>
      </c>
      <c r="H99" t="str">
        <f>VLOOKUP(B99,[1]IRIS!$B$2:$T$370,7,FALSE)</f>
        <v>US</v>
      </c>
      <c r="I99">
        <f>VLOOKUP(B99,[1]IRIS!$B$2:$T$370,14,FALSE)</f>
        <v>1.92E-3</v>
      </c>
      <c r="J99" t="str">
        <f>VLOOKUP(B99,[1]IRIS!$B$2:$T$370,15,FALSE)</f>
        <v>USD</v>
      </c>
      <c r="K99">
        <f t="shared" si="22"/>
        <v>1.92E-3</v>
      </c>
      <c r="L99" s="15"/>
      <c r="N99" t="str">
        <f>VLOOKUP(B99,[1]IRIS!$B$2:$T$370,16,FALSE)</f>
        <v>EA</v>
      </c>
      <c r="O99" t="str">
        <f>VLOOKUP(B99,[1]IRIS!$B$2:$T$370,17,FALSE)</f>
        <v>P4000026</v>
      </c>
      <c r="P99" t="str">
        <f>VLOOKUP(B99,[1]IRIS!$B$2:$T$370,19,FALSE)</f>
        <v>PNET55D</v>
      </c>
      <c r="Q99">
        <v>2</v>
      </c>
      <c r="R99">
        <v>2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f t="shared" si="14"/>
        <v>3.8400000000000001E-3</v>
      </c>
      <c r="Z99">
        <f t="shared" si="15"/>
        <v>3.8400000000000001E-3</v>
      </c>
      <c r="AA99">
        <f t="shared" si="16"/>
        <v>0</v>
      </c>
      <c r="AB99">
        <f t="shared" si="17"/>
        <v>0</v>
      </c>
      <c r="AC99">
        <f t="shared" si="18"/>
        <v>0</v>
      </c>
      <c r="AD99">
        <f t="shared" si="19"/>
        <v>0</v>
      </c>
      <c r="AE99">
        <f t="shared" si="20"/>
        <v>0</v>
      </c>
      <c r="AF99">
        <f t="shared" si="21"/>
        <v>0</v>
      </c>
    </row>
    <row r="100" spans="1:32" x14ac:dyDescent="0.25">
      <c r="A100" t="s">
        <v>944</v>
      </c>
      <c r="B100" t="str">
        <f t="shared" si="13"/>
        <v>K233227D-FKA001</v>
      </c>
      <c r="C100" t="str">
        <f>VLOOKUP(B100,[1]IRIS!$B$2:$T$370,2,FALSE)</f>
        <v>CAP-CERM 3.3nF,10%,16V,7R,,0201</v>
      </c>
      <c r="D100" t="str">
        <f>VLOOKUP(B100,'[1]cBOM GD'!$B$3:$D$393,3,FALSE)</f>
        <v>EBOM</v>
      </c>
      <c r="E100" t="str">
        <f>VLOOKUP(B100,[1]IRIS!$B$2:$T$370,4,FALSE)</f>
        <v>PP</v>
      </c>
      <c r="F100">
        <f>VLOOKUP(B100,[1]IRIS!$B$2:$T$370,5,FALSE)</f>
        <v>80004846</v>
      </c>
      <c r="G100" t="str">
        <f>VLOOKUP(B100,[1]IRIS!$B$2:$T$370,6,FALSE)</f>
        <v>MURATA ELECTRONICS ROCK</v>
      </c>
      <c r="H100" t="str">
        <f>VLOOKUP(B100,[1]IRIS!$B$2:$T$370,7,FALSE)</f>
        <v>US</v>
      </c>
      <c r="I100">
        <f>VLOOKUP(B100,[1]IRIS!$B$2:$T$370,14,FALSE)</f>
        <v>1.4829999999999999E-2</v>
      </c>
      <c r="J100" t="str">
        <f>VLOOKUP(B100,[1]IRIS!$B$2:$T$370,15,FALSE)</f>
        <v>USD</v>
      </c>
      <c r="K100">
        <f t="shared" si="22"/>
        <v>1.4829999999999999E-2</v>
      </c>
      <c r="L100" s="15"/>
      <c r="N100" t="str">
        <f>VLOOKUP(B100,[1]IRIS!$B$2:$T$370,16,FALSE)</f>
        <v>EA</v>
      </c>
      <c r="O100" t="str">
        <f>VLOOKUP(B100,[1]IRIS!$B$2:$T$370,17,FALSE)</f>
        <v>P4000026</v>
      </c>
      <c r="P100" t="str">
        <f>VLOOKUP(B100,[1]IRIS!$B$2:$T$370,19,FALSE)</f>
        <v>PNET55D</v>
      </c>
      <c r="Q100">
        <v>2</v>
      </c>
      <c r="R100">
        <v>2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f t="shared" si="14"/>
        <v>2.9659999999999999E-2</v>
      </c>
      <c r="Z100">
        <f t="shared" si="15"/>
        <v>2.9659999999999999E-2</v>
      </c>
      <c r="AA100">
        <f t="shared" si="16"/>
        <v>0</v>
      </c>
      <c r="AB100">
        <f t="shared" si="17"/>
        <v>0</v>
      </c>
      <c r="AC100">
        <f t="shared" si="18"/>
        <v>0</v>
      </c>
      <c r="AD100">
        <f t="shared" si="19"/>
        <v>0</v>
      </c>
      <c r="AE100">
        <f t="shared" si="20"/>
        <v>0</v>
      </c>
      <c r="AF100">
        <f t="shared" si="21"/>
        <v>0</v>
      </c>
    </row>
    <row r="101" spans="1:32" x14ac:dyDescent="0.25">
      <c r="A101" t="s">
        <v>945</v>
      </c>
      <c r="B101" t="str">
        <f t="shared" si="13"/>
        <v>K233247D-FKA001</v>
      </c>
      <c r="C101" t="str">
        <f>VLOOKUP(B101,[1]IRIS!$B$2:$T$370,2,FALSE)</f>
        <v>CAP MLCC X7R (EIA)3300pF 10% 0402</v>
      </c>
      <c r="D101" t="str">
        <f>VLOOKUP(B101,'[1]cBOM GD'!$B$3:$D$393,3,FALSE)</f>
        <v>EBOM</v>
      </c>
      <c r="E101" t="str">
        <f>VLOOKUP(B101,[1]IRIS!$B$2:$T$370,4,FALSE)</f>
        <v>PP</v>
      </c>
      <c r="F101">
        <f>VLOOKUP(B101,[1]IRIS!$B$2:$T$370,5,FALSE)</f>
        <v>80004846</v>
      </c>
      <c r="G101" t="str">
        <f>VLOOKUP(B101,[1]IRIS!$B$2:$T$370,6,FALSE)</f>
        <v>MURATA ELECTRONICS ROCK</v>
      </c>
      <c r="H101" t="str">
        <f>VLOOKUP(B101,[1]IRIS!$B$2:$T$370,7,FALSE)</f>
        <v>US</v>
      </c>
      <c r="I101">
        <f>VLOOKUP(B101,[1]IRIS!$B$2:$T$370,14,FALSE)</f>
        <v>1.92E-3</v>
      </c>
      <c r="J101" t="str">
        <f>VLOOKUP(B101,[1]IRIS!$B$2:$T$370,15,FALSE)</f>
        <v>USD</v>
      </c>
      <c r="K101">
        <f t="shared" si="22"/>
        <v>1.92E-3</v>
      </c>
      <c r="L101" s="15"/>
      <c r="N101" t="str">
        <f>VLOOKUP(B101,[1]IRIS!$B$2:$T$370,16,FALSE)</f>
        <v>EA</v>
      </c>
      <c r="O101" t="str">
        <f>VLOOKUP(B101,[1]IRIS!$B$2:$T$370,17,FALSE)</f>
        <v>P4000026</v>
      </c>
      <c r="P101" t="str">
        <f>VLOOKUP(B101,[1]IRIS!$B$2:$T$370,19,FALSE)</f>
        <v>PNET55D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f t="shared" si="14"/>
        <v>1.92E-3</v>
      </c>
      <c r="Z101">
        <f t="shared" si="15"/>
        <v>1.92E-3</v>
      </c>
      <c r="AA101">
        <f t="shared" si="16"/>
        <v>1.92E-3</v>
      </c>
      <c r="AB101">
        <f t="shared" si="17"/>
        <v>1.92E-3</v>
      </c>
      <c r="AC101">
        <f t="shared" si="18"/>
        <v>1.92E-3</v>
      </c>
      <c r="AD101">
        <f t="shared" si="19"/>
        <v>1.92E-3</v>
      </c>
      <c r="AE101">
        <f t="shared" si="20"/>
        <v>1.92E-3</v>
      </c>
      <c r="AF101">
        <f t="shared" si="21"/>
        <v>1.92E-3</v>
      </c>
    </row>
    <row r="102" spans="1:32" x14ac:dyDescent="0.25">
      <c r="A102" t="s">
        <v>946</v>
      </c>
      <c r="B102" t="str">
        <f t="shared" si="13"/>
        <v>K233347B-FKA001</v>
      </c>
      <c r="C102" t="str">
        <f>VLOOKUP(B102,[1]IRIS!$B$2:$T$370,2,FALSE)</f>
        <v>CAP-CERM ,,,,,</v>
      </c>
      <c r="D102" t="str">
        <f>VLOOKUP(B102,'[1]cBOM GD'!$B$3:$D$393,3,FALSE)</f>
        <v>EBOM</v>
      </c>
      <c r="E102" t="str">
        <f>VLOOKUP(B102,[1]IRIS!$B$2:$T$370,4,FALSE)</f>
        <v>PP</v>
      </c>
      <c r="F102">
        <f>VLOOKUP(B102,[1]IRIS!$B$2:$T$370,5,FALSE)</f>
        <v>80004846</v>
      </c>
      <c r="G102" t="str">
        <f>VLOOKUP(B102,[1]IRIS!$B$2:$T$370,6,FALSE)</f>
        <v>MURATA ELECTRONICS ROCK</v>
      </c>
      <c r="H102" t="str">
        <f>VLOOKUP(B102,[1]IRIS!$B$2:$T$370,7,FALSE)</f>
        <v>US</v>
      </c>
      <c r="I102">
        <f>VLOOKUP(B102,[1]IRIS!$B$2:$T$370,14,FALSE)</f>
        <v>1.6100000000000001E-3</v>
      </c>
      <c r="J102" t="str">
        <f>VLOOKUP(B102,[1]IRIS!$B$2:$T$370,15,FALSE)</f>
        <v>USD</v>
      </c>
      <c r="K102">
        <f t="shared" si="22"/>
        <v>1.6100000000000001E-3</v>
      </c>
      <c r="L102" s="15"/>
      <c r="N102" t="str">
        <f>VLOOKUP(B102,[1]IRIS!$B$2:$T$370,16,FALSE)</f>
        <v>EA</v>
      </c>
      <c r="O102" t="str">
        <f>VLOOKUP(B102,[1]IRIS!$B$2:$T$370,17,FALSE)</f>
        <v>P4000026</v>
      </c>
      <c r="P102" t="str">
        <f>VLOOKUP(B102,[1]IRIS!$B$2:$T$370,19,FALSE)</f>
        <v>PNET55D</v>
      </c>
      <c r="Q102">
        <v>2</v>
      </c>
      <c r="R102">
        <v>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f t="shared" si="14"/>
        <v>3.2200000000000002E-3</v>
      </c>
      <c r="Z102">
        <f t="shared" si="15"/>
        <v>3.2200000000000002E-3</v>
      </c>
      <c r="AA102">
        <f t="shared" si="16"/>
        <v>0</v>
      </c>
      <c r="AB102">
        <f t="shared" si="17"/>
        <v>0</v>
      </c>
      <c r="AC102">
        <f t="shared" si="18"/>
        <v>0</v>
      </c>
      <c r="AD102">
        <f t="shared" si="19"/>
        <v>0</v>
      </c>
      <c r="AE102">
        <f t="shared" si="20"/>
        <v>0</v>
      </c>
      <c r="AF102">
        <f t="shared" si="21"/>
        <v>0</v>
      </c>
    </row>
    <row r="103" spans="1:32" x14ac:dyDescent="0.25">
      <c r="A103" t="s">
        <v>947</v>
      </c>
      <c r="B103" t="str">
        <f t="shared" si="13"/>
        <v>K233407D-FKD001</v>
      </c>
      <c r="C103" t="str">
        <f>VLOOKUP(B103,[1]IRIS!$B$2:$T$370,2,FALSE)</f>
        <v>CAP MLCC X6S (EIA) 0.33uF 10% 0402</v>
      </c>
      <c r="D103" t="str">
        <f>VLOOKUP(B103,'[1]cBOM GD'!$B$3:$D$393,3,FALSE)</f>
        <v>EBOM</v>
      </c>
      <c r="E103" t="str">
        <f>VLOOKUP(B103,[1]IRIS!$B$2:$T$370,4,FALSE)</f>
        <v>PP</v>
      </c>
      <c r="F103">
        <f>VLOOKUP(B103,[1]IRIS!$B$2:$T$370,5,FALSE)</f>
        <v>80004846</v>
      </c>
      <c r="G103" t="str">
        <f>VLOOKUP(B103,[1]IRIS!$B$2:$T$370,6,FALSE)</f>
        <v>MURATA ELECTRONICS ROCK</v>
      </c>
      <c r="H103" t="str">
        <f>VLOOKUP(B103,[1]IRIS!$B$2:$T$370,7,FALSE)</f>
        <v>US</v>
      </c>
      <c r="I103">
        <f>VLOOKUP(B103,[1]IRIS!$B$2:$T$370,14,FALSE)</f>
        <v>3.7699999999999999E-3</v>
      </c>
      <c r="J103" t="str">
        <f>VLOOKUP(B103,[1]IRIS!$B$2:$T$370,15,FALSE)</f>
        <v>USD</v>
      </c>
      <c r="K103">
        <f t="shared" si="22"/>
        <v>3.7699999999999999E-3</v>
      </c>
      <c r="L103" s="15"/>
      <c r="N103" t="str">
        <f>VLOOKUP(B103,[1]IRIS!$B$2:$T$370,16,FALSE)</f>
        <v>EA</v>
      </c>
      <c r="O103" t="str">
        <f>VLOOKUP(B103,[1]IRIS!$B$2:$T$370,17,FALSE)</f>
        <v>P4000026</v>
      </c>
      <c r="P103" t="str">
        <f>VLOOKUP(B103,[1]IRIS!$B$2:$T$370,19,FALSE)</f>
        <v>PNET55D</v>
      </c>
      <c r="Q103">
        <v>2</v>
      </c>
      <c r="R103">
        <v>2</v>
      </c>
      <c r="S103">
        <v>2</v>
      </c>
      <c r="T103">
        <v>2</v>
      </c>
      <c r="U103">
        <v>2</v>
      </c>
      <c r="V103">
        <v>2</v>
      </c>
      <c r="W103">
        <v>2</v>
      </c>
      <c r="X103">
        <v>2</v>
      </c>
      <c r="Y103">
        <f t="shared" si="14"/>
        <v>7.5399999999999998E-3</v>
      </c>
      <c r="Z103">
        <f t="shared" si="15"/>
        <v>7.5399999999999998E-3</v>
      </c>
      <c r="AA103">
        <f t="shared" si="16"/>
        <v>7.5399999999999998E-3</v>
      </c>
      <c r="AB103">
        <f t="shared" si="17"/>
        <v>7.5399999999999998E-3</v>
      </c>
      <c r="AC103">
        <f t="shared" si="18"/>
        <v>7.5399999999999998E-3</v>
      </c>
      <c r="AD103">
        <f t="shared" si="19"/>
        <v>7.5399999999999998E-3</v>
      </c>
      <c r="AE103">
        <f t="shared" si="20"/>
        <v>7.5399999999999998E-3</v>
      </c>
      <c r="AF103">
        <f t="shared" si="21"/>
        <v>7.5399999999999998E-3</v>
      </c>
    </row>
    <row r="104" spans="1:32" x14ac:dyDescent="0.25">
      <c r="A104" t="s">
        <v>948</v>
      </c>
      <c r="B104" t="str">
        <f t="shared" si="13"/>
        <v>K23693AD-FJA001</v>
      </c>
      <c r="C104" t="str">
        <f>VLOOKUP(B104,[1]IRIS!$B$2:$T$370,2,FALSE)</f>
        <v>CAP-CERM 3.6pF,0.1%,25VCOG,,0201</v>
      </c>
      <c r="D104" t="str">
        <f>VLOOKUP(B104,'[1]cBOM GD'!$B$3:$D$393,3,FALSE)</f>
        <v>EBOM</v>
      </c>
      <c r="E104" t="str">
        <f>VLOOKUP(B104,[1]IRIS!$B$2:$T$370,4,FALSE)</f>
        <v>PP</v>
      </c>
      <c r="F104">
        <f>VLOOKUP(B104,[1]IRIS!$B$2:$T$370,5,FALSE)</f>
        <v>80004846</v>
      </c>
      <c r="G104" t="str">
        <f>VLOOKUP(B104,[1]IRIS!$B$2:$T$370,6,FALSE)</f>
        <v>MURATA ELECTRONICS ROCK</v>
      </c>
      <c r="H104" t="str">
        <f>VLOOKUP(B104,[1]IRIS!$B$2:$T$370,7,FALSE)</f>
        <v>US</v>
      </c>
      <c r="I104">
        <f>VLOOKUP(B104,[1]IRIS!$B$2:$T$370,14,FALSE)</f>
        <v>3.5400000000000002E-3</v>
      </c>
      <c r="J104" t="str">
        <f>VLOOKUP(B104,[1]IRIS!$B$2:$T$370,15,FALSE)</f>
        <v>USD</v>
      </c>
      <c r="K104">
        <f t="shared" si="22"/>
        <v>3.5400000000000002E-3</v>
      </c>
      <c r="L104" s="15"/>
      <c r="N104" t="str">
        <f>VLOOKUP(B104,[1]IRIS!$B$2:$T$370,16,FALSE)</f>
        <v>EA</v>
      </c>
      <c r="O104" t="str">
        <f>VLOOKUP(B104,[1]IRIS!$B$2:$T$370,17,FALSE)</f>
        <v>P4000026</v>
      </c>
      <c r="P104" t="str">
        <f>VLOOKUP(B104,[1]IRIS!$B$2:$T$370,19,FALSE)</f>
        <v>PNET55D</v>
      </c>
      <c r="Q104">
        <v>9</v>
      </c>
      <c r="R104">
        <v>9</v>
      </c>
      <c r="S104">
        <v>8</v>
      </c>
      <c r="T104">
        <v>8</v>
      </c>
      <c r="U104">
        <v>8</v>
      </c>
      <c r="V104">
        <v>8</v>
      </c>
      <c r="W104">
        <v>8</v>
      </c>
      <c r="X104">
        <v>8</v>
      </c>
      <c r="Y104">
        <f t="shared" si="14"/>
        <v>3.1859999999999999E-2</v>
      </c>
      <c r="Z104">
        <f t="shared" si="15"/>
        <v>3.1859999999999999E-2</v>
      </c>
      <c r="AA104">
        <f t="shared" si="16"/>
        <v>2.8320000000000001E-2</v>
      </c>
      <c r="AB104">
        <f t="shared" si="17"/>
        <v>2.8320000000000001E-2</v>
      </c>
      <c r="AC104">
        <f t="shared" si="18"/>
        <v>2.8320000000000001E-2</v>
      </c>
      <c r="AD104">
        <f t="shared" si="19"/>
        <v>2.8320000000000001E-2</v>
      </c>
      <c r="AE104">
        <f t="shared" si="20"/>
        <v>2.8320000000000001E-2</v>
      </c>
      <c r="AF104">
        <f t="shared" si="21"/>
        <v>2.8320000000000001E-2</v>
      </c>
    </row>
    <row r="105" spans="1:32" x14ac:dyDescent="0.25">
      <c r="A105" t="s">
        <v>949</v>
      </c>
      <c r="B105" t="str">
        <f t="shared" si="13"/>
        <v>K247046D-FJA001</v>
      </c>
      <c r="C105" t="str">
        <f>VLOOKUP(B105,[1]IRIS!$B$2:$T$370,2,FALSE)</f>
        <v>CAP MLCC C0G (EIA) 47pF5% 0402</v>
      </c>
      <c r="D105" t="str">
        <f>VLOOKUP(B105,'[1]cBOM GD'!$B$3:$D$393,3,FALSE)</f>
        <v>EBOM</v>
      </c>
      <c r="E105" t="str">
        <f>VLOOKUP(B105,[1]IRIS!$B$2:$T$370,4,FALSE)</f>
        <v>PP</v>
      </c>
      <c r="F105">
        <f>VLOOKUP(B105,[1]IRIS!$B$2:$T$370,5,FALSE)</f>
        <v>80004846</v>
      </c>
      <c r="G105" t="str">
        <f>VLOOKUP(B105,[1]IRIS!$B$2:$T$370,6,FALSE)</f>
        <v>MURATA ELECTRONICS ROCK</v>
      </c>
      <c r="H105" t="str">
        <f>VLOOKUP(B105,[1]IRIS!$B$2:$T$370,7,FALSE)</f>
        <v>US</v>
      </c>
      <c r="I105">
        <f>VLOOKUP(B105,[1]IRIS!$B$2:$T$370,14,FALSE)</f>
        <v>2.3400000000000001E-3</v>
      </c>
      <c r="J105" t="str">
        <f>VLOOKUP(B105,[1]IRIS!$B$2:$T$370,15,FALSE)</f>
        <v>USD</v>
      </c>
      <c r="K105">
        <f t="shared" si="22"/>
        <v>2.3400000000000001E-3</v>
      </c>
      <c r="L105" s="15"/>
      <c r="N105" t="str">
        <f>VLOOKUP(B105,[1]IRIS!$B$2:$T$370,16,FALSE)</f>
        <v>EA</v>
      </c>
      <c r="O105" t="str">
        <f>VLOOKUP(B105,[1]IRIS!$B$2:$T$370,17,FALSE)</f>
        <v>P4000026</v>
      </c>
      <c r="P105" t="str">
        <f>VLOOKUP(B105,[1]IRIS!$B$2:$T$370,19,FALSE)</f>
        <v>PNET55D</v>
      </c>
      <c r="Q105">
        <v>2</v>
      </c>
      <c r="R105">
        <v>2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f t="shared" si="14"/>
        <v>4.6800000000000001E-3</v>
      </c>
      <c r="Z105">
        <f t="shared" si="15"/>
        <v>4.6800000000000001E-3</v>
      </c>
      <c r="AA105">
        <f t="shared" si="16"/>
        <v>2.3400000000000001E-3</v>
      </c>
      <c r="AB105">
        <f t="shared" si="17"/>
        <v>2.3400000000000001E-3</v>
      </c>
      <c r="AC105">
        <f t="shared" si="18"/>
        <v>2.3400000000000001E-3</v>
      </c>
      <c r="AD105">
        <f t="shared" si="19"/>
        <v>2.3400000000000001E-3</v>
      </c>
      <c r="AE105">
        <f t="shared" si="20"/>
        <v>2.3400000000000001E-3</v>
      </c>
      <c r="AF105">
        <f t="shared" si="21"/>
        <v>2.3400000000000001E-3</v>
      </c>
    </row>
    <row r="106" spans="1:32" x14ac:dyDescent="0.25">
      <c r="A106" t="s">
        <v>950</v>
      </c>
      <c r="B106" t="str">
        <f t="shared" si="13"/>
        <v>K247136D-FJA001</v>
      </c>
      <c r="C106" t="str">
        <f>VLOOKUP(B106,[1]IRIS!$B$2:$T$370,2,FALSE)</f>
        <v xml:space="preserve"> CAP MLCC C0G (EIA) 470pF 5% 0402</v>
      </c>
      <c r="D106" t="str">
        <f>VLOOKUP(B106,'[1]cBOM GD'!$B$3:$D$393,3,FALSE)</f>
        <v>EBOM</v>
      </c>
      <c r="E106" t="str">
        <f>VLOOKUP(B106,[1]IRIS!$B$2:$T$370,4,FALSE)</f>
        <v>PP</v>
      </c>
      <c r="F106">
        <f>VLOOKUP(B106,[1]IRIS!$B$2:$T$370,5,FALSE)</f>
        <v>80004846</v>
      </c>
      <c r="G106" t="str">
        <f>VLOOKUP(B106,[1]IRIS!$B$2:$T$370,6,FALSE)</f>
        <v>MURATA ELECTRONICS ROCK</v>
      </c>
      <c r="H106" t="str">
        <f>VLOOKUP(B106,[1]IRIS!$B$2:$T$370,7,FALSE)</f>
        <v>US</v>
      </c>
      <c r="I106">
        <f>VLOOKUP(B106,[1]IRIS!$B$2:$T$370,14,FALSE)</f>
        <v>4.5599999999999998E-3</v>
      </c>
      <c r="J106" t="str">
        <f>VLOOKUP(B106,[1]IRIS!$B$2:$T$370,15,FALSE)</f>
        <v>USD</v>
      </c>
      <c r="K106">
        <f t="shared" si="22"/>
        <v>4.5599999999999998E-3</v>
      </c>
      <c r="L106" s="15"/>
      <c r="N106" t="str">
        <f>VLOOKUP(B106,[1]IRIS!$B$2:$T$370,16,FALSE)</f>
        <v>EA</v>
      </c>
      <c r="O106" t="str">
        <f>VLOOKUP(B106,[1]IRIS!$B$2:$T$370,17,FALSE)</f>
        <v>P4000026</v>
      </c>
      <c r="P106" t="str">
        <f>VLOOKUP(B106,[1]IRIS!$B$2:$T$370,19,FALSE)</f>
        <v>PNET55D</v>
      </c>
      <c r="Q106">
        <v>10</v>
      </c>
      <c r="R106">
        <v>10</v>
      </c>
      <c r="S106">
        <v>10</v>
      </c>
      <c r="T106">
        <v>10</v>
      </c>
      <c r="U106">
        <v>10</v>
      </c>
      <c r="V106">
        <v>10</v>
      </c>
      <c r="W106">
        <v>10</v>
      </c>
      <c r="X106">
        <v>10</v>
      </c>
      <c r="Y106">
        <f t="shared" si="14"/>
        <v>4.5600000000000002E-2</v>
      </c>
      <c r="Z106">
        <f t="shared" si="15"/>
        <v>4.5600000000000002E-2</v>
      </c>
      <c r="AA106">
        <f t="shared" si="16"/>
        <v>4.5600000000000002E-2</v>
      </c>
      <c r="AB106">
        <f t="shared" si="17"/>
        <v>4.5600000000000002E-2</v>
      </c>
      <c r="AC106">
        <f t="shared" si="18"/>
        <v>4.5600000000000002E-2</v>
      </c>
      <c r="AD106">
        <f t="shared" si="19"/>
        <v>4.5600000000000002E-2</v>
      </c>
      <c r="AE106">
        <f t="shared" si="20"/>
        <v>4.5600000000000002E-2</v>
      </c>
      <c r="AF106">
        <f t="shared" si="21"/>
        <v>4.5600000000000002E-2</v>
      </c>
    </row>
    <row r="107" spans="1:32" x14ac:dyDescent="0.25">
      <c r="A107" t="s">
        <v>951</v>
      </c>
      <c r="B107" t="str">
        <f t="shared" si="13"/>
        <v>K247247B-FKA001</v>
      </c>
      <c r="C107" t="str">
        <f>VLOOKUP(B107,[1]IRIS!$B$2:$T$370,2,FALSE)</f>
        <v>CAP-CERM 4.7nF,10%,50V,X7R,,0402</v>
      </c>
      <c r="D107" t="str">
        <f>VLOOKUP(B107,'[1]cBOM GD'!$B$3:$D$393,3,FALSE)</f>
        <v>EBOM</v>
      </c>
      <c r="E107" t="str">
        <f>VLOOKUP(B107,[1]IRIS!$B$2:$T$370,4,FALSE)</f>
        <v>PP</v>
      </c>
      <c r="F107">
        <f>VLOOKUP(B107,[1]IRIS!$B$2:$T$370,5,FALSE)</f>
        <v>80004846</v>
      </c>
      <c r="G107" t="str">
        <f>VLOOKUP(B107,[1]IRIS!$B$2:$T$370,6,FALSE)</f>
        <v>MURATA ELECTRONICS ROCK</v>
      </c>
      <c r="H107" t="str">
        <f>VLOOKUP(B107,[1]IRIS!$B$2:$T$370,7,FALSE)</f>
        <v>US</v>
      </c>
      <c r="I107">
        <f>VLOOKUP(B107,[1]IRIS!$B$2:$T$370,14,FALSE)</f>
        <v>1.92E-3</v>
      </c>
      <c r="J107" t="str">
        <f>VLOOKUP(B107,[1]IRIS!$B$2:$T$370,15,FALSE)</f>
        <v>USD</v>
      </c>
      <c r="K107">
        <f t="shared" si="22"/>
        <v>1.92E-3</v>
      </c>
      <c r="L107" s="15"/>
      <c r="N107" t="str">
        <f>VLOOKUP(B107,[1]IRIS!$B$2:$T$370,16,FALSE)</f>
        <v>EA</v>
      </c>
      <c r="O107" t="str">
        <f>VLOOKUP(B107,[1]IRIS!$B$2:$T$370,17,FALSE)</f>
        <v>P4000026</v>
      </c>
      <c r="P107" t="str">
        <f>VLOOKUP(B107,[1]IRIS!$B$2:$T$370,19,FALSE)</f>
        <v>PNET55D</v>
      </c>
      <c r="Q107">
        <v>2</v>
      </c>
      <c r="R107">
        <v>2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f t="shared" si="14"/>
        <v>3.8400000000000001E-3</v>
      </c>
      <c r="Z107">
        <f t="shared" si="15"/>
        <v>3.8400000000000001E-3</v>
      </c>
      <c r="AA107">
        <f t="shared" si="16"/>
        <v>0</v>
      </c>
      <c r="AB107">
        <f t="shared" si="17"/>
        <v>0</v>
      </c>
      <c r="AC107">
        <f t="shared" si="18"/>
        <v>0</v>
      </c>
      <c r="AD107">
        <f t="shared" si="19"/>
        <v>0</v>
      </c>
      <c r="AE107">
        <f t="shared" si="20"/>
        <v>0</v>
      </c>
      <c r="AF107">
        <f t="shared" si="21"/>
        <v>0</v>
      </c>
    </row>
    <row r="108" spans="1:32" x14ac:dyDescent="0.25">
      <c r="A108" t="s">
        <v>952</v>
      </c>
      <c r="B108" t="str">
        <f t="shared" si="13"/>
        <v>K247407D-FKD001</v>
      </c>
      <c r="C108" t="str">
        <f>VLOOKUP(B108,[1]IRIS!$B$2:$T$370,2,FALSE)</f>
        <v>CAP MLCC X6S (EIA) 0.47uF 10% 0402</v>
      </c>
      <c r="D108" t="str">
        <f>VLOOKUP(B108,'[1]cBOM GD'!$B$3:$D$393,3,FALSE)</f>
        <v>EBOM</v>
      </c>
      <c r="E108" t="str">
        <f>VLOOKUP(B108,[1]IRIS!$B$2:$T$370,4,FALSE)</f>
        <v>PP</v>
      </c>
      <c r="F108">
        <f>VLOOKUP(B108,[1]IRIS!$B$2:$T$370,5,FALSE)</f>
        <v>80004846</v>
      </c>
      <c r="G108" t="str">
        <f>VLOOKUP(B108,[1]IRIS!$B$2:$T$370,6,FALSE)</f>
        <v>MURATA ELECTRONICS ROCK</v>
      </c>
      <c r="H108" t="str">
        <f>VLOOKUP(B108,[1]IRIS!$B$2:$T$370,7,FALSE)</f>
        <v>US</v>
      </c>
      <c r="I108">
        <f>VLOOKUP(B108,[1]IRIS!$B$2:$T$370,14,FALSE)</f>
        <v>4.7800000000000004E-3</v>
      </c>
      <c r="J108" t="str">
        <f>VLOOKUP(B108,[1]IRIS!$B$2:$T$370,15,FALSE)</f>
        <v>USD</v>
      </c>
      <c r="K108">
        <f t="shared" si="22"/>
        <v>4.7800000000000004E-3</v>
      </c>
      <c r="L108" s="15"/>
      <c r="N108" t="str">
        <f>VLOOKUP(B108,[1]IRIS!$B$2:$T$370,16,FALSE)</f>
        <v>EA</v>
      </c>
      <c r="O108" t="str">
        <f>VLOOKUP(B108,[1]IRIS!$B$2:$T$370,17,FALSE)</f>
        <v>P4000026</v>
      </c>
      <c r="P108" t="str">
        <f>VLOOKUP(B108,[1]IRIS!$B$2:$T$370,19,FALSE)</f>
        <v>PNET55D</v>
      </c>
      <c r="Q108">
        <v>5</v>
      </c>
      <c r="R108">
        <v>5</v>
      </c>
      <c r="S108">
        <v>5</v>
      </c>
      <c r="T108">
        <v>5</v>
      </c>
      <c r="U108">
        <v>5</v>
      </c>
      <c r="V108">
        <v>5</v>
      </c>
      <c r="W108">
        <v>5</v>
      </c>
      <c r="X108">
        <v>5</v>
      </c>
      <c r="Y108">
        <f t="shared" si="14"/>
        <v>2.3900000000000001E-2</v>
      </c>
      <c r="Z108">
        <f t="shared" si="15"/>
        <v>2.3900000000000001E-2</v>
      </c>
      <c r="AA108">
        <f t="shared" si="16"/>
        <v>2.3900000000000001E-2</v>
      </c>
      <c r="AB108">
        <f t="shared" si="17"/>
        <v>2.3900000000000001E-2</v>
      </c>
      <c r="AC108">
        <f t="shared" si="18"/>
        <v>2.3900000000000001E-2</v>
      </c>
      <c r="AD108">
        <f t="shared" si="19"/>
        <v>2.3900000000000001E-2</v>
      </c>
      <c r="AE108">
        <f t="shared" si="20"/>
        <v>2.3900000000000001E-2</v>
      </c>
      <c r="AF108">
        <f t="shared" si="21"/>
        <v>2.3900000000000001E-2</v>
      </c>
    </row>
    <row r="109" spans="1:32" x14ac:dyDescent="0.25">
      <c r="A109" t="s">
        <v>953</v>
      </c>
      <c r="B109" t="str">
        <f t="shared" si="13"/>
        <v>K247508D-FKD001</v>
      </c>
      <c r="C109" t="str">
        <f>VLOOKUP(B109,[1]IRIS!$B$2:$T$370,2,FALSE)</f>
        <v>CAP MLCC X6S (EIA) 4.7uF20% 0402</v>
      </c>
      <c r="D109" t="str">
        <f>VLOOKUP(B109,'[1]cBOM GD'!$B$3:$D$393,3,FALSE)</f>
        <v>EBOM</v>
      </c>
      <c r="E109" t="str">
        <f>VLOOKUP(B109,[1]IRIS!$B$2:$T$370,4,FALSE)</f>
        <v>PP</v>
      </c>
      <c r="F109">
        <f>VLOOKUP(B109,[1]IRIS!$B$2:$T$370,5,FALSE)</f>
        <v>80004846</v>
      </c>
      <c r="G109" t="str">
        <f>VLOOKUP(B109,[1]IRIS!$B$2:$T$370,6,FALSE)</f>
        <v>MURATA ELECTRONICS ROCK</v>
      </c>
      <c r="H109" t="str">
        <f>VLOOKUP(B109,[1]IRIS!$B$2:$T$370,7,FALSE)</f>
        <v>US</v>
      </c>
      <c r="I109">
        <f>VLOOKUP(B109,[1]IRIS!$B$2:$T$370,14,FALSE)</f>
        <v>1.3899999999999999E-2</v>
      </c>
      <c r="J109" t="str">
        <f>VLOOKUP(B109,[1]IRIS!$B$2:$T$370,15,FALSE)</f>
        <v>USD</v>
      </c>
      <c r="K109">
        <f t="shared" si="22"/>
        <v>1.3899999999999999E-2</v>
      </c>
      <c r="L109" s="15"/>
      <c r="N109" t="str">
        <f>VLOOKUP(B109,[1]IRIS!$B$2:$T$370,16,FALSE)</f>
        <v>EA</v>
      </c>
      <c r="O109" t="str">
        <f>VLOOKUP(B109,[1]IRIS!$B$2:$T$370,17,FALSE)</f>
        <v>P4000026</v>
      </c>
      <c r="P109" t="str">
        <f>VLOOKUP(B109,[1]IRIS!$B$2:$T$370,19,FALSE)</f>
        <v>PNET55D</v>
      </c>
      <c r="Q109">
        <v>11</v>
      </c>
      <c r="R109">
        <v>11</v>
      </c>
      <c r="S109">
        <v>11</v>
      </c>
      <c r="T109">
        <v>11</v>
      </c>
      <c r="U109">
        <v>11</v>
      </c>
      <c r="V109">
        <v>11</v>
      </c>
      <c r="W109">
        <v>11</v>
      </c>
      <c r="X109">
        <v>11</v>
      </c>
      <c r="Y109">
        <f t="shared" si="14"/>
        <v>0.15289999999999998</v>
      </c>
      <c r="Z109">
        <f t="shared" si="15"/>
        <v>0.15289999999999998</v>
      </c>
      <c r="AA109">
        <f t="shared" si="16"/>
        <v>0.15289999999999998</v>
      </c>
      <c r="AB109">
        <f t="shared" si="17"/>
        <v>0.15289999999999998</v>
      </c>
      <c r="AC109">
        <f t="shared" si="18"/>
        <v>0.15289999999999998</v>
      </c>
      <c r="AD109">
        <f t="shared" si="19"/>
        <v>0.15289999999999998</v>
      </c>
      <c r="AE109">
        <f t="shared" si="20"/>
        <v>0.15289999999999998</v>
      </c>
      <c r="AF109">
        <f t="shared" si="21"/>
        <v>0.15289999999999998</v>
      </c>
    </row>
    <row r="110" spans="1:32" x14ac:dyDescent="0.25">
      <c r="A110" t="s">
        <v>954</v>
      </c>
      <c r="B110" t="str">
        <f t="shared" si="13"/>
        <v>K247527D-FKD001</v>
      </c>
      <c r="C110" t="str">
        <f>VLOOKUP(B110,[1]IRIS!$B$2:$T$370,2,FALSE)</f>
        <v>CAP MLCC X6S (EIA) 4.7uF10% 0603</v>
      </c>
      <c r="D110" t="str">
        <f>VLOOKUP(B110,'[1]cBOM GD'!$B$3:$D$393,3,FALSE)</f>
        <v>EBOM</v>
      </c>
      <c r="E110" t="str">
        <f>VLOOKUP(B110,[1]IRIS!$B$2:$T$370,4,FALSE)</f>
        <v>PP</v>
      </c>
      <c r="F110">
        <f>VLOOKUP(B110,[1]IRIS!$B$2:$T$370,5,FALSE)</f>
        <v>80004846</v>
      </c>
      <c r="G110" t="str">
        <f>VLOOKUP(B110,[1]IRIS!$B$2:$T$370,6,FALSE)</f>
        <v>MURATA ELECTRONICS ROCK</v>
      </c>
      <c r="H110" t="str">
        <f>VLOOKUP(B110,[1]IRIS!$B$2:$T$370,7,FALSE)</f>
        <v>US</v>
      </c>
      <c r="I110">
        <f>VLOOKUP(B110,[1]IRIS!$B$2:$T$370,14,FALSE)</f>
        <v>2.1999999999999999E-2</v>
      </c>
      <c r="J110" t="str">
        <f>VLOOKUP(B110,[1]IRIS!$B$2:$T$370,15,FALSE)</f>
        <v>USD</v>
      </c>
      <c r="K110">
        <f t="shared" si="22"/>
        <v>2.1999999999999999E-2</v>
      </c>
      <c r="L110" s="15"/>
      <c r="N110" t="str">
        <f>VLOOKUP(B110,[1]IRIS!$B$2:$T$370,16,FALSE)</f>
        <v>EA</v>
      </c>
      <c r="O110" t="str">
        <f>VLOOKUP(B110,[1]IRIS!$B$2:$T$370,17,FALSE)</f>
        <v>P4000026</v>
      </c>
      <c r="P110" t="str">
        <f>VLOOKUP(B110,[1]IRIS!$B$2:$T$370,19,FALSE)</f>
        <v>PNET55D</v>
      </c>
      <c r="Q110">
        <v>10</v>
      </c>
      <c r="R110">
        <v>10</v>
      </c>
      <c r="S110">
        <v>10</v>
      </c>
      <c r="T110">
        <v>10</v>
      </c>
      <c r="U110">
        <v>10</v>
      </c>
      <c r="V110">
        <v>10</v>
      </c>
      <c r="W110">
        <v>10</v>
      </c>
      <c r="X110">
        <v>10</v>
      </c>
      <c r="Y110">
        <f t="shared" si="14"/>
        <v>0.21999999999999997</v>
      </c>
      <c r="Z110">
        <f t="shared" si="15"/>
        <v>0.21999999999999997</v>
      </c>
      <c r="AA110">
        <f t="shared" si="16"/>
        <v>0.21999999999999997</v>
      </c>
      <c r="AB110">
        <f t="shared" si="17"/>
        <v>0.21999999999999997</v>
      </c>
      <c r="AC110">
        <f t="shared" si="18"/>
        <v>0.21999999999999997</v>
      </c>
      <c r="AD110">
        <f t="shared" si="19"/>
        <v>0.21999999999999997</v>
      </c>
      <c r="AE110">
        <f t="shared" si="20"/>
        <v>0.21999999999999997</v>
      </c>
      <c r="AF110">
        <f t="shared" si="21"/>
        <v>0.21999999999999997</v>
      </c>
    </row>
    <row r="111" spans="1:32" x14ac:dyDescent="0.25">
      <c r="A111" t="s">
        <v>955</v>
      </c>
      <c r="B111" t="str">
        <f t="shared" si="13"/>
        <v>K247537D-FKD001</v>
      </c>
      <c r="C111" t="str">
        <f>VLOOKUP(B111,[1]IRIS!$B$2:$T$370,2,FALSE)</f>
        <v>CAP MLCC X6S (EIA) 4.7uF10% 0603</v>
      </c>
      <c r="D111" t="str">
        <f>VLOOKUP(B111,'[1]cBOM GD'!$B$3:$D$393,3,FALSE)</f>
        <v>EBOM</v>
      </c>
      <c r="E111" t="str">
        <f>VLOOKUP(B111,[1]IRIS!$B$2:$T$370,4,FALSE)</f>
        <v>PP</v>
      </c>
      <c r="F111">
        <f>VLOOKUP(B111,[1]IRIS!$B$2:$T$370,5,FALSE)</f>
        <v>80004846</v>
      </c>
      <c r="G111" t="str">
        <f>VLOOKUP(B111,[1]IRIS!$B$2:$T$370,6,FALSE)</f>
        <v>MURATA ELECTRONICS ROCK</v>
      </c>
      <c r="H111" t="str">
        <f>VLOOKUP(B111,[1]IRIS!$B$2:$T$370,7,FALSE)</f>
        <v>US</v>
      </c>
      <c r="I111">
        <f>VLOOKUP(B111,[1]IRIS!$B$2:$T$370,14,FALSE)</f>
        <v>2.6960000000000001E-2</v>
      </c>
      <c r="J111" t="str">
        <f>VLOOKUP(B111,[1]IRIS!$B$2:$T$370,15,FALSE)</f>
        <v>USD</v>
      </c>
      <c r="K111">
        <f t="shared" si="22"/>
        <v>2.6960000000000001E-2</v>
      </c>
      <c r="L111" s="15"/>
      <c r="N111" t="str">
        <f>VLOOKUP(B111,[1]IRIS!$B$2:$T$370,16,FALSE)</f>
        <v>EA</v>
      </c>
      <c r="O111" t="str">
        <f>VLOOKUP(B111,[1]IRIS!$B$2:$T$370,17,FALSE)</f>
        <v>P4000026</v>
      </c>
      <c r="P111" t="str">
        <f>VLOOKUP(B111,[1]IRIS!$B$2:$T$370,19,FALSE)</f>
        <v>PNET55D</v>
      </c>
      <c r="Q111">
        <v>3</v>
      </c>
      <c r="R111">
        <v>3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f t="shared" si="14"/>
        <v>8.0880000000000007E-2</v>
      </c>
      <c r="Z111">
        <f t="shared" si="15"/>
        <v>8.0880000000000007E-2</v>
      </c>
      <c r="AA111">
        <f t="shared" si="16"/>
        <v>0</v>
      </c>
      <c r="AB111">
        <f t="shared" si="17"/>
        <v>0</v>
      </c>
      <c r="AC111">
        <f t="shared" si="18"/>
        <v>0</v>
      </c>
      <c r="AD111">
        <f t="shared" si="19"/>
        <v>0</v>
      </c>
      <c r="AE111">
        <f t="shared" si="20"/>
        <v>0</v>
      </c>
      <c r="AF111">
        <f t="shared" si="21"/>
        <v>0</v>
      </c>
    </row>
    <row r="112" spans="1:32" x14ac:dyDescent="0.25">
      <c r="A112" t="s">
        <v>956</v>
      </c>
      <c r="B112" t="str">
        <f t="shared" si="13"/>
        <v>K247538D-FKD001</v>
      </c>
      <c r="C112" t="str">
        <f>VLOOKUP(B112,[1]IRIS!$B$2:$T$370,2,FALSE)</f>
        <v>CAP MLCC X6S (EIA) 4.7uF20% 0603</v>
      </c>
      <c r="D112" t="str">
        <f>VLOOKUP(B112,'[1]cBOM GD'!$B$3:$D$393,3,FALSE)</f>
        <v>EBOM</v>
      </c>
      <c r="E112" t="str">
        <f>VLOOKUP(B112,[1]IRIS!$B$2:$T$370,4,FALSE)</f>
        <v>PP</v>
      </c>
      <c r="F112">
        <f>VLOOKUP(B112,[1]IRIS!$B$2:$T$370,5,FALSE)</f>
        <v>80004846</v>
      </c>
      <c r="G112" t="str">
        <f>VLOOKUP(B112,[1]IRIS!$B$2:$T$370,6,FALSE)</f>
        <v>MURATA ELECTRONICS ROCK</v>
      </c>
      <c r="H112" t="str">
        <f>VLOOKUP(B112,[1]IRIS!$B$2:$T$370,7,FALSE)</f>
        <v>US</v>
      </c>
      <c r="I112">
        <f>VLOOKUP(B112,[1]IRIS!$B$2:$T$370,14,FALSE)</f>
        <v>2.7359999999999999E-2</v>
      </c>
      <c r="J112" t="str">
        <f>VLOOKUP(B112,[1]IRIS!$B$2:$T$370,15,FALSE)</f>
        <v>USD</v>
      </c>
      <c r="K112">
        <f t="shared" si="22"/>
        <v>2.7359999999999999E-2</v>
      </c>
      <c r="L112" s="15"/>
      <c r="N112" t="str">
        <f>VLOOKUP(B112,[1]IRIS!$B$2:$T$370,16,FALSE)</f>
        <v>EA</v>
      </c>
      <c r="O112" t="str">
        <f>VLOOKUP(B112,[1]IRIS!$B$2:$T$370,17,FALSE)</f>
        <v>P4000026</v>
      </c>
      <c r="P112" t="str">
        <f>VLOOKUP(B112,[1]IRIS!$B$2:$T$370,19,FALSE)</f>
        <v>PNET55D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f t="shared" si="14"/>
        <v>2.7359999999999999E-2</v>
      </c>
      <c r="Z112">
        <f t="shared" si="15"/>
        <v>2.7359999999999999E-2</v>
      </c>
      <c r="AA112">
        <f t="shared" si="16"/>
        <v>2.7359999999999999E-2</v>
      </c>
      <c r="AB112">
        <f t="shared" si="17"/>
        <v>2.7359999999999999E-2</v>
      </c>
      <c r="AC112">
        <f t="shared" si="18"/>
        <v>2.7359999999999999E-2</v>
      </c>
      <c r="AD112">
        <f t="shared" si="19"/>
        <v>2.7359999999999999E-2</v>
      </c>
      <c r="AE112">
        <f t="shared" si="20"/>
        <v>2.7359999999999999E-2</v>
      </c>
      <c r="AF112">
        <f t="shared" si="21"/>
        <v>2.7359999999999999E-2</v>
      </c>
    </row>
    <row r="113" spans="1:32" x14ac:dyDescent="0.25">
      <c r="A113" t="s">
        <v>957</v>
      </c>
      <c r="B113" t="str">
        <f t="shared" si="13"/>
        <v>K25084AD-FJA001</v>
      </c>
      <c r="C113" t="str">
        <f>VLOOKUP(B113,[1]IRIS!$B$2:$T$370,2,FALSE)</f>
        <v>CAP-CERM 0.5PF,0.1%,50VCOG,,0201</v>
      </c>
      <c r="D113" t="str">
        <f>VLOOKUP(B113,'[1]cBOM GD'!$B$3:$D$393,3,FALSE)</f>
        <v>EBOM</v>
      </c>
      <c r="E113" t="str">
        <f>VLOOKUP(B113,[1]IRIS!$B$2:$T$370,4,FALSE)</f>
        <v>PP</v>
      </c>
      <c r="F113">
        <f>VLOOKUP(B113,[1]IRIS!$B$2:$T$370,5,FALSE)</f>
        <v>80004846</v>
      </c>
      <c r="G113" t="str">
        <f>VLOOKUP(B113,[1]IRIS!$B$2:$T$370,6,FALSE)</f>
        <v>MURATA ELECTRONICS ROCK</v>
      </c>
      <c r="H113" t="str">
        <f>VLOOKUP(B113,[1]IRIS!$B$2:$T$370,7,FALSE)</f>
        <v>US</v>
      </c>
      <c r="I113">
        <f>VLOOKUP(B113,[1]IRIS!$B$2:$T$370,14,FALSE)</f>
        <v>3.5400000000000002E-3</v>
      </c>
      <c r="J113" t="str">
        <f>VLOOKUP(B113,[1]IRIS!$B$2:$T$370,15,FALSE)</f>
        <v>USD</v>
      </c>
      <c r="K113">
        <f t="shared" si="22"/>
        <v>3.5400000000000002E-3</v>
      </c>
      <c r="L113" s="15"/>
      <c r="N113" t="str">
        <f>VLOOKUP(B113,[1]IRIS!$B$2:$T$370,16,FALSE)</f>
        <v>EA</v>
      </c>
      <c r="O113" t="str">
        <f>VLOOKUP(B113,[1]IRIS!$B$2:$T$370,17,FALSE)</f>
        <v>P4000026</v>
      </c>
      <c r="P113" t="str">
        <f>VLOOKUP(B113,[1]IRIS!$B$2:$T$370,19,FALSE)</f>
        <v>PNET55D</v>
      </c>
      <c r="Q113">
        <v>3</v>
      </c>
      <c r="R113">
        <v>3</v>
      </c>
      <c r="S113">
        <v>3</v>
      </c>
      <c r="T113">
        <v>3</v>
      </c>
      <c r="U113">
        <v>3</v>
      </c>
      <c r="V113">
        <v>3</v>
      </c>
      <c r="W113">
        <v>3</v>
      </c>
      <c r="X113">
        <v>3</v>
      </c>
      <c r="Y113">
        <f t="shared" si="14"/>
        <v>1.0620000000000001E-2</v>
      </c>
      <c r="Z113">
        <f t="shared" si="15"/>
        <v>1.0620000000000001E-2</v>
      </c>
      <c r="AA113">
        <f t="shared" si="16"/>
        <v>1.0620000000000001E-2</v>
      </c>
      <c r="AB113">
        <f t="shared" si="17"/>
        <v>1.0620000000000001E-2</v>
      </c>
      <c r="AC113">
        <f t="shared" si="18"/>
        <v>1.0620000000000001E-2</v>
      </c>
      <c r="AD113">
        <f t="shared" si="19"/>
        <v>1.0620000000000001E-2</v>
      </c>
      <c r="AE113">
        <f t="shared" si="20"/>
        <v>1.0620000000000001E-2</v>
      </c>
      <c r="AF113">
        <f t="shared" si="21"/>
        <v>1.0620000000000001E-2</v>
      </c>
    </row>
    <row r="114" spans="1:32" x14ac:dyDescent="0.25">
      <c r="A114" t="s">
        <v>958</v>
      </c>
      <c r="B114" t="str">
        <f t="shared" si="13"/>
        <v>K25084BD-FJA001</v>
      </c>
      <c r="C114" t="str">
        <f>VLOOKUP(B114,[1]IRIS!$B$2:$T$370,2,FALSE)</f>
        <v>CAP 0.50pF +/-0.05pF50Vdc 0201(0603m) 0p33ht</v>
      </c>
      <c r="D114" t="str">
        <f>VLOOKUP(B114,'[1]cBOM GD'!$B$3:$D$393,3,FALSE)</f>
        <v>EBOM</v>
      </c>
      <c r="E114" t="str">
        <f>VLOOKUP(B114,[1]IRIS!$B$2:$T$370,4,FALSE)</f>
        <v>PP</v>
      </c>
      <c r="F114">
        <f>VLOOKUP(B114,[1]IRIS!$B$2:$T$370,5,FALSE)</f>
        <v>80004846</v>
      </c>
      <c r="G114" t="str">
        <f>VLOOKUP(B114,[1]IRIS!$B$2:$T$370,6,FALSE)</f>
        <v>MURATA ELECTRONICS ROCK</v>
      </c>
      <c r="H114" t="str">
        <f>VLOOKUP(B114,[1]IRIS!$B$2:$T$370,7,FALSE)</f>
        <v>US</v>
      </c>
      <c r="I114">
        <f>VLOOKUP(B114,[1]IRIS!$B$2:$T$370,14,FALSE)</f>
        <v>3.8400000000000001E-3</v>
      </c>
      <c r="J114" t="str">
        <f>VLOOKUP(B114,[1]IRIS!$B$2:$T$370,15,FALSE)</f>
        <v>USD</v>
      </c>
      <c r="K114">
        <f t="shared" si="22"/>
        <v>3.8400000000000001E-3</v>
      </c>
      <c r="L114" s="15"/>
      <c r="N114" t="str">
        <f>VLOOKUP(B114,[1]IRIS!$B$2:$T$370,16,FALSE)</f>
        <v>EA</v>
      </c>
      <c r="O114" t="str">
        <f>VLOOKUP(B114,[1]IRIS!$B$2:$T$370,17,FALSE)</f>
        <v>P4000026</v>
      </c>
      <c r="P114" t="str">
        <f>VLOOKUP(B114,[1]IRIS!$B$2:$T$370,19,FALSE)</f>
        <v>PNET55D</v>
      </c>
      <c r="Q114">
        <v>5</v>
      </c>
      <c r="R114">
        <v>5</v>
      </c>
      <c r="S114">
        <v>3</v>
      </c>
      <c r="T114">
        <v>3</v>
      </c>
      <c r="U114">
        <v>3</v>
      </c>
      <c r="V114">
        <v>3</v>
      </c>
      <c r="W114">
        <v>3</v>
      </c>
      <c r="X114">
        <v>3</v>
      </c>
      <c r="Y114">
        <f t="shared" si="14"/>
        <v>1.9200000000000002E-2</v>
      </c>
      <c r="Z114">
        <f t="shared" si="15"/>
        <v>1.9200000000000002E-2</v>
      </c>
      <c r="AA114">
        <f t="shared" si="16"/>
        <v>1.1520000000000001E-2</v>
      </c>
      <c r="AB114">
        <f t="shared" si="17"/>
        <v>1.1520000000000001E-2</v>
      </c>
      <c r="AC114">
        <f t="shared" si="18"/>
        <v>1.1520000000000001E-2</v>
      </c>
      <c r="AD114">
        <f t="shared" si="19"/>
        <v>1.1520000000000001E-2</v>
      </c>
      <c r="AE114">
        <f t="shared" si="20"/>
        <v>1.1520000000000001E-2</v>
      </c>
      <c r="AF114">
        <f t="shared" si="21"/>
        <v>1.1520000000000001E-2</v>
      </c>
    </row>
    <row r="115" spans="1:32" x14ac:dyDescent="0.25">
      <c r="A115" t="s">
        <v>959</v>
      </c>
      <c r="B115" t="str">
        <f t="shared" si="13"/>
        <v>K256036D-FJA001</v>
      </c>
      <c r="C115" t="str">
        <f>VLOOKUP(B115,[1]IRIS!$B$2:$T$370,2,FALSE)</f>
        <v>CAP MLCC C0G (EIA) 470pF5% 0402</v>
      </c>
      <c r="D115" t="str">
        <f>VLOOKUP(B115,'[1]cBOM GD'!$B$3:$D$393,3,FALSE)</f>
        <v>EBOM</v>
      </c>
      <c r="E115" t="str">
        <f>VLOOKUP(B115,[1]IRIS!$B$2:$T$370,4,FALSE)</f>
        <v>PP</v>
      </c>
      <c r="F115">
        <f>VLOOKUP(B115,[1]IRIS!$B$2:$T$370,5,FALSE)</f>
        <v>80004846</v>
      </c>
      <c r="G115" t="str">
        <f>VLOOKUP(B115,[1]IRIS!$B$2:$T$370,6,FALSE)</f>
        <v>MURATA ELECTRONICS ROCK</v>
      </c>
      <c r="H115" t="str">
        <f>VLOOKUP(B115,[1]IRIS!$B$2:$T$370,7,FALSE)</f>
        <v>US</v>
      </c>
      <c r="I115">
        <f>VLOOKUP(B115,[1]IRIS!$B$2:$T$370,14,FALSE)</f>
        <v>2.3400000000000001E-3</v>
      </c>
      <c r="J115" t="str">
        <f>VLOOKUP(B115,[1]IRIS!$B$2:$T$370,15,FALSE)</f>
        <v>USD</v>
      </c>
      <c r="K115">
        <f t="shared" si="22"/>
        <v>2.3400000000000001E-3</v>
      </c>
      <c r="L115" s="15"/>
      <c r="N115" t="str">
        <f>VLOOKUP(B115,[1]IRIS!$B$2:$T$370,16,FALSE)</f>
        <v>EA</v>
      </c>
      <c r="O115" t="str">
        <f>VLOOKUP(B115,[1]IRIS!$B$2:$T$370,17,FALSE)</f>
        <v>P4000026</v>
      </c>
      <c r="P115" t="str">
        <f>VLOOKUP(B115,[1]IRIS!$B$2:$T$370,19,FALSE)</f>
        <v>PNET55D</v>
      </c>
      <c r="Q115">
        <v>1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f t="shared" si="14"/>
        <v>2.3400000000000001E-3</v>
      </c>
      <c r="Z115">
        <f t="shared" si="15"/>
        <v>2.3400000000000001E-3</v>
      </c>
      <c r="AA115">
        <f t="shared" si="16"/>
        <v>0</v>
      </c>
      <c r="AB115">
        <f t="shared" si="17"/>
        <v>0</v>
      </c>
      <c r="AC115">
        <f t="shared" si="18"/>
        <v>0</v>
      </c>
      <c r="AD115">
        <f t="shared" si="19"/>
        <v>0</v>
      </c>
      <c r="AE115">
        <f t="shared" si="20"/>
        <v>0</v>
      </c>
      <c r="AF115">
        <f t="shared" si="21"/>
        <v>0</v>
      </c>
    </row>
    <row r="116" spans="1:32" x14ac:dyDescent="0.25">
      <c r="A116" t="s">
        <v>960</v>
      </c>
      <c r="B116" t="str">
        <f t="shared" si="13"/>
        <v>K26293AD-FJA001</v>
      </c>
      <c r="C116" t="str">
        <f>VLOOKUP(B116,[1]IRIS!$B$2:$T$370,2,FALSE)</f>
        <v>CAP-CERM 6.2pF,0.1%,25VCOG,,0201</v>
      </c>
      <c r="D116" t="str">
        <f>VLOOKUP(B116,'[1]cBOM GD'!$B$3:$D$393,3,FALSE)</f>
        <v>EBOM</v>
      </c>
      <c r="E116" t="str">
        <f>VLOOKUP(B116,[1]IRIS!$B$2:$T$370,4,FALSE)</f>
        <v>PP</v>
      </c>
      <c r="F116">
        <f>VLOOKUP(B116,[1]IRIS!$B$2:$T$370,5,FALSE)</f>
        <v>80004846</v>
      </c>
      <c r="G116" t="str">
        <f>VLOOKUP(B116,[1]IRIS!$B$2:$T$370,6,FALSE)</f>
        <v>MURATA ELECTRONICS ROCK</v>
      </c>
      <c r="H116" t="str">
        <f>VLOOKUP(B116,[1]IRIS!$B$2:$T$370,7,FALSE)</f>
        <v>US</v>
      </c>
      <c r="I116">
        <f>VLOOKUP(B116,[1]IRIS!$B$2:$T$370,14,FALSE)</f>
        <v>3.48E-3</v>
      </c>
      <c r="J116" t="str">
        <f>VLOOKUP(B116,[1]IRIS!$B$2:$T$370,15,FALSE)</f>
        <v>USD</v>
      </c>
      <c r="K116">
        <f t="shared" si="22"/>
        <v>3.48E-3</v>
      </c>
      <c r="L116" s="15"/>
      <c r="N116" t="str">
        <f>VLOOKUP(B116,[1]IRIS!$B$2:$T$370,16,FALSE)</f>
        <v>EA</v>
      </c>
      <c r="O116" t="str">
        <f>VLOOKUP(B116,[1]IRIS!$B$2:$T$370,17,FALSE)</f>
        <v>P4000026</v>
      </c>
      <c r="P116" t="str">
        <f>VLOOKUP(B116,[1]IRIS!$B$2:$T$370,19,FALSE)</f>
        <v>PNET55D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f t="shared" si="14"/>
        <v>3.48E-3</v>
      </c>
      <c r="Z116">
        <f t="shared" si="15"/>
        <v>3.48E-3</v>
      </c>
      <c r="AA116">
        <f t="shared" si="16"/>
        <v>0</v>
      </c>
      <c r="AB116">
        <f t="shared" si="17"/>
        <v>0</v>
      </c>
      <c r="AC116">
        <f t="shared" si="18"/>
        <v>0</v>
      </c>
      <c r="AD116">
        <f t="shared" si="19"/>
        <v>0</v>
      </c>
      <c r="AE116">
        <f t="shared" si="20"/>
        <v>0</v>
      </c>
      <c r="AF116">
        <f t="shared" si="21"/>
        <v>0</v>
      </c>
    </row>
    <row r="117" spans="1:32" x14ac:dyDescent="0.25">
      <c r="A117" t="s">
        <v>961</v>
      </c>
      <c r="B117" t="str">
        <f t="shared" si="13"/>
        <v>K26893AD-FJA001</v>
      </c>
      <c r="C117" t="str">
        <f>VLOOKUP(B117,[1]IRIS!$B$2:$T$370,2,FALSE)</f>
        <v>CAP-CERM 6.8pF,1.47%,25,COG,,0201</v>
      </c>
      <c r="D117" t="str">
        <f>VLOOKUP(B117,'[1]cBOM GD'!$B$3:$D$393,3,FALSE)</f>
        <v>EBOM</v>
      </c>
      <c r="E117" t="str">
        <f>VLOOKUP(B117,[1]IRIS!$B$2:$T$370,4,FALSE)</f>
        <v>PP</v>
      </c>
      <c r="F117">
        <f>VLOOKUP(B117,[1]IRIS!$B$2:$T$370,5,FALSE)</f>
        <v>80004846</v>
      </c>
      <c r="G117" t="str">
        <f>VLOOKUP(B117,[1]IRIS!$B$2:$T$370,6,FALSE)</f>
        <v>MURATA ELECTRONICS ROCK</v>
      </c>
      <c r="H117" t="str">
        <f>VLOOKUP(B117,[1]IRIS!$B$2:$T$370,7,FALSE)</f>
        <v>US</v>
      </c>
      <c r="I117">
        <f>VLOOKUP(B117,[1]IRIS!$B$2:$T$370,14,FALSE)</f>
        <v>3.8999999999999998E-3</v>
      </c>
      <c r="J117" t="str">
        <f>VLOOKUP(B117,[1]IRIS!$B$2:$T$370,15,FALSE)</f>
        <v>USD</v>
      </c>
      <c r="K117">
        <f t="shared" si="22"/>
        <v>3.8999999999999998E-3</v>
      </c>
      <c r="L117" s="15"/>
      <c r="N117" t="str">
        <f>VLOOKUP(B117,[1]IRIS!$B$2:$T$370,16,FALSE)</f>
        <v>EA</v>
      </c>
      <c r="O117" t="str">
        <f>VLOOKUP(B117,[1]IRIS!$B$2:$T$370,17,FALSE)</f>
        <v>P4000026</v>
      </c>
      <c r="P117" t="str">
        <f>VLOOKUP(B117,[1]IRIS!$B$2:$T$370,19,FALSE)</f>
        <v>PNET55D</v>
      </c>
      <c r="Q117">
        <v>2</v>
      </c>
      <c r="R117">
        <v>2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f t="shared" si="14"/>
        <v>7.7999999999999996E-3</v>
      </c>
      <c r="Z117">
        <f t="shared" si="15"/>
        <v>7.7999999999999996E-3</v>
      </c>
      <c r="AA117">
        <f t="shared" si="16"/>
        <v>3.8999999999999998E-3</v>
      </c>
      <c r="AB117">
        <f t="shared" si="17"/>
        <v>3.8999999999999998E-3</v>
      </c>
      <c r="AC117">
        <f t="shared" si="18"/>
        <v>3.8999999999999998E-3</v>
      </c>
      <c r="AD117">
        <f t="shared" si="19"/>
        <v>3.8999999999999998E-3</v>
      </c>
      <c r="AE117">
        <f t="shared" si="20"/>
        <v>3.8999999999999998E-3</v>
      </c>
      <c r="AF117">
        <f t="shared" si="21"/>
        <v>3.8999999999999998E-3</v>
      </c>
    </row>
    <row r="118" spans="1:32" x14ac:dyDescent="0.25">
      <c r="A118" t="s">
        <v>962</v>
      </c>
      <c r="B118" t="str">
        <f t="shared" si="13"/>
        <v>K27593AD-FJA001</v>
      </c>
      <c r="C118" t="str">
        <f>VLOOKUP(B118,[1]IRIS!$B$2:$T$370,2,FALSE)</f>
        <v>CAP-CERM 7.5pF,0.1%,25VCOG,,0201</v>
      </c>
      <c r="D118" t="str">
        <f>VLOOKUP(B118,'[1]cBOM GD'!$B$3:$D$393,3,FALSE)</f>
        <v>EBOM</v>
      </c>
      <c r="E118" t="str">
        <f>VLOOKUP(B118,[1]IRIS!$B$2:$T$370,4,FALSE)</f>
        <v>PP</v>
      </c>
      <c r="F118">
        <f>VLOOKUP(B118,[1]IRIS!$B$2:$T$370,5,FALSE)</f>
        <v>80004846</v>
      </c>
      <c r="G118" t="str">
        <f>VLOOKUP(B118,[1]IRIS!$B$2:$T$370,6,FALSE)</f>
        <v>MURATA ELECTRONICS ROCK</v>
      </c>
      <c r="H118" t="str">
        <f>VLOOKUP(B118,[1]IRIS!$B$2:$T$370,7,FALSE)</f>
        <v>US</v>
      </c>
      <c r="I118">
        <f>VLOOKUP(B118,[1]IRIS!$B$2:$T$370,14,FALSE)</f>
        <v>3.48E-3</v>
      </c>
      <c r="J118" t="str">
        <f>VLOOKUP(B118,[1]IRIS!$B$2:$T$370,15,FALSE)</f>
        <v>USD</v>
      </c>
      <c r="K118">
        <f t="shared" si="22"/>
        <v>3.48E-3</v>
      </c>
      <c r="L118" s="15"/>
      <c r="N118" t="str">
        <f>VLOOKUP(B118,[1]IRIS!$B$2:$T$370,16,FALSE)</f>
        <v>EA</v>
      </c>
      <c r="O118" t="str">
        <f>VLOOKUP(B118,[1]IRIS!$B$2:$T$370,17,FALSE)</f>
        <v>P4000026</v>
      </c>
      <c r="P118" t="str">
        <f>VLOOKUP(B118,[1]IRIS!$B$2:$T$370,19,FALSE)</f>
        <v>PNET55D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f t="shared" si="14"/>
        <v>3.48E-3</v>
      </c>
      <c r="Z118">
        <f t="shared" si="15"/>
        <v>3.48E-3</v>
      </c>
      <c r="AA118">
        <f t="shared" si="16"/>
        <v>3.48E-3</v>
      </c>
      <c r="AB118">
        <f t="shared" si="17"/>
        <v>3.48E-3</v>
      </c>
      <c r="AC118">
        <f t="shared" si="18"/>
        <v>3.48E-3</v>
      </c>
      <c r="AD118">
        <f t="shared" si="19"/>
        <v>3.48E-3</v>
      </c>
      <c r="AE118">
        <f t="shared" si="20"/>
        <v>3.48E-3</v>
      </c>
      <c r="AF118">
        <f t="shared" si="21"/>
        <v>3.48E-3</v>
      </c>
    </row>
    <row r="119" spans="1:32" x14ac:dyDescent="0.25">
      <c r="A119" t="s">
        <v>963</v>
      </c>
      <c r="B119" t="str">
        <f t="shared" si="13"/>
        <v>K28084BD-FJA001</v>
      </c>
      <c r="C119" t="str">
        <f>VLOOKUP(B119,[1]IRIS!$B$2:$T$370,2,FALSE)</f>
        <v>CAP 0.80pF +/-0.05pF50Vdc 0201(0603m) 0p33ht</v>
      </c>
      <c r="D119" t="str">
        <f>VLOOKUP(B119,'[1]cBOM GD'!$B$3:$D$393,3,FALSE)</f>
        <v>EBOM</v>
      </c>
      <c r="E119" t="str">
        <f>VLOOKUP(B119,[1]IRIS!$B$2:$T$370,4,FALSE)</f>
        <v>PP</v>
      </c>
      <c r="F119">
        <f>VLOOKUP(B119,[1]IRIS!$B$2:$T$370,5,FALSE)</f>
        <v>80004846</v>
      </c>
      <c r="G119" t="str">
        <f>VLOOKUP(B119,[1]IRIS!$B$2:$T$370,6,FALSE)</f>
        <v>MURATA ELECTRONICS ROCK</v>
      </c>
      <c r="H119" t="str">
        <f>VLOOKUP(B119,[1]IRIS!$B$2:$T$370,7,FALSE)</f>
        <v>US</v>
      </c>
      <c r="I119">
        <f>VLOOKUP(B119,[1]IRIS!$B$2:$T$370,14,FALSE)</f>
        <v>3.8400000000000001E-3</v>
      </c>
      <c r="J119" t="str">
        <f>VLOOKUP(B119,[1]IRIS!$B$2:$T$370,15,FALSE)</f>
        <v>USD</v>
      </c>
      <c r="K119">
        <f t="shared" si="22"/>
        <v>3.8400000000000001E-3</v>
      </c>
      <c r="L119" s="15"/>
      <c r="N119" t="str">
        <f>VLOOKUP(B119,[1]IRIS!$B$2:$T$370,16,FALSE)</f>
        <v>EA</v>
      </c>
      <c r="O119" t="str">
        <f>VLOOKUP(B119,[1]IRIS!$B$2:$T$370,17,FALSE)</f>
        <v>P4000026</v>
      </c>
      <c r="P119" t="str">
        <f>VLOOKUP(B119,[1]IRIS!$B$2:$T$370,19,FALSE)</f>
        <v>PNET55D</v>
      </c>
      <c r="Q119">
        <v>2</v>
      </c>
      <c r="R119">
        <v>2</v>
      </c>
      <c r="S119">
        <v>2</v>
      </c>
      <c r="T119">
        <v>2</v>
      </c>
      <c r="U119">
        <v>2</v>
      </c>
      <c r="V119">
        <v>2</v>
      </c>
      <c r="W119">
        <v>2</v>
      </c>
      <c r="X119">
        <v>2</v>
      </c>
      <c r="Y119">
        <f t="shared" si="14"/>
        <v>7.6800000000000002E-3</v>
      </c>
      <c r="Z119">
        <f t="shared" si="15"/>
        <v>7.6800000000000002E-3</v>
      </c>
      <c r="AA119">
        <f t="shared" si="16"/>
        <v>7.6800000000000002E-3</v>
      </c>
      <c r="AB119">
        <f t="shared" si="17"/>
        <v>7.6800000000000002E-3</v>
      </c>
      <c r="AC119">
        <f t="shared" si="18"/>
        <v>7.6800000000000002E-3</v>
      </c>
      <c r="AD119">
        <f t="shared" si="19"/>
        <v>7.6800000000000002E-3</v>
      </c>
      <c r="AE119">
        <f t="shared" si="20"/>
        <v>7.6800000000000002E-3</v>
      </c>
      <c r="AF119">
        <f t="shared" si="21"/>
        <v>7.6800000000000002E-3</v>
      </c>
    </row>
    <row r="120" spans="1:32" x14ac:dyDescent="0.25">
      <c r="A120" t="s">
        <v>964</v>
      </c>
      <c r="B120" t="str">
        <f t="shared" si="13"/>
        <v>K282137D-FKA001</v>
      </c>
      <c r="C120" t="str">
        <f>VLOOKUP(B120,[1]IRIS!$B$2:$T$370,2,FALSE)</f>
        <v>CAP-CERM 820pF,10%,25V,7R,,0201</v>
      </c>
      <c r="D120" t="str">
        <f>VLOOKUP(B120,'[1]cBOM GD'!$B$3:$D$393,3,FALSE)</f>
        <v>EBOM</v>
      </c>
      <c r="E120" t="str">
        <f>VLOOKUP(B120,[1]IRIS!$B$2:$T$370,4,FALSE)</f>
        <v>PP</v>
      </c>
      <c r="F120">
        <f>VLOOKUP(B120,[1]IRIS!$B$2:$T$370,5,FALSE)</f>
        <v>80004846</v>
      </c>
      <c r="G120" t="str">
        <f>VLOOKUP(B120,[1]IRIS!$B$2:$T$370,6,FALSE)</f>
        <v>MURATA ELECTRONICS ROCK</v>
      </c>
      <c r="H120" t="str">
        <f>VLOOKUP(B120,[1]IRIS!$B$2:$T$370,7,FALSE)</f>
        <v>US</v>
      </c>
      <c r="I120">
        <f>VLOOKUP(B120,[1]IRIS!$B$2:$T$370,14,FALSE)</f>
        <v>1.67E-3</v>
      </c>
      <c r="J120" t="str">
        <f>VLOOKUP(B120,[1]IRIS!$B$2:$T$370,15,FALSE)</f>
        <v>USD</v>
      </c>
      <c r="K120">
        <f t="shared" si="22"/>
        <v>1.67E-3</v>
      </c>
      <c r="L120" s="15"/>
      <c r="N120" t="str">
        <f>VLOOKUP(B120,[1]IRIS!$B$2:$T$370,16,FALSE)</f>
        <v>EA</v>
      </c>
      <c r="O120" t="str">
        <f>VLOOKUP(B120,[1]IRIS!$B$2:$T$370,17,FALSE)</f>
        <v>P4000026</v>
      </c>
      <c r="P120" t="str">
        <f>VLOOKUP(B120,[1]IRIS!$B$2:$T$370,19,FALSE)</f>
        <v>PNET55D</v>
      </c>
      <c r="Q120">
        <v>2</v>
      </c>
      <c r="R120">
        <v>2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f t="shared" si="14"/>
        <v>3.3400000000000001E-3</v>
      </c>
      <c r="Z120">
        <f t="shared" si="15"/>
        <v>3.3400000000000001E-3</v>
      </c>
      <c r="AA120">
        <f t="shared" si="16"/>
        <v>0</v>
      </c>
      <c r="AB120">
        <f t="shared" si="17"/>
        <v>0</v>
      </c>
      <c r="AC120">
        <f t="shared" si="18"/>
        <v>0</v>
      </c>
      <c r="AD120">
        <f t="shared" si="19"/>
        <v>0</v>
      </c>
      <c r="AE120">
        <f t="shared" si="20"/>
        <v>0</v>
      </c>
      <c r="AF120">
        <f t="shared" si="21"/>
        <v>0</v>
      </c>
    </row>
    <row r="121" spans="1:32" x14ac:dyDescent="0.25">
      <c r="A121" t="s">
        <v>965</v>
      </c>
      <c r="B121" t="str">
        <f t="shared" si="13"/>
        <v>K28293AD-FJA001</v>
      </c>
      <c r="C121" t="str">
        <f>VLOOKUP(B121,[1]IRIS!$B$2:$T$370,2,FALSE)</f>
        <v>CAP-CERM 8.2pF,0.1%,25VCOG,,0201</v>
      </c>
      <c r="D121" t="str">
        <f>VLOOKUP(B121,'[1]cBOM GD'!$B$3:$D$393,3,FALSE)</f>
        <v>EBOM</v>
      </c>
      <c r="E121" t="str">
        <f>VLOOKUP(B121,[1]IRIS!$B$2:$T$370,4,FALSE)</f>
        <v>PP</v>
      </c>
      <c r="F121">
        <f>VLOOKUP(B121,[1]IRIS!$B$2:$T$370,5,FALSE)</f>
        <v>80004846</v>
      </c>
      <c r="G121" t="str">
        <f>VLOOKUP(B121,[1]IRIS!$B$2:$T$370,6,FALSE)</f>
        <v>MURATA ELECTRONICS ROCK</v>
      </c>
      <c r="H121" t="str">
        <f>VLOOKUP(B121,[1]IRIS!$B$2:$T$370,7,FALSE)</f>
        <v>US</v>
      </c>
      <c r="I121">
        <f>VLOOKUP(B121,[1]IRIS!$B$2:$T$370,14,FALSE)</f>
        <v>3.49E-3</v>
      </c>
      <c r="J121" t="str">
        <f>VLOOKUP(B121,[1]IRIS!$B$2:$T$370,15,FALSE)</f>
        <v>USD</v>
      </c>
      <c r="K121">
        <f t="shared" si="22"/>
        <v>3.49E-3</v>
      </c>
      <c r="L121" s="15"/>
      <c r="N121" t="str">
        <f>VLOOKUP(B121,[1]IRIS!$B$2:$T$370,16,FALSE)</f>
        <v>EA</v>
      </c>
      <c r="O121" t="str">
        <f>VLOOKUP(B121,[1]IRIS!$B$2:$T$370,17,FALSE)</f>
        <v>P4000026</v>
      </c>
      <c r="P121" t="str">
        <f>VLOOKUP(B121,[1]IRIS!$B$2:$T$370,19,FALSE)</f>
        <v>PNET55D</v>
      </c>
      <c r="Q121">
        <v>1</v>
      </c>
      <c r="R121">
        <v>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f t="shared" si="14"/>
        <v>3.49E-3</v>
      </c>
      <c r="Z121">
        <f t="shared" si="15"/>
        <v>3.49E-3</v>
      </c>
      <c r="AA121">
        <f t="shared" si="16"/>
        <v>0</v>
      </c>
      <c r="AB121">
        <f t="shared" si="17"/>
        <v>0</v>
      </c>
      <c r="AC121">
        <f t="shared" si="18"/>
        <v>0</v>
      </c>
      <c r="AD121">
        <f t="shared" si="19"/>
        <v>0</v>
      </c>
      <c r="AE121">
        <f t="shared" si="20"/>
        <v>0</v>
      </c>
      <c r="AF121">
        <f t="shared" si="21"/>
        <v>0</v>
      </c>
    </row>
    <row r="122" spans="1:32" x14ac:dyDescent="0.25">
      <c r="A122" t="s">
        <v>966</v>
      </c>
      <c r="B122" t="str">
        <f t="shared" si="13"/>
        <v>K700050D-FM0000</v>
      </c>
      <c r="C122" t="str">
        <f>VLOOKUP(B122,[1]IRIS!$B$2:$T$370,2,FALSE)</f>
        <v>IC-LINMISC ANT_Switch,QN</v>
      </c>
      <c r="D122" t="str">
        <f>VLOOKUP(B122,'[1]cBOM GD'!$B$3:$D$393,3,FALSE)</f>
        <v>EBOM</v>
      </c>
      <c r="E122" t="str">
        <f>VLOOKUP(B122,[1]IRIS!$B$2:$T$370,4,FALSE)</f>
        <v>PP</v>
      </c>
      <c r="F122">
        <f>VLOOKUP(B122,[1]IRIS!$B$2:$T$370,5,FALSE)</f>
        <v>80033696</v>
      </c>
      <c r="G122" t="str">
        <f>VLOOKUP(B122,[1]IRIS!$B$2:$T$370,6,FALSE)</f>
        <v>Richardson RFPD, Inc.</v>
      </c>
      <c r="H122" t="str">
        <f>VLOOKUP(B122,[1]IRIS!$B$2:$T$370,7,FALSE)</f>
        <v>US</v>
      </c>
      <c r="I122">
        <f>VLOOKUP(B122,[1]IRIS!$B$2:$T$370,14,FALSE)</f>
        <v>0.37890000000000001</v>
      </c>
      <c r="J122" t="str">
        <f>VLOOKUP(B122,[1]IRIS!$B$2:$T$370,15,FALSE)</f>
        <v>USD</v>
      </c>
      <c r="K122">
        <f t="shared" si="22"/>
        <v>0.37890000000000001</v>
      </c>
      <c r="L122" s="15"/>
      <c r="N122" t="str">
        <f>VLOOKUP(B122,[1]IRIS!$B$2:$T$370,16,FALSE)</f>
        <v>EA</v>
      </c>
      <c r="O122" t="str">
        <f>VLOOKUP(B122,[1]IRIS!$B$2:$T$370,17,FALSE)</f>
        <v>P4000607</v>
      </c>
      <c r="P122" t="str">
        <f>VLOOKUP(B122,[1]IRIS!$B$2:$T$370,19,FALSE)</f>
        <v>PNET60D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f t="shared" si="14"/>
        <v>0.37890000000000001</v>
      </c>
      <c r="Z122">
        <f t="shared" si="15"/>
        <v>0.37890000000000001</v>
      </c>
      <c r="AA122">
        <f t="shared" si="16"/>
        <v>0.37890000000000001</v>
      </c>
      <c r="AB122">
        <f t="shared" si="17"/>
        <v>0.37890000000000001</v>
      </c>
      <c r="AC122">
        <f t="shared" si="18"/>
        <v>0.37890000000000001</v>
      </c>
      <c r="AD122">
        <f t="shared" si="19"/>
        <v>0.37890000000000001</v>
      </c>
      <c r="AE122">
        <f t="shared" si="20"/>
        <v>0.37890000000000001</v>
      </c>
      <c r="AF122">
        <f t="shared" si="21"/>
        <v>0.37890000000000001</v>
      </c>
    </row>
    <row r="123" spans="1:32" x14ac:dyDescent="0.25">
      <c r="A123" t="s">
        <v>967</v>
      </c>
      <c r="B123" t="str">
        <f t="shared" si="13"/>
        <v>K780001D-FG0000</v>
      </c>
      <c r="C123" t="str">
        <f>VLOOKUP(B123,[1]IRIS!$B$2:$T$370,2,FALSE)</f>
        <v>IC-LINMISC Antenna Swith,MCM</v>
      </c>
      <c r="D123" t="str">
        <f>VLOOKUP(B123,'[1]cBOM GD'!$B$3:$D$393,3,FALSE)</f>
        <v>EBOM</v>
      </c>
      <c r="E123" t="str">
        <f>VLOOKUP(B123,[1]IRIS!$B$2:$T$370,4,FALSE)</f>
        <v>PP</v>
      </c>
      <c r="F123">
        <f>VLOOKUP(B123,[1]IRIS!$B$2:$T$370,5,FALSE)</f>
        <v>80033696</v>
      </c>
      <c r="G123" t="str">
        <f>VLOOKUP(B123,[1]IRIS!$B$2:$T$370,6,FALSE)</f>
        <v>Richardson RFPD, Inc.</v>
      </c>
      <c r="H123" t="str">
        <f>VLOOKUP(B123,[1]IRIS!$B$2:$T$370,7,FALSE)</f>
        <v>US</v>
      </c>
      <c r="I123">
        <f>VLOOKUP(B123,[1]IRIS!$B$2:$T$370,14,FALSE)</f>
        <v>2.4740000000000002</v>
      </c>
      <c r="J123" t="str">
        <f>VLOOKUP(B123,[1]IRIS!$B$2:$T$370,15,FALSE)</f>
        <v>USD</v>
      </c>
      <c r="K123">
        <f t="shared" si="22"/>
        <v>2.4740000000000002</v>
      </c>
      <c r="L123" s="15"/>
      <c r="N123" t="str">
        <f>VLOOKUP(B123,[1]IRIS!$B$2:$T$370,16,FALSE)</f>
        <v>EA</v>
      </c>
      <c r="O123" t="str">
        <f>VLOOKUP(B123,[1]IRIS!$B$2:$T$370,17,FALSE)</f>
        <v>P4000606</v>
      </c>
      <c r="P123" t="str">
        <f>VLOOKUP(B123,[1]IRIS!$B$2:$T$370,19,FALSE)</f>
        <v>PNET60D</v>
      </c>
      <c r="Q123">
        <v>1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f t="shared" si="14"/>
        <v>2.4740000000000002</v>
      </c>
      <c r="Z123">
        <f t="shared" si="15"/>
        <v>2.4740000000000002</v>
      </c>
      <c r="AA123">
        <f t="shared" si="16"/>
        <v>0</v>
      </c>
      <c r="AB123">
        <f t="shared" si="17"/>
        <v>0</v>
      </c>
      <c r="AC123">
        <f t="shared" si="18"/>
        <v>0</v>
      </c>
      <c r="AD123">
        <f t="shared" si="19"/>
        <v>0</v>
      </c>
      <c r="AE123">
        <f t="shared" si="20"/>
        <v>0</v>
      </c>
      <c r="AF123">
        <f t="shared" si="21"/>
        <v>0</v>
      </c>
    </row>
    <row r="124" spans="1:32" x14ac:dyDescent="0.25">
      <c r="A124" t="s">
        <v>968</v>
      </c>
      <c r="B124" t="str">
        <f t="shared" si="13"/>
        <v>K780002D-FG0000</v>
      </c>
      <c r="C124" t="str">
        <f>VLOOKUP(B124,[1]IRIS!$B$2:$T$370,2,FALSE)</f>
        <v>IC-LINMISC ,CSP</v>
      </c>
      <c r="D124" t="str">
        <f>VLOOKUP(B124,'[1]cBOM GD'!$B$3:$D$393,3,FALSE)</f>
        <v>EBOM</v>
      </c>
      <c r="E124" t="str">
        <f>VLOOKUP(B124,[1]IRIS!$B$2:$T$370,4,FALSE)</f>
        <v>PP</v>
      </c>
      <c r="F124">
        <f>VLOOKUP(B124,[1]IRIS!$B$2:$T$370,5,FALSE)</f>
        <v>80033696</v>
      </c>
      <c r="G124" t="str">
        <f>VLOOKUP(B124,[1]IRIS!$B$2:$T$370,6,FALSE)</f>
        <v>Richardson RFPD, Inc.</v>
      </c>
      <c r="H124" t="str">
        <f>VLOOKUP(B124,[1]IRIS!$B$2:$T$370,7,FALSE)</f>
        <v>US</v>
      </c>
      <c r="I124">
        <f>VLOOKUP(B124,[1]IRIS!$B$2:$T$370,14,FALSE)</f>
        <v>0.43330000000000002</v>
      </c>
      <c r="J124" t="str">
        <f>VLOOKUP(B124,[1]IRIS!$B$2:$T$370,15,FALSE)</f>
        <v>USD</v>
      </c>
      <c r="K124">
        <f t="shared" si="22"/>
        <v>0.43330000000000002</v>
      </c>
      <c r="L124" s="15"/>
      <c r="N124" t="str">
        <f>VLOOKUP(B124,[1]IRIS!$B$2:$T$370,16,FALSE)</f>
        <v>EA</v>
      </c>
      <c r="O124" t="str">
        <f>VLOOKUP(B124,[1]IRIS!$B$2:$T$370,17,FALSE)</f>
        <v>P4000607</v>
      </c>
      <c r="P124" t="str">
        <f>VLOOKUP(B124,[1]IRIS!$B$2:$T$370,19,FALSE)</f>
        <v>PNET60D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f t="shared" si="14"/>
        <v>0.43330000000000002</v>
      </c>
      <c r="Z124">
        <f t="shared" si="15"/>
        <v>0.43330000000000002</v>
      </c>
      <c r="AA124">
        <f t="shared" si="16"/>
        <v>0.43330000000000002</v>
      </c>
      <c r="AB124">
        <f t="shared" si="17"/>
        <v>0.43330000000000002</v>
      </c>
      <c r="AC124">
        <f t="shared" si="18"/>
        <v>0.43330000000000002</v>
      </c>
      <c r="AD124">
        <f t="shared" si="19"/>
        <v>0.43330000000000002</v>
      </c>
      <c r="AE124">
        <f t="shared" si="20"/>
        <v>0.43330000000000002</v>
      </c>
      <c r="AF124">
        <f t="shared" si="21"/>
        <v>0.43330000000000002</v>
      </c>
    </row>
    <row r="125" spans="1:32" x14ac:dyDescent="0.25">
      <c r="A125" t="s">
        <v>969</v>
      </c>
      <c r="B125" t="str">
        <f t="shared" si="13"/>
        <v>K780003D-FG0000</v>
      </c>
      <c r="C125" t="str">
        <f>VLOOKUP(B125,[1]IRIS!$B$2:$T$370,2,FALSE)</f>
        <v>IC-LINMISC Power Amplifer,MCM</v>
      </c>
      <c r="D125" t="str">
        <f>VLOOKUP(B125,'[1]cBOM GD'!$B$3:$D$393,3,FALSE)</f>
        <v>EBOM</v>
      </c>
      <c r="E125" t="str">
        <f>VLOOKUP(B125,[1]IRIS!$B$2:$T$370,4,FALSE)</f>
        <v>PP</v>
      </c>
      <c r="F125">
        <f>VLOOKUP(B125,[1]IRIS!$B$2:$T$370,5,FALSE)</f>
        <v>80033696</v>
      </c>
      <c r="G125" t="str">
        <f>VLOOKUP(B125,[1]IRIS!$B$2:$T$370,6,FALSE)</f>
        <v>Richardson RFPD, Inc.</v>
      </c>
      <c r="H125" t="str">
        <f>VLOOKUP(B125,[1]IRIS!$B$2:$T$370,7,FALSE)</f>
        <v>US</v>
      </c>
      <c r="I125">
        <f>VLOOKUP(B125,[1]IRIS!$B$2:$T$370,14,FALSE)</f>
        <v>0.52529999999999999</v>
      </c>
      <c r="J125" t="str">
        <f>VLOOKUP(B125,[1]IRIS!$B$2:$T$370,15,FALSE)</f>
        <v>USD</v>
      </c>
      <c r="K125">
        <f t="shared" si="22"/>
        <v>0.52529999999999999</v>
      </c>
      <c r="L125" s="15"/>
      <c r="N125" t="str">
        <f>VLOOKUP(B125,[1]IRIS!$B$2:$T$370,16,FALSE)</f>
        <v>EA</v>
      </c>
      <c r="O125" t="str">
        <f>VLOOKUP(B125,[1]IRIS!$B$2:$T$370,17,FALSE)</f>
        <v>P4000606</v>
      </c>
      <c r="P125" t="str">
        <f>VLOOKUP(B125,[1]IRIS!$B$2:$T$370,19,FALSE)</f>
        <v>PNET60D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f t="shared" si="14"/>
        <v>0.52529999999999999</v>
      </c>
      <c r="Z125">
        <f t="shared" si="15"/>
        <v>0.52529999999999999</v>
      </c>
      <c r="AA125">
        <f t="shared" si="16"/>
        <v>0.52529999999999999</v>
      </c>
      <c r="AB125">
        <f t="shared" si="17"/>
        <v>0.52529999999999999</v>
      </c>
      <c r="AC125">
        <f t="shared" si="18"/>
        <v>0.52529999999999999</v>
      </c>
      <c r="AD125">
        <f t="shared" si="19"/>
        <v>0.52529999999999999</v>
      </c>
      <c r="AE125">
        <f t="shared" si="20"/>
        <v>0.52529999999999999</v>
      </c>
      <c r="AF125">
        <f t="shared" si="21"/>
        <v>0.52529999999999999</v>
      </c>
    </row>
    <row r="126" spans="1:32" x14ac:dyDescent="0.25">
      <c r="A126" t="s">
        <v>970</v>
      </c>
      <c r="B126" t="str">
        <f t="shared" si="13"/>
        <v>K780004D-FG0000</v>
      </c>
      <c r="C126" t="str">
        <f>VLOOKUP(B126,[1]IRIS!$B$2:$T$370,2,FALSE)</f>
        <v>IC-LINMISC Power Amplifer,MCM</v>
      </c>
      <c r="D126" t="str">
        <f>VLOOKUP(B126,'[1]cBOM GD'!$B$3:$D$393,3,FALSE)</f>
        <v>EBOM</v>
      </c>
      <c r="E126" t="str">
        <f>VLOOKUP(B126,[1]IRIS!$B$2:$T$370,4,FALSE)</f>
        <v>PP</v>
      </c>
      <c r="F126">
        <f>VLOOKUP(B126,[1]IRIS!$B$2:$T$370,5,FALSE)</f>
        <v>80033696</v>
      </c>
      <c r="G126" t="str">
        <f>VLOOKUP(B126,[1]IRIS!$B$2:$T$370,6,FALSE)</f>
        <v>Richardson RFPD, Inc.</v>
      </c>
      <c r="H126" t="str">
        <f>VLOOKUP(B126,[1]IRIS!$B$2:$T$370,7,FALSE)</f>
        <v>US</v>
      </c>
      <c r="I126">
        <f>VLOOKUP(B126,[1]IRIS!$B$2:$T$370,14,FALSE)</f>
        <v>0.78839999999999999</v>
      </c>
      <c r="J126" t="str">
        <f>VLOOKUP(B126,[1]IRIS!$B$2:$T$370,15,FALSE)</f>
        <v>USD</v>
      </c>
      <c r="K126">
        <f t="shared" si="22"/>
        <v>0.78839999999999999</v>
      </c>
      <c r="L126" s="15"/>
      <c r="N126" t="str">
        <f>VLOOKUP(B126,[1]IRIS!$B$2:$T$370,16,FALSE)</f>
        <v>EA</v>
      </c>
      <c r="O126" t="str">
        <f>VLOOKUP(B126,[1]IRIS!$B$2:$T$370,17,FALSE)</f>
        <v>P4000606</v>
      </c>
      <c r="P126" t="str">
        <f>VLOOKUP(B126,[1]IRIS!$B$2:$T$370,19,FALSE)</f>
        <v>PNET60D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f t="shared" si="14"/>
        <v>0.78839999999999999</v>
      </c>
      <c r="Z126">
        <f t="shared" si="15"/>
        <v>0.78839999999999999</v>
      </c>
      <c r="AA126">
        <f t="shared" si="16"/>
        <v>0.78839999999999999</v>
      </c>
      <c r="AB126">
        <f t="shared" si="17"/>
        <v>0.78839999999999999</v>
      </c>
      <c r="AC126">
        <f t="shared" si="18"/>
        <v>0.78839999999999999</v>
      </c>
      <c r="AD126">
        <f t="shared" si="19"/>
        <v>0.78839999999999999</v>
      </c>
      <c r="AE126">
        <f t="shared" si="20"/>
        <v>0.78839999999999999</v>
      </c>
      <c r="AF126">
        <f t="shared" si="21"/>
        <v>0.78839999999999999</v>
      </c>
    </row>
    <row r="127" spans="1:32" x14ac:dyDescent="0.25">
      <c r="A127" t="s">
        <v>971</v>
      </c>
      <c r="B127" t="str">
        <f t="shared" si="13"/>
        <v>K780005D-FG0000</v>
      </c>
      <c r="C127" t="str">
        <f>VLOOKUP(B127,[1]IRIS!$B$2:$T$370,2,FALSE)</f>
        <v>IC-LINMISC Antenna Swith,QFN</v>
      </c>
      <c r="D127" t="str">
        <f>VLOOKUP(B127,'[1]cBOM GD'!$B$3:$D$393,3,FALSE)</f>
        <v>EBOM</v>
      </c>
      <c r="E127" t="str">
        <f>VLOOKUP(B127,[1]IRIS!$B$2:$T$370,4,FALSE)</f>
        <v>PP</v>
      </c>
      <c r="F127">
        <f>VLOOKUP(B127,[1]IRIS!$B$2:$T$370,5,FALSE)</f>
        <v>80033696</v>
      </c>
      <c r="G127" t="str">
        <f>VLOOKUP(B127,[1]IRIS!$B$2:$T$370,6,FALSE)</f>
        <v>Richardson RFPD, Inc.</v>
      </c>
      <c r="H127" t="str">
        <f>VLOOKUP(B127,[1]IRIS!$B$2:$T$370,7,FALSE)</f>
        <v>US</v>
      </c>
      <c r="I127">
        <f>VLOOKUP(B127,[1]IRIS!$B$2:$T$370,14,FALSE)</f>
        <v>0.2757</v>
      </c>
      <c r="J127" t="str">
        <f>VLOOKUP(B127,[1]IRIS!$B$2:$T$370,15,FALSE)</f>
        <v>USD</v>
      </c>
      <c r="K127">
        <f t="shared" si="22"/>
        <v>0.2757</v>
      </c>
      <c r="L127" s="15"/>
      <c r="N127" t="str">
        <f>VLOOKUP(B127,[1]IRIS!$B$2:$T$370,16,FALSE)</f>
        <v>EA</v>
      </c>
      <c r="O127" t="str">
        <f>VLOOKUP(B127,[1]IRIS!$B$2:$T$370,17,FALSE)</f>
        <v>P4000607</v>
      </c>
      <c r="P127" t="str">
        <f>VLOOKUP(B127,[1]IRIS!$B$2:$T$370,19,FALSE)</f>
        <v>PNET60D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f t="shared" si="14"/>
        <v>0.2757</v>
      </c>
      <c r="Z127">
        <f t="shared" si="15"/>
        <v>0.2757</v>
      </c>
      <c r="AA127">
        <f t="shared" si="16"/>
        <v>0.2757</v>
      </c>
      <c r="AB127">
        <f t="shared" si="17"/>
        <v>0.2757</v>
      </c>
      <c r="AC127">
        <f t="shared" si="18"/>
        <v>0.2757</v>
      </c>
      <c r="AD127">
        <f t="shared" si="19"/>
        <v>0.2757</v>
      </c>
      <c r="AE127">
        <f t="shared" si="20"/>
        <v>0.2757</v>
      </c>
      <c r="AF127">
        <f t="shared" si="21"/>
        <v>0.2757</v>
      </c>
    </row>
    <row r="128" spans="1:32" x14ac:dyDescent="0.25">
      <c r="A128" t="s">
        <v>972</v>
      </c>
      <c r="B128" t="str">
        <f t="shared" si="13"/>
        <v>K780006D-FG0000</v>
      </c>
      <c r="C128" t="str">
        <f>VLOOKUP(B128,[1]IRIS!$B$2:$T$370,2,FALSE)</f>
        <v>IC-LINMISC Power SwitchSQFN</v>
      </c>
      <c r="D128" t="str">
        <f>VLOOKUP(B128,'[1]cBOM GD'!$B$3:$D$393,3,FALSE)</f>
        <v>EBOM</v>
      </c>
      <c r="E128" t="str">
        <f>VLOOKUP(B128,[1]IRIS!$B$2:$T$370,4,FALSE)</f>
        <v>PP</v>
      </c>
      <c r="F128">
        <f>VLOOKUP(B128,[1]IRIS!$B$2:$T$370,5,FALSE)</f>
        <v>80033696</v>
      </c>
      <c r="G128" t="str">
        <f>VLOOKUP(B128,[1]IRIS!$B$2:$T$370,6,FALSE)</f>
        <v>Richardson RFPD, Inc.</v>
      </c>
      <c r="H128" t="str">
        <f>VLOOKUP(B128,[1]IRIS!$B$2:$T$370,7,FALSE)</f>
        <v>US</v>
      </c>
      <c r="I128">
        <f>VLOOKUP(B128,[1]IRIS!$B$2:$T$370,14,FALSE)</f>
        <v>0.19370000000000001</v>
      </c>
      <c r="J128" t="str">
        <f>VLOOKUP(B128,[1]IRIS!$B$2:$T$370,15,FALSE)</f>
        <v>USD</v>
      </c>
      <c r="K128">
        <f t="shared" si="22"/>
        <v>0.19370000000000001</v>
      </c>
      <c r="L128" s="15"/>
      <c r="N128" t="str">
        <f>VLOOKUP(B128,[1]IRIS!$B$2:$T$370,16,FALSE)</f>
        <v>EA</v>
      </c>
      <c r="O128" t="str">
        <f>VLOOKUP(B128,[1]IRIS!$B$2:$T$370,17,FALSE)</f>
        <v>P4000607</v>
      </c>
      <c r="P128" t="str">
        <f>VLOOKUP(B128,[1]IRIS!$B$2:$T$370,19,FALSE)</f>
        <v>PNET60D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f t="shared" si="14"/>
        <v>0.19370000000000001</v>
      </c>
      <c r="Z128">
        <f t="shared" si="15"/>
        <v>0.19370000000000001</v>
      </c>
      <c r="AA128">
        <f t="shared" si="16"/>
        <v>0.19370000000000001</v>
      </c>
      <c r="AB128">
        <f t="shared" si="17"/>
        <v>0.19370000000000001</v>
      </c>
      <c r="AC128">
        <f t="shared" si="18"/>
        <v>0.19370000000000001</v>
      </c>
      <c r="AD128">
        <f t="shared" si="19"/>
        <v>0.19370000000000001</v>
      </c>
      <c r="AE128">
        <f t="shared" si="20"/>
        <v>0.19370000000000001</v>
      </c>
      <c r="AF128">
        <f t="shared" si="21"/>
        <v>0.19370000000000001</v>
      </c>
    </row>
    <row r="129" spans="1:32" x14ac:dyDescent="0.25">
      <c r="A129" t="s">
        <v>973</v>
      </c>
      <c r="B129" t="str">
        <f t="shared" si="13"/>
        <v>K780007D-FG0000</v>
      </c>
      <c r="C129" t="str">
        <f>VLOOKUP(B129,[1]IRIS!$B$2:$T$370,2,FALSE)</f>
        <v>IC-LINMISC Amplifier,MCM</v>
      </c>
      <c r="D129" t="str">
        <f>VLOOKUP(B129,'[1]cBOM GD'!$B$3:$D$393,3,FALSE)</f>
        <v>EBOM</v>
      </c>
      <c r="E129" t="str">
        <f>VLOOKUP(B129,[1]IRIS!$B$2:$T$370,4,FALSE)</f>
        <v>PP</v>
      </c>
      <c r="F129">
        <f>VLOOKUP(B129,[1]IRIS!$B$2:$T$370,5,FALSE)</f>
        <v>80033696</v>
      </c>
      <c r="G129" t="str">
        <f>VLOOKUP(B129,[1]IRIS!$B$2:$T$370,6,FALSE)</f>
        <v>Richardson RFPD, Inc.</v>
      </c>
      <c r="H129" t="str">
        <f>VLOOKUP(B129,[1]IRIS!$B$2:$T$370,7,FALSE)</f>
        <v>US</v>
      </c>
      <c r="I129">
        <f>VLOOKUP(B129,[1]IRIS!$B$2:$T$370,14,FALSE)</f>
        <v>0.17899999999999999</v>
      </c>
      <c r="J129" t="str">
        <f>VLOOKUP(B129,[1]IRIS!$B$2:$T$370,15,FALSE)</f>
        <v>USD</v>
      </c>
      <c r="K129">
        <f t="shared" si="22"/>
        <v>0.17899999999999999</v>
      </c>
      <c r="L129" s="15"/>
      <c r="N129" t="str">
        <f>VLOOKUP(B129,[1]IRIS!$B$2:$T$370,16,FALSE)</f>
        <v>EA</v>
      </c>
      <c r="O129" t="str">
        <f>VLOOKUP(B129,[1]IRIS!$B$2:$T$370,17,FALSE)</f>
        <v>P4000606</v>
      </c>
      <c r="P129" t="str">
        <f>VLOOKUP(B129,[1]IRIS!$B$2:$T$370,19,FALSE)</f>
        <v>PNET60D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f t="shared" si="14"/>
        <v>0.17899999999999999</v>
      </c>
      <c r="Z129">
        <f t="shared" si="15"/>
        <v>0.17899999999999999</v>
      </c>
      <c r="AA129">
        <f t="shared" si="16"/>
        <v>0</v>
      </c>
      <c r="AB129">
        <f t="shared" si="17"/>
        <v>0</v>
      </c>
      <c r="AC129">
        <f t="shared" si="18"/>
        <v>0</v>
      </c>
      <c r="AD129">
        <f t="shared" si="19"/>
        <v>0</v>
      </c>
      <c r="AE129">
        <f t="shared" si="20"/>
        <v>0</v>
      </c>
      <c r="AF129">
        <f t="shared" si="21"/>
        <v>0</v>
      </c>
    </row>
    <row r="130" spans="1:32" x14ac:dyDescent="0.25">
      <c r="A130" t="s">
        <v>974</v>
      </c>
      <c r="B130" t="str">
        <f t="shared" si="13"/>
        <v>K780009D-FG0000</v>
      </c>
      <c r="C130" t="str">
        <f>VLOOKUP(B130,[1]IRIS!$B$2:$T$370,2,FALSE)</f>
        <v>IC-LINMISC Power Amplifer,MCM</v>
      </c>
      <c r="D130" t="str">
        <f>VLOOKUP(B130,'[1]cBOM GD'!$B$3:$D$393,3,FALSE)</f>
        <v>EBOM</v>
      </c>
      <c r="E130" t="str">
        <f>VLOOKUP(B130,[1]IRIS!$B$2:$T$370,4,FALSE)</f>
        <v>PP</v>
      </c>
      <c r="F130">
        <f>VLOOKUP(B130,[1]IRIS!$B$2:$T$370,5,FALSE)</f>
        <v>80033696</v>
      </c>
      <c r="G130" t="str">
        <f>VLOOKUP(B130,[1]IRIS!$B$2:$T$370,6,FALSE)</f>
        <v>Richardson RFPD, Inc.</v>
      </c>
      <c r="H130" t="str">
        <f>VLOOKUP(B130,[1]IRIS!$B$2:$T$370,7,FALSE)</f>
        <v>US</v>
      </c>
      <c r="I130">
        <f>VLOOKUP(B130,[1]IRIS!$B$2:$T$370,14,FALSE)</f>
        <v>0.53910000000000002</v>
      </c>
      <c r="J130" t="str">
        <f>VLOOKUP(B130,[1]IRIS!$B$2:$T$370,15,FALSE)</f>
        <v>USD</v>
      </c>
      <c r="K130">
        <f t="shared" si="22"/>
        <v>0.53910000000000002</v>
      </c>
      <c r="L130" s="15"/>
      <c r="N130" t="str">
        <f>VLOOKUP(B130,[1]IRIS!$B$2:$T$370,16,FALSE)</f>
        <v>EA</v>
      </c>
      <c r="O130" t="str">
        <f>VLOOKUP(B130,[1]IRIS!$B$2:$T$370,17,FALSE)</f>
        <v>P4000606</v>
      </c>
      <c r="P130" t="str">
        <f>VLOOKUP(B130,[1]IRIS!$B$2:$T$370,19,FALSE)</f>
        <v>PNET60D</v>
      </c>
      <c r="Q130">
        <v>1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f t="shared" si="14"/>
        <v>0.53910000000000002</v>
      </c>
      <c r="Z130">
        <f t="shared" si="15"/>
        <v>0.53910000000000002</v>
      </c>
      <c r="AA130">
        <f t="shared" si="16"/>
        <v>0</v>
      </c>
      <c r="AB130">
        <f t="shared" si="17"/>
        <v>0</v>
      </c>
      <c r="AC130">
        <f t="shared" si="18"/>
        <v>0</v>
      </c>
      <c r="AD130">
        <f t="shared" si="19"/>
        <v>0</v>
      </c>
      <c r="AE130">
        <f t="shared" si="20"/>
        <v>0</v>
      </c>
      <c r="AF130">
        <f t="shared" si="21"/>
        <v>0</v>
      </c>
    </row>
    <row r="131" spans="1:32" x14ac:dyDescent="0.25">
      <c r="A131" t="s">
        <v>975</v>
      </c>
      <c r="B131" t="str">
        <f t="shared" ref="B131:B185" si="23">CONCATENATE(LEFT(A131,8),"-",RIGHT(A131,6))</f>
        <v>K780010D-FG0000</v>
      </c>
      <c r="C131" t="str">
        <f>VLOOKUP(B131,[1]IRIS!$B$2:$T$370,2,FALSE)</f>
        <v>IC-LINMISC Antenna Swith,MCM</v>
      </c>
      <c r="D131" t="str">
        <f>VLOOKUP(B131,'[1]cBOM GD'!$B$3:$D$393,3,FALSE)</f>
        <v>EBOM</v>
      </c>
      <c r="E131" t="str">
        <f>VLOOKUP(B131,[1]IRIS!$B$2:$T$370,4,FALSE)</f>
        <v>PP</v>
      </c>
      <c r="F131">
        <f>VLOOKUP(B131,[1]IRIS!$B$2:$T$370,5,FALSE)</f>
        <v>80033696</v>
      </c>
      <c r="G131" t="str">
        <f>VLOOKUP(B131,[1]IRIS!$B$2:$T$370,6,FALSE)</f>
        <v>Richardson RFPD, Inc.</v>
      </c>
      <c r="H131" t="str">
        <f>VLOOKUP(B131,[1]IRIS!$B$2:$T$370,7,FALSE)</f>
        <v>US</v>
      </c>
      <c r="I131">
        <f>VLOOKUP(B131,[1]IRIS!$B$2:$T$370,14,FALSE)</f>
        <v>1.94</v>
      </c>
      <c r="J131" t="str">
        <f>VLOOKUP(B131,[1]IRIS!$B$2:$T$370,15,FALSE)</f>
        <v>USD</v>
      </c>
      <c r="K131">
        <f t="shared" si="22"/>
        <v>1.94</v>
      </c>
      <c r="L131" s="15"/>
      <c r="N131" t="str">
        <f>VLOOKUP(B131,[1]IRIS!$B$2:$T$370,16,FALSE)</f>
        <v>EA</v>
      </c>
      <c r="O131" t="str">
        <f>VLOOKUP(B131,[1]IRIS!$B$2:$T$370,17,FALSE)</f>
        <v>P4000606</v>
      </c>
      <c r="P131" t="str">
        <f>VLOOKUP(B131,[1]IRIS!$B$2:$T$370,19,FALSE)</f>
        <v>PNET60D</v>
      </c>
      <c r="Q131">
        <v>0</v>
      </c>
      <c r="R131">
        <v>0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f t="shared" ref="Y131:Y194" si="24">+Q131*K131</f>
        <v>0</v>
      </c>
      <c r="Z131">
        <f t="shared" ref="Z131:Z194" si="25">+R131*K131</f>
        <v>0</v>
      </c>
      <c r="AA131">
        <f t="shared" ref="AA131:AA194" si="26">+S131*K131</f>
        <v>1.94</v>
      </c>
      <c r="AB131">
        <f t="shared" ref="AB131:AB194" si="27">+T131*K131</f>
        <v>1.94</v>
      </c>
      <c r="AC131">
        <f t="shared" ref="AC131:AC194" si="28">+U131*K131</f>
        <v>1.94</v>
      </c>
      <c r="AD131">
        <f t="shared" ref="AD131:AD194" si="29">+V131*K131</f>
        <v>1.94</v>
      </c>
      <c r="AE131">
        <f t="shared" ref="AE131:AE194" si="30">+W131*K131</f>
        <v>1.94</v>
      </c>
      <c r="AF131">
        <f t="shared" ref="AF131:AF194" si="31">+X131*K131</f>
        <v>1.94</v>
      </c>
    </row>
    <row r="132" spans="1:32" x14ac:dyDescent="0.25">
      <c r="A132" t="s">
        <v>976</v>
      </c>
      <c r="B132" t="s">
        <v>976</v>
      </c>
      <c r="C132" t="str">
        <f>VLOOKUP(B132,[1]IRIS!$B$2:$T$370,2,FALSE)</f>
        <v>CONN HS - RF,1.0,Bended,Thru hole</v>
      </c>
      <c r="D132" t="str">
        <f>VLOOKUP(B132,'[1]cBOM GD'!$B$3:$D$393,3,FALSE)</f>
        <v>EBOM</v>
      </c>
      <c r="E132" t="str">
        <f>VLOOKUP(B132,[1]IRIS!$B$2:$T$370,4,FALSE)</f>
        <v>PP</v>
      </c>
      <c r="F132">
        <f>VLOOKUP(B132,[1]IRIS!$B$2:$T$370,5,FALSE)</f>
        <v>80007449</v>
      </c>
      <c r="G132" t="str">
        <f>VLOOKUP(B132,[1]IRIS!$B$2:$T$370,6,FALSE)</f>
        <v>ROSENBERGER HOCHFREQUENZTECH</v>
      </c>
      <c r="H132" t="str">
        <f>VLOOKUP(B132,[1]IRIS!$B$2:$T$370,7,FALSE)</f>
        <v>DE</v>
      </c>
      <c r="I132">
        <f>VLOOKUP(B132,[1]IRIS!$B$2:$T$370,14,FALSE)</f>
        <v>0.21959999999999999</v>
      </c>
      <c r="J132" t="str">
        <f>VLOOKUP(B132,[1]IRIS!$B$2:$T$370,15,FALSE)</f>
        <v>EUR</v>
      </c>
      <c r="K132">
        <f>+I132/0.82041</f>
        <v>0.26767104252751672</v>
      </c>
      <c r="L132" s="15"/>
      <c r="N132" t="str">
        <f>VLOOKUP(B132,[1]IRIS!$B$2:$T$370,16,FALSE)</f>
        <v>EA</v>
      </c>
      <c r="O132" t="str">
        <f>VLOOKUP(B132,[1]IRIS!$B$2:$T$370,17,FALSE)</f>
        <v>P4000131</v>
      </c>
      <c r="P132" t="str">
        <f>VLOOKUP(B132,[1]IRIS!$B$2:$T$370,19,FALSE)</f>
        <v>PAVG75D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f t="shared" si="24"/>
        <v>0.26767104252751672</v>
      </c>
      <c r="Z132">
        <f t="shared" si="25"/>
        <v>0.26767104252751672</v>
      </c>
      <c r="AA132">
        <f t="shared" si="26"/>
        <v>0.26767104252751672</v>
      </c>
      <c r="AB132">
        <f t="shared" si="27"/>
        <v>0.26767104252751672</v>
      </c>
      <c r="AC132">
        <f t="shared" si="28"/>
        <v>0.26767104252751672</v>
      </c>
      <c r="AD132">
        <f t="shared" si="29"/>
        <v>0.26767104252751672</v>
      </c>
      <c r="AE132">
        <f t="shared" si="30"/>
        <v>0.26767104252751672</v>
      </c>
      <c r="AF132">
        <f t="shared" si="31"/>
        <v>0.26767104252751672</v>
      </c>
    </row>
    <row r="133" spans="1:32" x14ac:dyDescent="0.25">
      <c r="A133" t="s">
        <v>977</v>
      </c>
      <c r="B133" t="s">
        <v>977</v>
      </c>
      <c r="C133" t="str">
        <f>VLOOKUP(B133,[1]IRIS!$B$2:$T$370,2,FALSE)</f>
        <v>OTSF ,,,,</v>
      </c>
      <c r="D133" t="str">
        <f>VLOOKUP(B133,'[1]cBOM GD'!$B$3:$D$393,3,FALSE)</f>
        <v>EBOM</v>
      </c>
      <c r="E133" t="str">
        <f>VLOOKUP(B133,[1]IRIS!$B$2:$T$370,4,FALSE)</f>
        <v>PP</v>
      </c>
      <c r="F133">
        <f>VLOOKUP(B133,[1]IRIS!$B$2:$T$370,5,FALSE)</f>
        <v>80004888</v>
      </c>
      <c r="G133" t="str">
        <f>VLOOKUP(B133,[1]IRIS!$B$2:$T$370,6,FALSE)</f>
        <v>TDK CORPORATION OF AMERICA</v>
      </c>
      <c r="H133" t="str">
        <f>VLOOKUP(B133,[1]IRIS!$B$2:$T$370,7,FALSE)</f>
        <v>US</v>
      </c>
      <c r="I133">
        <f>VLOOKUP(B133,[1]IRIS!$B$2:$T$370,14,FALSE)</f>
        <v>0.17</v>
      </c>
      <c r="J133" t="str">
        <f>VLOOKUP(B133,[1]IRIS!$B$2:$T$370,15,FALSE)</f>
        <v>USD</v>
      </c>
      <c r="K133">
        <f t="shared" ref="K133:K153" si="32">+I133</f>
        <v>0.17</v>
      </c>
      <c r="L133" s="15"/>
      <c r="N133" t="str">
        <f>VLOOKUP(B133,[1]IRIS!$B$2:$T$370,16,FALSE)</f>
        <v>EA</v>
      </c>
      <c r="O133" t="str">
        <f>VLOOKUP(B133,[1]IRIS!$B$2:$T$370,17,FALSE)</f>
        <v>P4000022</v>
      </c>
      <c r="P133" t="str">
        <f>VLOOKUP(B133,[1]IRIS!$B$2:$T$370,19,FALSE)</f>
        <v>PAVG55D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f t="shared" si="24"/>
        <v>0.17</v>
      </c>
      <c r="Z133">
        <f t="shared" si="25"/>
        <v>0.17</v>
      </c>
      <c r="AA133">
        <f t="shared" si="26"/>
        <v>0.17</v>
      </c>
      <c r="AB133">
        <f t="shared" si="27"/>
        <v>0.17</v>
      </c>
      <c r="AC133">
        <f t="shared" si="28"/>
        <v>0.17</v>
      </c>
      <c r="AD133">
        <f t="shared" si="29"/>
        <v>0.17</v>
      </c>
      <c r="AE133">
        <f t="shared" si="30"/>
        <v>0.17</v>
      </c>
      <c r="AF133">
        <f t="shared" si="31"/>
        <v>0.17</v>
      </c>
    </row>
    <row r="134" spans="1:32" x14ac:dyDescent="0.25">
      <c r="A134" t="s">
        <v>978</v>
      </c>
      <c r="B134" t="s">
        <v>978</v>
      </c>
      <c r="C134" t="str">
        <f>VLOOKUP(B134,[1]IRIS!$B$2:$T$370,2,FALSE)</f>
        <v>OTSF ,,,,</v>
      </c>
      <c r="D134" t="str">
        <f>VLOOKUP(B134,'[1]cBOM GD'!$B$3:$D$393,3,FALSE)</f>
        <v>EBOM</v>
      </c>
      <c r="E134" t="str">
        <f>VLOOKUP(B134,[1]IRIS!$B$2:$T$370,4,FALSE)</f>
        <v>PP</v>
      </c>
      <c r="F134">
        <f>VLOOKUP(B134,[1]IRIS!$B$2:$T$370,5,FALSE)</f>
        <v>80033945</v>
      </c>
      <c r="G134" t="str">
        <f>VLOOKUP(B134,[1]IRIS!$B$2:$T$370,6,FALSE)</f>
        <v>Advanced Ceramic X</v>
      </c>
      <c r="H134" t="str">
        <f>VLOOKUP(B134,[1]IRIS!$B$2:$T$370,7,FALSE)</f>
        <v>TW</v>
      </c>
      <c r="I134">
        <f>VLOOKUP(B134,[1]IRIS!$B$2:$T$370,14,FALSE)</f>
        <v>0.15</v>
      </c>
      <c r="J134" t="str">
        <f>VLOOKUP(B134,[1]IRIS!$B$2:$T$370,15,FALSE)</f>
        <v>USD</v>
      </c>
      <c r="K134">
        <f t="shared" si="32"/>
        <v>0.15</v>
      </c>
      <c r="L134" s="15"/>
      <c r="N134" t="str">
        <f>VLOOKUP(B134,[1]IRIS!$B$2:$T$370,16,FALSE)</f>
        <v>EA</v>
      </c>
      <c r="O134" t="str">
        <f>VLOOKUP(B134,[1]IRIS!$B$2:$T$370,17,FALSE)</f>
        <v>P4000554</v>
      </c>
      <c r="P134" t="str">
        <f>VLOOKUP(B134,[1]IRIS!$B$2:$T$370,19,FALSE)</f>
        <v>PNET30D</v>
      </c>
      <c r="Q134">
        <v>2</v>
      </c>
      <c r="R134">
        <v>2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f t="shared" si="24"/>
        <v>0.3</v>
      </c>
      <c r="Z134">
        <f t="shared" si="25"/>
        <v>0.3</v>
      </c>
      <c r="AA134">
        <f t="shared" si="26"/>
        <v>0.3</v>
      </c>
      <c r="AB134">
        <f t="shared" si="27"/>
        <v>0.3</v>
      </c>
      <c r="AC134">
        <f t="shared" si="28"/>
        <v>0.3</v>
      </c>
      <c r="AD134">
        <f t="shared" si="29"/>
        <v>0.3</v>
      </c>
      <c r="AE134">
        <f t="shared" si="30"/>
        <v>0.3</v>
      </c>
      <c r="AF134">
        <f t="shared" si="31"/>
        <v>0.3</v>
      </c>
    </row>
    <row r="135" spans="1:32" x14ac:dyDescent="0.25">
      <c r="A135" t="s">
        <v>979</v>
      </c>
      <c r="B135" t="s">
        <v>979</v>
      </c>
      <c r="C135" t="str">
        <f>VLOOKUP(B135,[1]IRIS!$B$2:$T$370,2,FALSE)</f>
        <v>TDK Directional CouplerWLAN HB/LB 0.35/0.07dB</v>
      </c>
      <c r="D135" t="str">
        <f>VLOOKUP(B135,'[1]cBOM GD'!$B$3:$D$393,3,FALSE)</f>
        <v>EBOM</v>
      </c>
      <c r="E135" t="str">
        <f>VLOOKUP(B135,[1]IRIS!$B$2:$T$370,4,FALSE)</f>
        <v>PP</v>
      </c>
      <c r="F135">
        <f>VLOOKUP(B135,[1]IRIS!$B$2:$T$370,5,FALSE)</f>
        <v>80004888</v>
      </c>
      <c r="G135" t="str">
        <f>VLOOKUP(B135,[1]IRIS!$B$2:$T$370,6,FALSE)</f>
        <v>TDK CORPORATION OF AMERICA</v>
      </c>
      <c r="H135" t="str">
        <f>VLOOKUP(B135,[1]IRIS!$B$2:$T$370,7,FALSE)</f>
        <v>US</v>
      </c>
      <c r="I135">
        <f>VLOOKUP(B135,[1]IRIS!$B$2:$T$370,14,FALSE)</f>
        <v>0.17499999999999999</v>
      </c>
      <c r="J135" t="str">
        <f>VLOOKUP(B135,[1]IRIS!$B$2:$T$370,15,FALSE)</f>
        <v>USD</v>
      </c>
      <c r="K135">
        <f t="shared" si="32"/>
        <v>0.17499999999999999</v>
      </c>
      <c r="L135" s="15"/>
      <c r="N135" t="str">
        <f>VLOOKUP(B135,[1]IRIS!$B$2:$T$370,16,FALSE)</f>
        <v>EA</v>
      </c>
      <c r="O135" t="str">
        <f>VLOOKUP(B135,[1]IRIS!$B$2:$T$370,17,FALSE)</f>
        <v>P4000022</v>
      </c>
      <c r="P135" t="str">
        <f>VLOOKUP(B135,[1]IRIS!$B$2:$T$370,19,FALSE)</f>
        <v>PAVG55D</v>
      </c>
      <c r="Q135">
        <v>3</v>
      </c>
      <c r="R135">
        <v>3</v>
      </c>
      <c r="S135">
        <v>3</v>
      </c>
      <c r="T135">
        <v>3</v>
      </c>
      <c r="U135">
        <v>3</v>
      </c>
      <c r="V135">
        <v>3</v>
      </c>
      <c r="W135">
        <v>3</v>
      </c>
      <c r="X135">
        <v>3</v>
      </c>
      <c r="Y135">
        <f t="shared" si="24"/>
        <v>0.52499999999999991</v>
      </c>
      <c r="Z135">
        <f t="shared" si="25"/>
        <v>0.52499999999999991</v>
      </c>
      <c r="AA135">
        <f t="shared" si="26"/>
        <v>0.52499999999999991</v>
      </c>
      <c r="AB135">
        <f t="shared" si="27"/>
        <v>0.52499999999999991</v>
      </c>
      <c r="AC135">
        <f t="shared" si="28"/>
        <v>0.52499999999999991</v>
      </c>
      <c r="AD135">
        <f t="shared" si="29"/>
        <v>0.52499999999999991</v>
      </c>
      <c r="AE135">
        <f t="shared" si="30"/>
        <v>0.52499999999999991</v>
      </c>
      <c r="AF135">
        <f t="shared" si="31"/>
        <v>0.52499999999999991</v>
      </c>
    </row>
    <row r="136" spans="1:32" x14ac:dyDescent="0.25">
      <c r="A136" t="s">
        <v>980</v>
      </c>
      <c r="B136" t="str">
        <f t="shared" si="23"/>
        <v>KL10063D-F10027</v>
      </c>
      <c r="C136" t="str">
        <f>VLOOKUP(B136,[1]IRIS!$B$2:$T$370,2,FALSE)</f>
        <v>10uH SMD Inductors forClass D Amp AEC-Q200</v>
      </c>
      <c r="D136" t="str">
        <f>VLOOKUP(B136,'[1]cBOM GD'!$B$3:$D$393,3,FALSE)</f>
        <v>EBOM</v>
      </c>
      <c r="E136" t="str">
        <f>VLOOKUP(B136,[1]IRIS!$B$2:$T$370,4,FALSE)</f>
        <v>PP</v>
      </c>
      <c r="F136">
        <f>VLOOKUP(B136,[1]IRIS!$B$2:$T$370,5,FALSE)</f>
        <v>80034122</v>
      </c>
      <c r="G136" t="str">
        <f>VLOOKUP(B136,[1]IRIS!$B$2:$T$370,6,FALSE)</f>
        <v>SAGAMI SINGAPORE PTE. LTD.</v>
      </c>
      <c r="H136" t="str">
        <f>VLOOKUP(B136,[1]IRIS!$B$2:$T$370,7,FALSE)</f>
        <v>SG</v>
      </c>
      <c r="I136">
        <f>VLOOKUP(B136,[1]IRIS!$B$2:$T$370,14,FALSE)</f>
        <v>0.6</v>
      </c>
      <c r="J136" t="str">
        <f>VLOOKUP(B136,[1]IRIS!$B$2:$T$370,15,FALSE)</f>
        <v>USD</v>
      </c>
      <c r="K136">
        <f t="shared" si="32"/>
        <v>0.6</v>
      </c>
      <c r="L136" s="15"/>
      <c r="N136" t="str">
        <f>VLOOKUP(B136,[1]IRIS!$B$2:$T$370,16,FALSE)</f>
        <v>EA</v>
      </c>
      <c r="O136" t="str">
        <f>VLOOKUP(B136,[1]IRIS!$B$2:$T$370,17,FALSE)</f>
        <v>P4000555</v>
      </c>
      <c r="P136" t="str">
        <f>VLOOKUP(B136,[1]IRIS!$B$2:$T$370,19,FALSE)</f>
        <v>PNET60D</v>
      </c>
      <c r="Q136">
        <v>1</v>
      </c>
      <c r="R136">
        <v>1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f t="shared" si="24"/>
        <v>0.6</v>
      </c>
      <c r="Z136">
        <f t="shared" si="25"/>
        <v>0.6</v>
      </c>
      <c r="AA136">
        <f t="shared" si="26"/>
        <v>0</v>
      </c>
      <c r="AB136">
        <f t="shared" si="27"/>
        <v>0</v>
      </c>
      <c r="AC136">
        <f t="shared" si="28"/>
        <v>0</v>
      </c>
      <c r="AD136">
        <f t="shared" si="29"/>
        <v>0</v>
      </c>
      <c r="AE136">
        <f t="shared" si="30"/>
        <v>0</v>
      </c>
      <c r="AF136">
        <f t="shared" si="31"/>
        <v>0</v>
      </c>
    </row>
    <row r="137" spans="1:32" x14ac:dyDescent="0.25">
      <c r="A137" t="s">
        <v>981</v>
      </c>
      <c r="B137" t="str">
        <f t="shared" si="23"/>
        <v>KL10293D-F20001</v>
      </c>
      <c r="C137" t="str">
        <f>VLOOKUP(B137,[1]IRIS!$B$2:$T$370,2,FALSE)</f>
        <v>Ferrite Bead 1000ohm250mA</v>
      </c>
      <c r="D137" t="str">
        <f>VLOOKUP(B137,'[1]cBOM GD'!$B$3:$D$393,3,FALSE)</f>
        <v>EBOM</v>
      </c>
      <c r="E137" t="str">
        <f>VLOOKUP(B137,[1]IRIS!$B$2:$T$370,4,FALSE)</f>
        <v>PP</v>
      </c>
      <c r="F137">
        <f>VLOOKUP(B137,[1]IRIS!$B$2:$T$370,5,FALSE)</f>
        <v>80004846</v>
      </c>
      <c r="G137" t="str">
        <f>VLOOKUP(B137,[1]IRIS!$B$2:$T$370,6,FALSE)</f>
        <v>MURATA ELECTRONICS ROCK</v>
      </c>
      <c r="H137" t="str">
        <f>VLOOKUP(B137,[1]IRIS!$B$2:$T$370,7,FALSE)</f>
        <v>US</v>
      </c>
      <c r="I137">
        <f>VLOOKUP(B137,[1]IRIS!$B$2:$T$370,14,FALSE)</f>
        <v>5.4000000000000003E-3</v>
      </c>
      <c r="J137" t="str">
        <f>VLOOKUP(B137,[1]IRIS!$B$2:$T$370,15,FALSE)</f>
        <v>USD</v>
      </c>
      <c r="K137">
        <f t="shared" si="32"/>
        <v>5.4000000000000003E-3</v>
      </c>
      <c r="L137" s="15"/>
      <c r="N137" t="str">
        <f>VLOOKUP(B137,[1]IRIS!$B$2:$T$370,16,FALSE)</f>
        <v>EA</v>
      </c>
      <c r="O137" t="str">
        <f>VLOOKUP(B137,[1]IRIS!$B$2:$T$370,17,FALSE)</f>
        <v>P4000026</v>
      </c>
      <c r="P137" t="str">
        <f>VLOOKUP(B137,[1]IRIS!$B$2:$T$370,19,FALSE)</f>
        <v>PNET55D</v>
      </c>
      <c r="Q137">
        <v>4</v>
      </c>
      <c r="R137">
        <v>4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f t="shared" si="24"/>
        <v>2.1600000000000001E-2</v>
      </c>
      <c r="Z137">
        <f t="shared" si="25"/>
        <v>2.1600000000000001E-2</v>
      </c>
      <c r="AA137">
        <f t="shared" si="26"/>
        <v>0</v>
      </c>
      <c r="AB137">
        <f t="shared" si="27"/>
        <v>0</v>
      </c>
      <c r="AC137">
        <f t="shared" si="28"/>
        <v>0</v>
      </c>
      <c r="AD137">
        <f t="shared" si="29"/>
        <v>0</v>
      </c>
      <c r="AE137">
        <f t="shared" si="30"/>
        <v>0</v>
      </c>
      <c r="AF137">
        <f t="shared" si="31"/>
        <v>0</v>
      </c>
    </row>
    <row r="138" spans="1:32" x14ac:dyDescent="0.25">
      <c r="A138" t="s">
        <v>982</v>
      </c>
      <c r="B138" t="str">
        <f t="shared" si="23"/>
        <v>KL10643D-F10002</v>
      </c>
      <c r="C138" t="str">
        <f>VLOOKUP(B138,[1]IRIS!$B$2:$T$370,2,FALSE)</f>
        <v>MAG-IND 1nH,10%,750mA,001</v>
      </c>
      <c r="D138" t="str">
        <f>VLOOKUP(B138,'[1]cBOM GD'!$B$3:$D$393,3,FALSE)</f>
        <v>EBOM</v>
      </c>
      <c r="E138" t="str">
        <f>VLOOKUP(B138,[1]IRIS!$B$2:$T$370,4,FALSE)</f>
        <v>PP</v>
      </c>
      <c r="F138">
        <f>VLOOKUP(B138,[1]IRIS!$B$2:$T$370,5,FALSE)</f>
        <v>80004846</v>
      </c>
      <c r="G138" t="str">
        <f>VLOOKUP(B138,[1]IRIS!$B$2:$T$370,6,FALSE)</f>
        <v>MURATA ELECTRONICS ROCK</v>
      </c>
      <c r="H138" t="str">
        <f>VLOOKUP(B138,[1]IRIS!$B$2:$T$370,7,FALSE)</f>
        <v>US</v>
      </c>
      <c r="I138">
        <f>VLOOKUP(B138,[1]IRIS!$B$2:$T$370,14,FALSE)</f>
        <v>7.7999999999999996E-3</v>
      </c>
      <c r="J138" t="str">
        <f>VLOOKUP(B138,[1]IRIS!$B$2:$T$370,15,FALSE)</f>
        <v>USD</v>
      </c>
      <c r="K138">
        <f t="shared" si="32"/>
        <v>7.7999999999999996E-3</v>
      </c>
      <c r="L138" s="15"/>
      <c r="N138" t="str">
        <f>VLOOKUP(B138,[1]IRIS!$B$2:$T$370,16,FALSE)</f>
        <v>EA</v>
      </c>
      <c r="O138" t="str">
        <f>VLOOKUP(B138,[1]IRIS!$B$2:$T$370,17,FALSE)</f>
        <v>P4000026</v>
      </c>
      <c r="P138" t="str">
        <f>VLOOKUP(B138,[1]IRIS!$B$2:$T$370,19,FALSE)</f>
        <v>PNET55D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f t="shared" si="24"/>
        <v>7.7999999999999996E-3</v>
      </c>
      <c r="Z138">
        <f t="shared" si="25"/>
        <v>7.7999999999999996E-3</v>
      </c>
      <c r="AA138">
        <f t="shared" si="26"/>
        <v>7.7999999999999996E-3</v>
      </c>
      <c r="AB138">
        <f t="shared" si="27"/>
        <v>7.7999999999999996E-3</v>
      </c>
      <c r="AC138">
        <f t="shared" si="28"/>
        <v>7.7999999999999996E-3</v>
      </c>
      <c r="AD138">
        <f t="shared" si="29"/>
        <v>7.7999999999999996E-3</v>
      </c>
      <c r="AE138">
        <f t="shared" si="30"/>
        <v>7.7999999999999996E-3</v>
      </c>
      <c r="AF138">
        <f t="shared" si="31"/>
        <v>7.7999999999999996E-3</v>
      </c>
    </row>
    <row r="139" spans="1:32" x14ac:dyDescent="0.25">
      <c r="A139" t="s">
        <v>983</v>
      </c>
      <c r="B139" t="str">
        <f t="shared" si="23"/>
        <v>KL10713D-F10001</v>
      </c>
      <c r="C139" t="str">
        <f>VLOOKUP(B139,[1]IRIS!$B$2:$T$370,2,FALSE)</f>
        <v>IND 10nH 3% 500mA0402(1005) 0p6ht 0.19ohm</v>
      </c>
      <c r="D139" t="str">
        <f>VLOOKUP(B139,'[1]cBOM GD'!$B$3:$D$393,3,FALSE)</f>
        <v>EBOM</v>
      </c>
      <c r="E139" t="str">
        <f>VLOOKUP(B139,[1]IRIS!$B$2:$T$370,4,FALSE)</f>
        <v>PP</v>
      </c>
      <c r="F139">
        <f>VLOOKUP(B139,[1]IRIS!$B$2:$T$370,5,FALSE)</f>
        <v>80004846</v>
      </c>
      <c r="G139" t="str">
        <f>VLOOKUP(B139,[1]IRIS!$B$2:$T$370,6,FALSE)</f>
        <v>MURATA ELECTRONICS ROCK</v>
      </c>
      <c r="H139" t="str">
        <f>VLOOKUP(B139,[1]IRIS!$B$2:$T$370,7,FALSE)</f>
        <v>US</v>
      </c>
      <c r="I139">
        <f>VLOOKUP(B139,[1]IRIS!$B$2:$T$370,14,FALSE)</f>
        <v>2.1999999999999999E-2</v>
      </c>
      <c r="J139" t="str">
        <f>VLOOKUP(B139,[1]IRIS!$B$2:$T$370,15,FALSE)</f>
        <v>USD</v>
      </c>
      <c r="K139">
        <f t="shared" si="32"/>
        <v>2.1999999999999999E-2</v>
      </c>
      <c r="L139" s="15"/>
      <c r="N139" t="str">
        <f>VLOOKUP(B139,[1]IRIS!$B$2:$T$370,16,FALSE)</f>
        <v>EA</v>
      </c>
      <c r="O139" t="str">
        <f>VLOOKUP(B139,[1]IRIS!$B$2:$T$370,17,FALSE)</f>
        <v>P4000026</v>
      </c>
      <c r="P139" t="str">
        <f>VLOOKUP(B139,[1]IRIS!$B$2:$T$370,19,FALSE)</f>
        <v>PNET55D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f t="shared" si="24"/>
        <v>2.1999999999999999E-2</v>
      </c>
      <c r="Z139">
        <f t="shared" si="25"/>
        <v>2.1999999999999999E-2</v>
      </c>
      <c r="AA139">
        <f t="shared" si="26"/>
        <v>2.1999999999999999E-2</v>
      </c>
      <c r="AB139">
        <f t="shared" si="27"/>
        <v>2.1999999999999999E-2</v>
      </c>
      <c r="AC139">
        <f t="shared" si="28"/>
        <v>2.1999999999999999E-2</v>
      </c>
      <c r="AD139">
        <f t="shared" si="29"/>
        <v>2.1999999999999999E-2</v>
      </c>
      <c r="AE139">
        <f t="shared" si="30"/>
        <v>2.1999999999999999E-2</v>
      </c>
      <c r="AF139">
        <f t="shared" si="31"/>
        <v>2.1999999999999999E-2</v>
      </c>
    </row>
    <row r="140" spans="1:32" x14ac:dyDescent="0.25">
      <c r="A140" t="s">
        <v>984</v>
      </c>
      <c r="B140" t="str">
        <f t="shared" si="23"/>
        <v>KL10963B-F10010</v>
      </c>
      <c r="C140" t="str">
        <f>VLOOKUP(B140,[1]IRIS!$B$2:$T$370,2,FALSE)</f>
        <v>Inductor 1uH 20% 3.8AISAT 0.042 Ohm DCR</v>
      </c>
      <c r="D140" t="str">
        <f>VLOOKUP(B140,'[1]cBOM GD'!$B$3:$D$393,3,FALSE)</f>
        <v>EBOM</v>
      </c>
      <c r="E140" t="str">
        <f>VLOOKUP(B140,[1]IRIS!$B$2:$T$370,4,FALSE)</f>
        <v>PP</v>
      </c>
      <c r="F140">
        <f>VLOOKUP(B140,[1]IRIS!$B$2:$T$370,5,FALSE)</f>
        <v>80004846</v>
      </c>
      <c r="G140" t="str">
        <f>VLOOKUP(B140,[1]IRIS!$B$2:$T$370,6,FALSE)</f>
        <v>MURATA ELECTRONICS ROCK</v>
      </c>
      <c r="H140" t="str">
        <f>VLOOKUP(B140,[1]IRIS!$B$2:$T$370,7,FALSE)</f>
        <v>US</v>
      </c>
      <c r="I140">
        <f>VLOOKUP(B140,[1]IRIS!$B$2:$T$370,14,FALSE)</f>
        <v>4.65E-2</v>
      </c>
      <c r="J140" t="str">
        <f>VLOOKUP(B140,[1]IRIS!$B$2:$T$370,15,FALSE)</f>
        <v>USD</v>
      </c>
      <c r="K140">
        <f t="shared" si="32"/>
        <v>4.65E-2</v>
      </c>
      <c r="L140" s="15"/>
      <c r="N140" t="str">
        <f>VLOOKUP(B140,[1]IRIS!$B$2:$T$370,16,FALSE)</f>
        <v>EA</v>
      </c>
      <c r="O140" t="str">
        <f>VLOOKUP(B140,[1]IRIS!$B$2:$T$370,17,FALSE)</f>
        <v>P4000026</v>
      </c>
      <c r="P140" t="str">
        <f>VLOOKUP(B140,[1]IRIS!$B$2:$T$370,19,FALSE)</f>
        <v>PNET55D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f t="shared" si="24"/>
        <v>4.65E-2</v>
      </c>
      <c r="Z140">
        <f t="shared" si="25"/>
        <v>4.65E-2</v>
      </c>
      <c r="AA140">
        <f t="shared" si="26"/>
        <v>4.65E-2</v>
      </c>
      <c r="AB140">
        <f t="shared" si="27"/>
        <v>4.65E-2</v>
      </c>
      <c r="AC140">
        <f t="shared" si="28"/>
        <v>4.65E-2</v>
      </c>
      <c r="AD140">
        <f t="shared" si="29"/>
        <v>4.65E-2</v>
      </c>
      <c r="AE140">
        <f t="shared" si="30"/>
        <v>4.65E-2</v>
      </c>
      <c r="AF140">
        <f t="shared" si="31"/>
        <v>4.65E-2</v>
      </c>
    </row>
    <row r="141" spans="1:32" x14ac:dyDescent="0.25">
      <c r="A141" t="s">
        <v>985</v>
      </c>
      <c r="B141" t="str">
        <f t="shared" si="23"/>
        <v>KL11733D-F10001</v>
      </c>
      <c r="C141" t="str">
        <f>VLOOKUP(B141,[1]IRIS!$B$2:$T$370,2,FALSE)</f>
        <v>MAG-IND 11nH,5%,250mA,001</v>
      </c>
      <c r="D141" t="str">
        <f>VLOOKUP(B141,'[1]cBOM GD'!$B$3:$D$393,3,FALSE)</f>
        <v>EBOM</v>
      </c>
      <c r="E141" t="str">
        <f>VLOOKUP(B141,[1]IRIS!$B$2:$T$370,4,FALSE)</f>
        <v>PP</v>
      </c>
      <c r="F141">
        <f>VLOOKUP(B141,[1]IRIS!$B$2:$T$370,5,FALSE)</f>
        <v>80004846</v>
      </c>
      <c r="G141" t="str">
        <f>VLOOKUP(B141,[1]IRIS!$B$2:$T$370,6,FALSE)</f>
        <v>MURATA ELECTRONICS ROCK</v>
      </c>
      <c r="H141" t="str">
        <f>VLOOKUP(B141,[1]IRIS!$B$2:$T$370,7,FALSE)</f>
        <v>US</v>
      </c>
      <c r="I141">
        <f>VLOOKUP(B141,[1]IRIS!$B$2:$T$370,14,FALSE)</f>
        <v>5.7999999999999996E-3</v>
      </c>
      <c r="J141" t="str">
        <f>VLOOKUP(B141,[1]IRIS!$B$2:$T$370,15,FALSE)</f>
        <v>USD</v>
      </c>
      <c r="K141">
        <f t="shared" si="32"/>
        <v>5.7999999999999996E-3</v>
      </c>
      <c r="L141" s="15"/>
      <c r="N141" t="str">
        <f>VLOOKUP(B141,[1]IRIS!$B$2:$T$370,16,FALSE)</f>
        <v>EA</v>
      </c>
      <c r="O141" t="str">
        <f>VLOOKUP(B141,[1]IRIS!$B$2:$T$370,17,FALSE)</f>
        <v>P4000026</v>
      </c>
      <c r="P141" t="str">
        <f>VLOOKUP(B141,[1]IRIS!$B$2:$T$370,19,FALSE)</f>
        <v>PNET55D</v>
      </c>
      <c r="Q141">
        <v>0</v>
      </c>
      <c r="R141">
        <v>0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f t="shared" si="24"/>
        <v>0</v>
      </c>
      <c r="Z141">
        <f t="shared" si="25"/>
        <v>0</v>
      </c>
      <c r="AA141">
        <f t="shared" si="26"/>
        <v>5.7999999999999996E-3</v>
      </c>
      <c r="AB141">
        <f t="shared" si="27"/>
        <v>5.7999999999999996E-3</v>
      </c>
      <c r="AC141">
        <f t="shared" si="28"/>
        <v>5.7999999999999996E-3</v>
      </c>
      <c r="AD141">
        <f t="shared" si="29"/>
        <v>5.7999999999999996E-3</v>
      </c>
      <c r="AE141">
        <f t="shared" si="30"/>
        <v>5.7999999999999996E-3</v>
      </c>
      <c r="AF141">
        <f t="shared" si="31"/>
        <v>5.7999999999999996E-3</v>
      </c>
    </row>
    <row r="142" spans="1:32" x14ac:dyDescent="0.25">
      <c r="A142" t="s">
        <v>986</v>
      </c>
      <c r="B142" t="str">
        <f t="shared" si="23"/>
        <v>KL12193D-F20012</v>
      </c>
      <c r="C142" t="str">
        <f>VLOOKUP(B142,[1]IRIS!$B$2:$T$370,2,FALSE)</f>
        <v>BEAD FERRITE CHIP120OHM@1GHz 0.095DCR 1.5</v>
      </c>
      <c r="D142" t="str">
        <f>VLOOKUP(B142,'[1]cBOM GD'!$B$3:$D$393,3,FALSE)</f>
        <v>EBOM</v>
      </c>
      <c r="E142" t="str">
        <f>VLOOKUP(B142,[1]IRIS!$B$2:$T$370,4,FALSE)</f>
        <v>PP</v>
      </c>
      <c r="F142">
        <f>VLOOKUP(B142,[1]IRIS!$B$2:$T$370,5,FALSE)</f>
        <v>80004846</v>
      </c>
      <c r="G142" t="str">
        <f>VLOOKUP(B142,[1]IRIS!$B$2:$T$370,6,FALSE)</f>
        <v>MURATA ELECTRONICS ROCK</v>
      </c>
      <c r="H142" t="str">
        <f>VLOOKUP(B142,[1]IRIS!$B$2:$T$370,7,FALSE)</f>
        <v>US</v>
      </c>
      <c r="I142">
        <f>VLOOKUP(B142,[1]IRIS!$B$2:$T$370,14,FALSE)</f>
        <v>1.15E-2</v>
      </c>
      <c r="J142" t="str">
        <f>VLOOKUP(B142,[1]IRIS!$B$2:$T$370,15,FALSE)</f>
        <v>USD</v>
      </c>
      <c r="K142">
        <f t="shared" si="32"/>
        <v>1.15E-2</v>
      </c>
      <c r="L142" s="15"/>
      <c r="N142" t="str">
        <f>VLOOKUP(B142,[1]IRIS!$B$2:$T$370,16,FALSE)</f>
        <v>EA</v>
      </c>
      <c r="O142" t="str">
        <f>VLOOKUP(B142,[1]IRIS!$B$2:$T$370,17,FALSE)</f>
        <v>P4000026</v>
      </c>
      <c r="P142" t="str">
        <f>VLOOKUP(B142,[1]IRIS!$B$2:$T$370,19,FALSE)</f>
        <v>PNET55D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1</v>
      </c>
      <c r="Y142">
        <f t="shared" si="24"/>
        <v>0</v>
      </c>
      <c r="Z142">
        <f t="shared" si="25"/>
        <v>0</v>
      </c>
      <c r="AA142">
        <f t="shared" si="26"/>
        <v>0</v>
      </c>
      <c r="AB142">
        <f t="shared" si="27"/>
        <v>0</v>
      </c>
      <c r="AC142">
        <f t="shared" si="28"/>
        <v>0</v>
      </c>
      <c r="AD142">
        <f t="shared" si="29"/>
        <v>0</v>
      </c>
      <c r="AE142">
        <f t="shared" si="30"/>
        <v>1.15E-2</v>
      </c>
      <c r="AF142">
        <f t="shared" si="31"/>
        <v>1.15E-2</v>
      </c>
    </row>
    <row r="143" spans="1:32" x14ac:dyDescent="0.25">
      <c r="A143" t="s">
        <v>987</v>
      </c>
      <c r="B143" t="str">
        <f t="shared" si="23"/>
        <v>KL12193D-F20013</v>
      </c>
      <c r="C143" t="str">
        <f>VLOOKUP(B143,[1]IRIS!$B$2:$T$370,2,FALSE)</f>
        <v>BEAD FERRITE CHIP120OHM@100MHZ 0.5A Q200-</v>
      </c>
      <c r="D143" t="str">
        <f>VLOOKUP(B143,'[1]cBOM GD'!$B$3:$D$393,3,FALSE)</f>
        <v>EBOM</v>
      </c>
      <c r="E143" t="str">
        <f>VLOOKUP(B143,[1]IRIS!$B$2:$T$370,4,FALSE)</f>
        <v>PP</v>
      </c>
      <c r="F143">
        <f>VLOOKUP(B143,[1]IRIS!$B$2:$T$370,5,FALSE)</f>
        <v>80004846</v>
      </c>
      <c r="G143" t="str">
        <f>VLOOKUP(B143,[1]IRIS!$B$2:$T$370,6,FALSE)</f>
        <v>MURATA ELECTRONICS ROCK</v>
      </c>
      <c r="H143" t="str">
        <f>VLOOKUP(B143,[1]IRIS!$B$2:$T$370,7,FALSE)</f>
        <v>US</v>
      </c>
      <c r="I143">
        <f>VLOOKUP(B143,[1]IRIS!$B$2:$T$370,14,FALSE)</f>
        <v>4.3E-3</v>
      </c>
      <c r="J143" t="str">
        <f>VLOOKUP(B143,[1]IRIS!$B$2:$T$370,15,FALSE)</f>
        <v>USD</v>
      </c>
      <c r="K143">
        <f t="shared" si="32"/>
        <v>4.3E-3</v>
      </c>
      <c r="L143" s="15"/>
      <c r="N143" t="str">
        <f>VLOOKUP(B143,[1]IRIS!$B$2:$T$370,16,FALSE)</f>
        <v>EA</v>
      </c>
      <c r="O143" t="str">
        <f>VLOOKUP(B143,[1]IRIS!$B$2:$T$370,17,FALSE)</f>
        <v>P4000026</v>
      </c>
      <c r="P143" t="str">
        <f>VLOOKUP(B143,[1]IRIS!$B$2:$T$370,19,FALSE)</f>
        <v>PNET55D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f t="shared" si="24"/>
        <v>4.3E-3</v>
      </c>
      <c r="Z143">
        <f t="shared" si="25"/>
        <v>4.3E-3</v>
      </c>
      <c r="AA143">
        <f t="shared" si="26"/>
        <v>4.3E-3</v>
      </c>
      <c r="AB143">
        <f t="shared" si="27"/>
        <v>4.3E-3</v>
      </c>
      <c r="AC143">
        <f t="shared" si="28"/>
        <v>4.3E-3</v>
      </c>
      <c r="AD143">
        <f t="shared" si="29"/>
        <v>4.3E-3</v>
      </c>
      <c r="AE143">
        <f t="shared" si="30"/>
        <v>4.3E-3</v>
      </c>
      <c r="AF143">
        <f t="shared" si="31"/>
        <v>4.3E-3</v>
      </c>
    </row>
    <row r="144" spans="1:32" x14ac:dyDescent="0.25">
      <c r="A144" t="s">
        <v>988</v>
      </c>
      <c r="B144" t="str">
        <f t="shared" si="23"/>
        <v>KL12193D-F20015</v>
      </c>
      <c r="C144" t="str">
        <f>VLOOKUP(B144,[1]IRIS!$B$2:$T$370,2,FALSE)</f>
        <v>MAG-FER 120R,25%,3A,0603</v>
      </c>
      <c r="D144" t="str">
        <f>VLOOKUP(B144,'[1]cBOM GD'!$B$3:$D$393,3,FALSE)</f>
        <v>EBOM</v>
      </c>
      <c r="E144" t="str">
        <f>VLOOKUP(B144,[1]IRIS!$B$2:$T$370,4,FALSE)</f>
        <v>PP</v>
      </c>
      <c r="F144">
        <f>VLOOKUP(B144,[1]IRIS!$B$2:$T$370,5,FALSE)</f>
        <v>80004846</v>
      </c>
      <c r="G144" t="str">
        <f>VLOOKUP(B144,[1]IRIS!$B$2:$T$370,6,FALSE)</f>
        <v>MURATA ELECTRONICS ROCK</v>
      </c>
      <c r="H144" t="str">
        <f>VLOOKUP(B144,[1]IRIS!$B$2:$T$370,7,FALSE)</f>
        <v>US</v>
      </c>
      <c r="I144">
        <f>VLOOKUP(B144,[1]IRIS!$B$2:$T$370,14,FALSE)</f>
        <v>1.47E-2</v>
      </c>
      <c r="J144" t="str">
        <f>VLOOKUP(B144,[1]IRIS!$B$2:$T$370,15,FALSE)</f>
        <v>USD</v>
      </c>
      <c r="K144">
        <f t="shared" si="32"/>
        <v>1.47E-2</v>
      </c>
      <c r="L144" s="15"/>
      <c r="N144" t="str">
        <f>VLOOKUP(B144,[1]IRIS!$B$2:$T$370,16,FALSE)</f>
        <v>EA</v>
      </c>
      <c r="O144" t="str">
        <f>VLOOKUP(B144,[1]IRIS!$B$2:$T$370,17,FALSE)</f>
        <v>P4000026</v>
      </c>
      <c r="P144" t="str">
        <f>VLOOKUP(B144,[1]IRIS!$B$2:$T$370,19,FALSE)</f>
        <v>PNET55D</v>
      </c>
      <c r="Q144">
        <v>9</v>
      </c>
      <c r="R144">
        <v>9</v>
      </c>
      <c r="S144">
        <v>9</v>
      </c>
      <c r="T144">
        <v>9</v>
      </c>
      <c r="U144">
        <v>9</v>
      </c>
      <c r="V144">
        <v>9</v>
      </c>
      <c r="W144">
        <v>9</v>
      </c>
      <c r="X144">
        <v>9</v>
      </c>
      <c r="Y144">
        <f t="shared" si="24"/>
        <v>0.1323</v>
      </c>
      <c r="Z144">
        <f t="shared" si="25"/>
        <v>0.1323</v>
      </c>
      <c r="AA144">
        <f t="shared" si="26"/>
        <v>0.1323</v>
      </c>
      <c r="AB144">
        <f t="shared" si="27"/>
        <v>0.1323</v>
      </c>
      <c r="AC144">
        <f t="shared" si="28"/>
        <v>0.1323</v>
      </c>
      <c r="AD144">
        <f t="shared" si="29"/>
        <v>0.1323</v>
      </c>
      <c r="AE144">
        <f t="shared" si="30"/>
        <v>0.1323</v>
      </c>
      <c r="AF144">
        <f t="shared" si="31"/>
        <v>0.1323</v>
      </c>
    </row>
    <row r="145" spans="1:32" x14ac:dyDescent="0.25">
      <c r="A145" t="s">
        <v>989</v>
      </c>
      <c r="B145" t="str">
        <f t="shared" si="23"/>
        <v>KL12613D-F10002</v>
      </c>
      <c r="C145" t="str">
        <f>VLOOKUP(B145,[1]IRIS!$B$2:$T$370,2,FALSE)</f>
        <v>MAG-IND 1.2nH,8.33%,750A,0201</v>
      </c>
      <c r="D145" t="str">
        <f>VLOOKUP(B145,'[1]cBOM GD'!$B$3:$D$393,3,FALSE)</f>
        <v>EBOM</v>
      </c>
      <c r="E145" t="str">
        <f>VLOOKUP(B145,[1]IRIS!$B$2:$T$370,4,FALSE)</f>
        <v>PP</v>
      </c>
      <c r="F145">
        <f>VLOOKUP(B145,[1]IRIS!$B$2:$T$370,5,FALSE)</f>
        <v>80004846</v>
      </c>
      <c r="G145" t="str">
        <f>VLOOKUP(B145,[1]IRIS!$B$2:$T$370,6,FALSE)</f>
        <v>MURATA ELECTRONICS ROCK</v>
      </c>
      <c r="H145" t="str">
        <f>VLOOKUP(B145,[1]IRIS!$B$2:$T$370,7,FALSE)</f>
        <v>US</v>
      </c>
      <c r="I145">
        <f>VLOOKUP(B145,[1]IRIS!$B$2:$T$370,14,FALSE)</f>
        <v>7.7999999999999996E-3</v>
      </c>
      <c r="J145" t="str">
        <f>VLOOKUP(B145,[1]IRIS!$B$2:$T$370,15,FALSE)</f>
        <v>USD</v>
      </c>
      <c r="K145">
        <f t="shared" si="32"/>
        <v>7.7999999999999996E-3</v>
      </c>
      <c r="L145" s="15"/>
      <c r="N145" t="str">
        <f>VLOOKUP(B145,[1]IRIS!$B$2:$T$370,16,FALSE)</f>
        <v>EA</v>
      </c>
      <c r="O145" t="str">
        <f>VLOOKUP(B145,[1]IRIS!$B$2:$T$370,17,FALSE)</f>
        <v>P4000026</v>
      </c>
      <c r="P145" t="str">
        <f>VLOOKUP(B145,[1]IRIS!$B$2:$T$370,19,FALSE)</f>
        <v>PNET55D</v>
      </c>
      <c r="Q145">
        <v>3</v>
      </c>
      <c r="R145">
        <v>3</v>
      </c>
      <c r="S145">
        <v>3</v>
      </c>
      <c r="T145">
        <v>3</v>
      </c>
      <c r="U145">
        <v>3</v>
      </c>
      <c r="V145">
        <v>3</v>
      </c>
      <c r="W145">
        <v>3</v>
      </c>
      <c r="X145">
        <v>3</v>
      </c>
      <c r="Y145">
        <f t="shared" si="24"/>
        <v>2.3399999999999997E-2</v>
      </c>
      <c r="Z145">
        <f t="shared" si="25"/>
        <v>2.3399999999999997E-2</v>
      </c>
      <c r="AA145">
        <f t="shared" si="26"/>
        <v>2.3399999999999997E-2</v>
      </c>
      <c r="AB145">
        <f t="shared" si="27"/>
        <v>2.3399999999999997E-2</v>
      </c>
      <c r="AC145">
        <f t="shared" si="28"/>
        <v>2.3399999999999997E-2</v>
      </c>
      <c r="AD145">
        <f t="shared" si="29"/>
        <v>2.3399999999999997E-2</v>
      </c>
      <c r="AE145">
        <f t="shared" si="30"/>
        <v>2.3399999999999997E-2</v>
      </c>
      <c r="AF145">
        <f t="shared" si="31"/>
        <v>2.3399999999999997E-2</v>
      </c>
    </row>
    <row r="146" spans="1:32" x14ac:dyDescent="0.25">
      <c r="A146" t="s">
        <v>990</v>
      </c>
      <c r="B146" t="str">
        <f t="shared" si="23"/>
        <v>KL12713D-F10001</v>
      </c>
      <c r="C146" t="str">
        <f>VLOOKUP(B146,[1]IRIS!$B$2:$T$370,2,FALSE)</f>
        <v>IND 12nH 3% 250mA 0201(0603m) 0p55ht 0.70ohm 2</v>
      </c>
      <c r="D146" t="str">
        <f>VLOOKUP(B146,'[1]cBOM GD'!$B$3:$D$393,3,FALSE)</f>
        <v>EBOM</v>
      </c>
      <c r="E146" t="str">
        <f>VLOOKUP(B146,[1]IRIS!$B$2:$T$370,4,FALSE)</f>
        <v>PP</v>
      </c>
      <c r="F146">
        <f>VLOOKUP(B146,[1]IRIS!$B$2:$T$370,5,FALSE)</f>
        <v>80004846</v>
      </c>
      <c r="G146" t="str">
        <f>VLOOKUP(B146,[1]IRIS!$B$2:$T$370,6,FALSE)</f>
        <v>MURATA ELECTRONICS ROCK</v>
      </c>
      <c r="H146" t="str">
        <f>VLOOKUP(B146,[1]IRIS!$B$2:$T$370,7,FALSE)</f>
        <v>US</v>
      </c>
      <c r="I146">
        <f>VLOOKUP(B146,[1]IRIS!$B$2:$T$370,14,FALSE)</f>
        <v>7.7999999999999996E-3</v>
      </c>
      <c r="J146" t="str">
        <f>VLOOKUP(B146,[1]IRIS!$B$2:$T$370,15,FALSE)</f>
        <v>USD</v>
      </c>
      <c r="K146">
        <f t="shared" si="32"/>
        <v>7.7999999999999996E-3</v>
      </c>
      <c r="L146" s="15"/>
      <c r="N146" t="str">
        <f>VLOOKUP(B146,[1]IRIS!$B$2:$T$370,16,FALSE)</f>
        <v>EA</v>
      </c>
      <c r="O146" t="str">
        <f>VLOOKUP(B146,[1]IRIS!$B$2:$T$370,17,FALSE)</f>
        <v>P4000026</v>
      </c>
      <c r="P146" t="str">
        <f>VLOOKUP(B146,[1]IRIS!$B$2:$T$370,19,FALSE)</f>
        <v>PNET55D</v>
      </c>
      <c r="Q146">
        <v>5</v>
      </c>
      <c r="R146">
        <v>5</v>
      </c>
      <c r="S146">
        <v>3</v>
      </c>
      <c r="T146">
        <v>3</v>
      </c>
      <c r="U146">
        <v>3</v>
      </c>
      <c r="V146">
        <v>3</v>
      </c>
      <c r="W146">
        <v>3</v>
      </c>
      <c r="X146">
        <v>3</v>
      </c>
      <c r="Y146">
        <f t="shared" si="24"/>
        <v>3.9E-2</v>
      </c>
      <c r="Z146">
        <f t="shared" si="25"/>
        <v>3.9E-2</v>
      </c>
      <c r="AA146">
        <f t="shared" si="26"/>
        <v>2.3399999999999997E-2</v>
      </c>
      <c r="AB146">
        <f t="shared" si="27"/>
        <v>2.3399999999999997E-2</v>
      </c>
      <c r="AC146">
        <f t="shared" si="28"/>
        <v>2.3399999999999997E-2</v>
      </c>
      <c r="AD146">
        <f t="shared" si="29"/>
        <v>2.3399999999999997E-2</v>
      </c>
      <c r="AE146">
        <f t="shared" si="30"/>
        <v>2.3399999999999997E-2</v>
      </c>
      <c r="AF146">
        <f t="shared" si="31"/>
        <v>2.3399999999999997E-2</v>
      </c>
    </row>
    <row r="147" spans="1:32" x14ac:dyDescent="0.25">
      <c r="A147" t="s">
        <v>991</v>
      </c>
      <c r="B147" t="str">
        <f t="shared" si="23"/>
        <v>KL12733D-F10002</v>
      </c>
      <c r="C147" t="str">
        <f>VLOOKUP(B147,[1]IRIS!$B$2:$T$370,2,FALSE)</f>
        <v>IND 12nH 5% 250mA 0201(0603m) 0p55ht 0.70ohm 2</v>
      </c>
      <c r="D147" t="str">
        <f>VLOOKUP(B147,'[1]cBOM GD'!$B$3:$D$393,3,FALSE)</f>
        <v>EBOM</v>
      </c>
      <c r="E147" t="str">
        <f>VLOOKUP(B147,[1]IRIS!$B$2:$T$370,4,FALSE)</f>
        <v>PP</v>
      </c>
      <c r="F147">
        <f>VLOOKUP(B147,[1]IRIS!$B$2:$T$370,5,FALSE)</f>
        <v>80004846</v>
      </c>
      <c r="G147" t="str">
        <f>VLOOKUP(B147,[1]IRIS!$B$2:$T$370,6,FALSE)</f>
        <v>MURATA ELECTRONICS ROCK</v>
      </c>
      <c r="H147" t="str">
        <f>VLOOKUP(B147,[1]IRIS!$B$2:$T$370,7,FALSE)</f>
        <v>US</v>
      </c>
      <c r="I147">
        <f>VLOOKUP(B147,[1]IRIS!$B$2:$T$370,14,FALSE)</f>
        <v>5.7999999999999996E-3</v>
      </c>
      <c r="J147" t="str">
        <f>VLOOKUP(B147,[1]IRIS!$B$2:$T$370,15,FALSE)</f>
        <v>USD</v>
      </c>
      <c r="K147">
        <f t="shared" si="32"/>
        <v>5.7999999999999996E-3</v>
      </c>
      <c r="L147" s="15"/>
      <c r="N147" t="str">
        <f>VLOOKUP(B147,[1]IRIS!$B$2:$T$370,16,FALSE)</f>
        <v>EA</v>
      </c>
      <c r="O147" t="str">
        <f>VLOOKUP(B147,[1]IRIS!$B$2:$T$370,17,FALSE)</f>
        <v>P4000026</v>
      </c>
      <c r="P147" t="str">
        <f>VLOOKUP(B147,[1]IRIS!$B$2:$T$370,19,FALSE)</f>
        <v>PNET55D</v>
      </c>
      <c r="Q147">
        <v>4</v>
      </c>
      <c r="R147">
        <v>4</v>
      </c>
      <c r="S147">
        <v>3</v>
      </c>
      <c r="T147">
        <v>3</v>
      </c>
      <c r="U147">
        <v>3</v>
      </c>
      <c r="V147">
        <v>3</v>
      </c>
      <c r="W147">
        <v>3</v>
      </c>
      <c r="X147">
        <v>3</v>
      </c>
      <c r="Y147">
        <f t="shared" si="24"/>
        <v>2.3199999999999998E-2</v>
      </c>
      <c r="Z147">
        <f t="shared" si="25"/>
        <v>2.3199999999999998E-2</v>
      </c>
      <c r="AA147">
        <f t="shared" si="26"/>
        <v>1.7399999999999999E-2</v>
      </c>
      <c r="AB147">
        <f t="shared" si="27"/>
        <v>1.7399999999999999E-2</v>
      </c>
      <c r="AC147">
        <f t="shared" si="28"/>
        <v>1.7399999999999999E-2</v>
      </c>
      <c r="AD147">
        <f t="shared" si="29"/>
        <v>1.7399999999999999E-2</v>
      </c>
      <c r="AE147">
        <f t="shared" si="30"/>
        <v>1.7399999999999999E-2</v>
      </c>
      <c r="AF147">
        <f t="shared" si="31"/>
        <v>1.7399999999999999E-2</v>
      </c>
    </row>
    <row r="148" spans="1:32" x14ac:dyDescent="0.25">
      <c r="A148" t="s">
        <v>992</v>
      </c>
      <c r="B148" t="str">
        <f t="shared" si="23"/>
        <v>KL15613D-F10001</v>
      </c>
      <c r="C148" t="str">
        <f>VLOOKUP(B148,[1]IRIS!$B$2:$T$370,2,FALSE)</f>
        <v>IND 1.5nH +/-0.1nH 600mA0201 (0603m) 0p55ht 0.15</v>
      </c>
      <c r="D148" t="str">
        <f>VLOOKUP(B148,'[1]cBOM GD'!$B$3:$D$393,3,FALSE)</f>
        <v>EBOM</v>
      </c>
      <c r="E148" t="str">
        <f>VLOOKUP(B148,[1]IRIS!$B$2:$T$370,4,FALSE)</f>
        <v>PP</v>
      </c>
      <c r="F148">
        <f>VLOOKUP(B148,[1]IRIS!$B$2:$T$370,5,FALSE)</f>
        <v>80004846</v>
      </c>
      <c r="G148" t="str">
        <f>VLOOKUP(B148,[1]IRIS!$B$2:$T$370,6,FALSE)</f>
        <v>MURATA ELECTRONICS ROCK</v>
      </c>
      <c r="H148" t="str">
        <f>VLOOKUP(B148,[1]IRIS!$B$2:$T$370,7,FALSE)</f>
        <v>US</v>
      </c>
      <c r="I148">
        <f>VLOOKUP(B148,[1]IRIS!$B$2:$T$370,14,FALSE)</f>
        <v>7.7999999999999996E-3</v>
      </c>
      <c r="J148" t="str">
        <f>VLOOKUP(B148,[1]IRIS!$B$2:$T$370,15,FALSE)</f>
        <v>USD</v>
      </c>
      <c r="K148">
        <f t="shared" si="32"/>
        <v>7.7999999999999996E-3</v>
      </c>
      <c r="L148" s="15"/>
      <c r="N148" t="str">
        <f>VLOOKUP(B148,[1]IRIS!$B$2:$T$370,16,FALSE)</f>
        <v>EA</v>
      </c>
      <c r="O148" t="str">
        <f>VLOOKUP(B148,[1]IRIS!$B$2:$T$370,17,FALSE)</f>
        <v>P4000026</v>
      </c>
      <c r="P148" t="str">
        <f>VLOOKUP(B148,[1]IRIS!$B$2:$T$370,19,FALSE)</f>
        <v>PNET55D</v>
      </c>
      <c r="Q148">
        <v>3</v>
      </c>
      <c r="R148">
        <v>3</v>
      </c>
      <c r="S148">
        <v>3</v>
      </c>
      <c r="T148">
        <v>3</v>
      </c>
      <c r="U148">
        <v>3</v>
      </c>
      <c r="V148">
        <v>3</v>
      </c>
      <c r="W148">
        <v>3</v>
      </c>
      <c r="X148">
        <v>3</v>
      </c>
      <c r="Y148">
        <f t="shared" si="24"/>
        <v>2.3399999999999997E-2</v>
      </c>
      <c r="Z148">
        <f t="shared" si="25"/>
        <v>2.3399999999999997E-2</v>
      </c>
      <c r="AA148">
        <f t="shared" si="26"/>
        <v>2.3399999999999997E-2</v>
      </c>
      <c r="AB148">
        <f t="shared" si="27"/>
        <v>2.3399999999999997E-2</v>
      </c>
      <c r="AC148">
        <f t="shared" si="28"/>
        <v>2.3399999999999997E-2</v>
      </c>
      <c r="AD148">
        <f t="shared" si="29"/>
        <v>2.3399999999999997E-2</v>
      </c>
      <c r="AE148">
        <f t="shared" si="30"/>
        <v>2.3399999999999997E-2</v>
      </c>
      <c r="AF148">
        <f t="shared" si="31"/>
        <v>2.3399999999999997E-2</v>
      </c>
    </row>
    <row r="149" spans="1:32" x14ac:dyDescent="0.25">
      <c r="A149" t="s">
        <v>993</v>
      </c>
      <c r="B149" t="str">
        <f t="shared" si="23"/>
        <v>KL15713D-F10001</v>
      </c>
      <c r="C149" t="str">
        <f>VLOOKUP(B149,[1]IRIS!$B$2:$T$370,2,FALSE)</f>
        <v>IND 15nH 3% 250mA 0201(0603m) 0p55ht 0.70ohm 2</v>
      </c>
      <c r="D149" t="str">
        <f>VLOOKUP(B149,'[1]cBOM GD'!$B$3:$D$393,3,FALSE)</f>
        <v>EBOM</v>
      </c>
      <c r="E149" t="str">
        <f>VLOOKUP(B149,[1]IRIS!$B$2:$T$370,4,FALSE)</f>
        <v>PP</v>
      </c>
      <c r="F149">
        <f>VLOOKUP(B149,[1]IRIS!$B$2:$T$370,5,FALSE)</f>
        <v>80004846</v>
      </c>
      <c r="G149" t="str">
        <f>VLOOKUP(B149,[1]IRIS!$B$2:$T$370,6,FALSE)</f>
        <v>MURATA ELECTRONICS ROCK</v>
      </c>
      <c r="H149" t="str">
        <f>VLOOKUP(B149,[1]IRIS!$B$2:$T$370,7,FALSE)</f>
        <v>US</v>
      </c>
      <c r="I149">
        <f>VLOOKUP(B149,[1]IRIS!$B$2:$T$370,14,FALSE)</f>
        <v>7.7999999999999996E-3</v>
      </c>
      <c r="J149" t="str">
        <f>VLOOKUP(B149,[1]IRIS!$B$2:$T$370,15,FALSE)</f>
        <v>USD</v>
      </c>
      <c r="K149">
        <f t="shared" si="32"/>
        <v>7.7999999999999996E-3</v>
      </c>
      <c r="L149" s="15"/>
      <c r="N149" t="str">
        <f>VLOOKUP(B149,[1]IRIS!$B$2:$T$370,16,FALSE)</f>
        <v>EA</v>
      </c>
      <c r="O149" t="str">
        <f>VLOOKUP(B149,[1]IRIS!$B$2:$T$370,17,FALSE)</f>
        <v>P4000026</v>
      </c>
      <c r="P149" t="str">
        <f>VLOOKUP(B149,[1]IRIS!$B$2:$T$370,19,FALSE)</f>
        <v>PNET55D</v>
      </c>
      <c r="Q149">
        <v>5</v>
      </c>
      <c r="R149">
        <v>5</v>
      </c>
      <c r="S149">
        <v>3</v>
      </c>
      <c r="T149">
        <v>3</v>
      </c>
      <c r="U149">
        <v>3</v>
      </c>
      <c r="V149">
        <v>3</v>
      </c>
      <c r="W149">
        <v>3</v>
      </c>
      <c r="X149">
        <v>3</v>
      </c>
      <c r="Y149">
        <f t="shared" si="24"/>
        <v>3.9E-2</v>
      </c>
      <c r="Z149">
        <f t="shared" si="25"/>
        <v>3.9E-2</v>
      </c>
      <c r="AA149">
        <f t="shared" si="26"/>
        <v>2.3399999999999997E-2</v>
      </c>
      <c r="AB149">
        <f t="shared" si="27"/>
        <v>2.3399999999999997E-2</v>
      </c>
      <c r="AC149">
        <f t="shared" si="28"/>
        <v>2.3399999999999997E-2</v>
      </c>
      <c r="AD149">
        <f t="shared" si="29"/>
        <v>2.3399999999999997E-2</v>
      </c>
      <c r="AE149">
        <f t="shared" si="30"/>
        <v>2.3399999999999997E-2</v>
      </c>
      <c r="AF149">
        <f t="shared" si="31"/>
        <v>2.3399999999999997E-2</v>
      </c>
    </row>
    <row r="150" spans="1:32" x14ac:dyDescent="0.25">
      <c r="A150" t="s">
        <v>994</v>
      </c>
      <c r="B150" t="str">
        <f t="shared" si="23"/>
        <v>KL15963B-F10006</v>
      </c>
      <c r="C150" t="str">
        <f>VLOOKUP(B150,[1]IRIS!$B$2:$T$370,2,FALSE)</f>
        <v>INDUCTOR CHIP FILM 1.5uH20% SRF=50MHz Q200-GR1 R</v>
      </c>
      <c r="D150" t="str">
        <f>VLOOKUP(B150,'[1]cBOM GD'!$B$3:$D$393,3,FALSE)</f>
        <v>EBOM</v>
      </c>
      <c r="E150" t="str">
        <f>VLOOKUP(B150,[1]IRIS!$B$2:$T$370,4,FALSE)</f>
        <v>PP</v>
      </c>
      <c r="F150">
        <f>VLOOKUP(B150,[1]IRIS!$B$2:$T$370,5,FALSE)</f>
        <v>80004846</v>
      </c>
      <c r="G150" t="str">
        <f>VLOOKUP(B150,[1]IRIS!$B$2:$T$370,6,FALSE)</f>
        <v>MURATA ELECTRONICS ROCK</v>
      </c>
      <c r="H150" t="str">
        <f>VLOOKUP(B150,[1]IRIS!$B$2:$T$370,7,FALSE)</f>
        <v>US</v>
      </c>
      <c r="I150">
        <f>VLOOKUP(B150,[1]IRIS!$B$2:$T$370,14,FALSE)</f>
        <v>3.5000000000000003E-2</v>
      </c>
      <c r="J150" t="str">
        <f>VLOOKUP(B150,[1]IRIS!$B$2:$T$370,15,FALSE)</f>
        <v>USD</v>
      </c>
      <c r="K150">
        <f t="shared" si="32"/>
        <v>3.5000000000000003E-2</v>
      </c>
      <c r="L150" s="15"/>
      <c r="N150" t="str">
        <f>VLOOKUP(B150,[1]IRIS!$B$2:$T$370,16,FALSE)</f>
        <v>EA</v>
      </c>
      <c r="O150" t="str">
        <f>VLOOKUP(B150,[1]IRIS!$B$2:$T$370,17,FALSE)</f>
        <v>P4000026</v>
      </c>
      <c r="P150" t="str">
        <f>VLOOKUP(B150,[1]IRIS!$B$2:$T$370,19,FALSE)</f>
        <v>PNET55D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f t="shared" si="24"/>
        <v>3.5000000000000003E-2</v>
      </c>
      <c r="Z150">
        <f t="shared" si="25"/>
        <v>3.5000000000000003E-2</v>
      </c>
      <c r="AA150">
        <f t="shared" si="26"/>
        <v>3.5000000000000003E-2</v>
      </c>
      <c r="AB150">
        <f t="shared" si="27"/>
        <v>3.5000000000000003E-2</v>
      </c>
      <c r="AC150">
        <f t="shared" si="28"/>
        <v>3.5000000000000003E-2</v>
      </c>
      <c r="AD150">
        <f t="shared" si="29"/>
        <v>3.5000000000000003E-2</v>
      </c>
      <c r="AE150">
        <f t="shared" si="30"/>
        <v>3.5000000000000003E-2</v>
      </c>
      <c r="AF150">
        <f t="shared" si="31"/>
        <v>3.5000000000000003E-2</v>
      </c>
    </row>
    <row r="151" spans="1:32" x14ac:dyDescent="0.25">
      <c r="A151" t="s">
        <v>995</v>
      </c>
      <c r="B151" t="str">
        <f t="shared" si="23"/>
        <v>KL15963B-F10X01</v>
      </c>
      <c r="C151" t="str">
        <f>VLOOKUP(B151,[1]IRIS!$B$2:$T$370,2,FALSE)</f>
        <v>INDC-IND 1.5uH,20%,3.3AD544 125C,SMD</v>
      </c>
      <c r="D151" t="str">
        <f>VLOOKUP(B151,'[1]cBOM GD'!$B$3:$D$393,3,FALSE)</f>
        <v>EBOM</v>
      </c>
      <c r="E151" t="str">
        <f>VLOOKUP(B151,[1]IRIS!$B$2:$T$370,4,FALSE)</f>
        <v>PP</v>
      </c>
      <c r="F151">
        <f>VLOOKUP(B151,[1]IRIS!$B$2:$T$370,5,FALSE)</f>
        <v>80027755</v>
      </c>
      <c r="G151" t="str">
        <f>VLOOKUP(B151,[1]IRIS!$B$2:$T$370,6,FALSE)</f>
        <v>MURATA ELECTRONICS NORTH AME</v>
      </c>
      <c r="H151" t="str">
        <f>VLOOKUP(B151,[1]IRIS!$B$2:$T$370,7,FALSE)</f>
        <v>US</v>
      </c>
      <c r="I151">
        <f>VLOOKUP(B151,[1]IRIS!$B$2:$T$370,14,FALSE)</f>
        <v>4.65E-2</v>
      </c>
      <c r="J151" t="str">
        <f>VLOOKUP(B151,[1]IRIS!$B$2:$T$370,15,FALSE)</f>
        <v>USD</v>
      </c>
      <c r="K151">
        <f t="shared" si="32"/>
        <v>4.65E-2</v>
      </c>
      <c r="L151" s="15"/>
      <c r="N151" t="str">
        <f>VLOOKUP(B151,[1]IRIS!$B$2:$T$370,16,FALSE)</f>
        <v>EA</v>
      </c>
      <c r="O151" t="str">
        <f>VLOOKUP(B151,[1]IRIS!$B$2:$T$370,17,FALSE)</f>
        <v>P4000293</v>
      </c>
      <c r="P151" t="str">
        <f>VLOOKUP(B151,[1]IRIS!$B$2:$T$370,19,FALSE)</f>
        <v>PNET55D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f t="shared" si="24"/>
        <v>4.65E-2</v>
      </c>
      <c r="Z151">
        <f t="shared" si="25"/>
        <v>4.65E-2</v>
      </c>
      <c r="AA151">
        <f t="shared" si="26"/>
        <v>4.65E-2</v>
      </c>
      <c r="AB151">
        <f t="shared" si="27"/>
        <v>4.65E-2</v>
      </c>
      <c r="AC151">
        <f t="shared" si="28"/>
        <v>4.65E-2</v>
      </c>
      <c r="AD151">
        <f t="shared" si="29"/>
        <v>4.65E-2</v>
      </c>
      <c r="AE151">
        <f t="shared" si="30"/>
        <v>4.65E-2</v>
      </c>
      <c r="AF151">
        <f t="shared" si="31"/>
        <v>4.65E-2</v>
      </c>
    </row>
    <row r="152" spans="1:32" x14ac:dyDescent="0.25">
      <c r="A152" t="s">
        <v>996</v>
      </c>
      <c r="B152" t="str">
        <f t="shared" si="23"/>
        <v>KL20112D-F10001</v>
      </c>
      <c r="C152" t="str">
        <f>VLOOKUP(B152,[1]IRIS!$B$2:$T$370,2,FALSE)</f>
        <v>MAG-IND 200uH,,110mA,182</v>
      </c>
      <c r="D152" t="str">
        <f>VLOOKUP(B152,'[1]cBOM GD'!$B$3:$D$393,3,FALSE)</f>
        <v>EBOM</v>
      </c>
      <c r="E152" t="str">
        <f>VLOOKUP(B152,[1]IRIS!$B$2:$T$370,4,FALSE)</f>
        <v>PP</v>
      </c>
      <c r="F152">
        <f>VLOOKUP(B152,[1]IRIS!$B$2:$T$370,5,FALSE)</f>
        <v>80004846</v>
      </c>
      <c r="G152" t="str">
        <f>VLOOKUP(B152,[1]IRIS!$B$2:$T$370,6,FALSE)</f>
        <v>MURATA ELECTRONICS ROCK</v>
      </c>
      <c r="H152" t="str">
        <f>VLOOKUP(B152,[1]IRIS!$B$2:$T$370,7,FALSE)</f>
        <v>US</v>
      </c>
      <c r="I152">
        <f>VLOOKUP(B152,[1]IRIS!$B$2:$T$370,14,FALSE)</f>
        <v>0.158</v>
      </c>
      <c r="J152" t="str">
        <f>VLOOKUP(B152,[1]IRIS!$B$2:$T$370,15,FALSE)</f>
        <v>USD</v>
      </c>
      <c r="K152">
        <f t="shared" si="32"/>
        <v>0.158</v>
      </c>
      <c r="L152" s="15"/>
      <c r="N152" t="str">
        <f>VLOOKUP(B152,[1]IRIS!$B$2:$T$370,16,FALSE)</f>
        <v>EA</v>
      </c>
      <c r="O152" t="str">
        <f>VLOOKUP(B152,[1]IRIS!$B$2:$T$370,17,FALSE)</f>
        <v>P4000026</v>
      </c>
      <c r="P152" t="str">
        <f>VLOOKUP(B152,[1]IRIS!$B$2:$T$370,19,FALSE)</f>
        <v>PNET55D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f t="shared" si="24"/>
        <v>0.158</v>
      </c>
      <c r="Z152">
        <f t="shared" si="25"/>
        <v>0.158</v>
      </c>
      <c r="AA152">
        <f t="shared" si="26"/>
        <v>0.158</v>
      </c>
      <c r="AB152">
        <f t="shared" si="27"/>
        <v>0.158</v>
      </c>
      <c r="AC152">
        <f t="shared" si="28"/>
        <v>0.158</v>
      </c>
      <c r="AD152">
        <f t="shared" si="29"/>
        <v>0.158</v>
      </c>
      <c r="AE152">
        <f t="shared" si="30"/>
        <v>0.158</v>
      </c>
      <c r="AF152">
        <f t="shared" si="31"/>
        <v>0.158</v>
      </c>
    </row>
    <row r="153" spans="1:32" x14ac:dyDescent="0.25">
      <c r="A153" t="s">
        <v>997</v>
      </c>
      <c r="B153" t="str">
        <f t="shared" si="23"/>
        <v>KL20633D-F10002</v>
      </c>
      <c r="C153" t="str">
        <f>VLOOKUP(B153,[1]IRIS!$B$2:$T$370,2,FALSE)</f>
        <v>MAG-IND 2nH,5%,600mA,021</v>
      </c>
      <c r="D153" t="str">
        <f>VLOOKUP(B153,'[1]cBOM GD'!$B$3:$D$393,3,FALSE)</f>
        <v>EBOM</v>
      </c>
      <c r="E153" t="str">
        <f>VLOOKUP(B153,[1]IRIS!$B$2:$T$370,4,FALSE)</f>
        <v>PP</v>
      </c>
      <c r="F153">
        <f>VLOOKUP(B153,[1]IRIS!$B$2:$T$370,5,FALSE)</f>
        <v>80004846</v>
      </c>
      <c r="G153" t="str">
        <f>VLOOKUP(B153,[1]IRIS!$B$2:$T$370,6,FALSE)</f>
        <v>MURATA ELECTRONICS ROCK</v>
      </c>
      <c r="H153" t="str">
        <f>VLOOKUP(B153,[1]IRIS!$B$2:$T$370,7,FALSE)</f>
        <v>US</v>
      </c>
      <c r="I153">
        <f>VLOOKUP(B153,[1]IRIS!$B$2:$T$370,14,FALSE)</f>
        <v>7.7999999999999996E-3</v>
      </c>
      <c r="J153" t="str">
        <f>VLOOKUP(B153,[1]IRIS!$B$2:$T$370,15,FALSE)</f>
        <v>USD</v>
      </c>
      <c r="K153">
        <f t="shared" si="32"/>
        <v>7.7999999999999996E-3</v>
      </c>
      <c r="L153" s="15"/>
      <c r="N153" t="str">
        <f>VLOOKUP(B153,[1]IRIS!$B$2:$T$370,16,FALSE)</f>
        <v>EA</v>
      </c>
      <c r="O153" t="str">
        <f>VLOOKUP(B153,[1]IRIS!$B$2:$T$370,17,FALSE)</f>
        <v>P4000026</v>
      </c>
      <c r="P153" t="str">
        <f>VLOOKUP(B153,[1]IRIS!$B$2:$T$370,19,FALSE)</f>
        <v>PNET55D</v>
      </c>
      <c r="Q153">
        <v>1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f t="shared" si="24"/>
        <v>7.7999999999999996E-3</v>
      </c>
      <c r="Z153">
        <f t="shared" si="25"/>
        <v>7.7999999999999996E-3</v>
      </c>
      <c r="AA153">
        <f t="shared" si="26"/>
        <v>0</v>
      </c>
      <c r="AB153">
        <f t="shared" si="27"/>
        <v>0</v>
      </c>
      <c r="AC153">
        <f t="shared" si="28"/>
        <v>0</v>
      </c>
      <c r="AD153">
        <f t="shared" si="29"/>
        <v>0</v>
      </c>
      <c r="AE153">
        <f t="shared" si="30"/>
        <v>0</v>
      </c>
      <c r="AF153">
        <f t="shared" si="31"/>
        <v>0</v>
      </c>
    </row>
    <row r="154" spans="1:32" x14ac:dyDescent="0.25">
      <c r="A154" t="s">
        <v>998</v>
      </c>
      <c r="B154" t="str">
        <f t="shared" si="23"/>
        <v>KL22013D-F20002</v>
      </c>
      <c r="C154" t="str">
        <f>VLOOKUP(B154,[1]IRIS!$B$2:$T$370,2,FALSE)</f>
        <v>MAG-FER 22R,,1A,SMD</v>
      </c>
      <c r="D154" t="str">
        <f>VLOOKUP(B154,'[1]cBOM GD'!$B$3:$D$393,3,FALSE)</f>
        <v>EBOM</v>
      </c>
      <c r="E154" t="str">
        <f>VLOOKUP(B154,[1]IRIS!$B$2:$T$370,4,FALSE)</f>
        <v>PP</v>
      </c>
      <c r="F154">
        <f>VLOOKUP(B154,[1]IRIS!$B$2:$T$370,5,FALSE)</f>
        <v>80034477</v>
      </c>
      <c r="G154" t="str">
        <f>VLOOKUP(B154,[1]IRIS!$B$2:$T$370,6,FALSE)</f>
        <v>TAIYO YUDEN (U.S.A.), INC.</v>
      </c>
      <c r="H154" t="str">
        <f>VLOOKUP(B154,[1]IRIS!$B$2:$T$370,7,FALSE)</f>
        <v>US</v>
      </c>
      <c r="I154">
        <f>VLOOKUP(B154,[1]IRIS!$B$2:$T$370,14,FALSE)</f>
        <v>0.38500000000000001</v>
      </c>
      <c r="J154" t="str">
        <f>VLOOKUP(B154,[1]IRIS!$B$2:$T$370,15,FALSE)</f>
        <v>JPY</v>
      </c>
      <c r="K154">
        <f>+I154/110</f>
        <v>3.5000000000000001E-3</v>
      </c>
      <c r="L154" s="15"/>
      <c r="N154" t="str">
        <f>VLOOKUP(B154,[1]IRIS!$B$2:$T$370,16,FALSE)</f>
        <v>EA</v>
      </c>
      <c r="O154" t="str">
        <f>VLOOKUP(B154,[1]IRIS!$B$2:$T$370,17,FALSE)</f>
        <v>P4000580</v>
      </c>
      <c r="P154" t="str">
        <f>VLOOKUP(B154,[1]IRIS!$B$2:$T$370,19,FALSE)</f>
        <v>PEOM60D</v>
      </c>
      <c r="Q154">
        <v>12</v>
      </c>
      <c r="R154">
        <v>12</v>
      </c>
      <c r="S154">
        <v>10</v>
      </c>
      <c r="T154">
        <v>10</v>
      </c>
      <c r="U154">
        <v>10</v>
      </c>
      <c r="V154">
        <v>10</v>
      </c>
      <c r="W154">
        <v>10</v>
      </c>
      <c r="X154">
        <v>10</v>
      </c>
      <c r="Y154">
        <f t="shared" si="24"/>
        <v>4.2000000000000003E-2</v>
      </c>
      <c r="Z154">
        <f t="shared" si="25"/>
        <v>4.2000000000000003E-2</v>
      </c>
      <c r="AA154">
        <f t="shared" si="26"/>
        <v>3.5000000000000003E-2</v>
      </c>
      <c r="AB154">
        <f t="shared" si="27"/>
        <v>3.5000000000000003E-2</v>
      </c>
      <c r="AC154">
        <f t="shared" si="28"/>
        <v>3.5000000000000003E-2</v>
      </c>
      <c r="AD154">
        <f t="shared" si="29"/>
        <v>3.5000000000000003E-2</v>
      </c>
      <c r="AE154">
        <f t="shared" si="30"/>
        <v>3.5000000000000003E-2</v>
      </c>
      <c r="AF154">
        <f t="shared" si="31"/>
        <v>3.5000000000000003E-2</v>
      </c>
    </row>
    <row r="155" spans="1:32" x14ac:dyDescent="0.25">
      <c r="A155" t="s">
        <v>999</v>
      </c>
      <c r="B155" t="str">
        <f t="shared" si="23"/>
        <v>KL22193D-F20008</v>
      </c>
      <c r="C155" t="str">
        <f>VLOOKUP(B155,[1]IRIS!$B$2:$T$370,2,FALSE)</f>
        <v>Ferrite Bead220Ohms@100MHz 2A 0603</v>
      </c>
      <c r="D155" t="str">
        <f>VLOOKUP(B155,'[1]cBOM GD'!$B$3:$D$393,3,FALSE)</f>
        <v>EBOM</v>
      </c>
      <c r="E155" t="str">
        <f>VLOOKUP(B155,[1]IRIS!$B$2:$T$370,4,FALSE)</f>
        <v>PP</v>
      </c>
      <c r="F155">
        <f>VLOOKUP(B155,[1]IRIS!$B$2:$T$370,5,FALSE)</f>
        <v>80004846</v>
      </c>
      <c r="G155" t="str">
        <f>VLOOKUP(B155,[1]IRIS!$B$2:$T$370,6,FALSE)</f>
        <v>MURATA ELECTRONICS ROCK</v>
      </c>
      <c r="H155" t="str">
        <f>VLOOKUP(B155,[1]IRIS!$B$2:$T$370,7,FALSE)</f>
        <v>US</v>
      </c>
      <c r="I155">
        <f>VLOOKUP(B155,[1]IRIS!$B$2:$T$370,14,FALSE)</f>
        <v>1.6E-2</v>
      </c>
      <c r="J155" t="str">
        <f>VLOOKUP(B155,[1]IRIS!$B$2:$T$370,15,FALSE)</f>
        <v>USD</v>
      </c>
      <c r="K155">
        <f t="shared" ref="K155:K218" si="33">+I155</f>
        <v>1.6E-2</v>
      </c>
      <c r="L155" s="15"/>
      <c r="N155" t="str">
        <f>VLOOKUP(B155,[1]IRIS!$B$2:$T$370,16,FALSE)</f>
        <v>EA</v>
      </c>
      <c r="O155" t="str">
        <f>VLOOKUP(B155,[1]IRIS!$B$2:$T$370,17,FALSE)</f>
        <v>P4000026</v>
      </c>
      <c r="P155" t="str">
        <f>VLOOKUP(B155,[1]IRIS!$B$2:$T$370,19,FALSE)</f>
        <v>PNET55D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f t="shared" si="24"/>
        <v>1.6E-2</v>
      </c>
      <c r="Z155">
        <f t="shared" si="25"/>
        <v>1.6E-2</v>
      </c>
      <c r="AA155">
        <f t="shared" si="26"/>
        <v>1.6E-2</v>
      </c>
      <c r="AB155">
        <f t="shared" si="27"/>
        <v>1.6E-2</v>
      </c>
      <c r="AC155">
        <f t="shared" si="28"/>
        <v>1.6E-2</v>
      </c>
      <c r="AD155">
        <f t="shared" si="29"/>
        <v>1.6E-2</v>
      </c>
      <c r="AE155">
        <f t="shared" si="30"/>
        <v>1.6E-2</v>
      </c>
      <c r="AF155">
        <f t="shared" si="31"/>
        <v>1.6E-2</v>
      </c>
    </row>
    <row r="156" spans="1:32" x14ac:dyDescent="0.25">
      <c r="A156" t="s">
        <v>1000</v>
      </c>
      <c r="B156" t="str">
        <f t="shared" si="23"/>
        <v>KL22713D-F10001</v>
      </c>
      <c r="C156" t="str">
        <f>VLOOKUP(B156,[1]IRIS!$B$2:$T$370,2,FALSE)</f>
        <v>MAG-IND 22nH,3%,150mA,0201</v>
      </c>
      <c r="D156" t="str">
        <f>VLOOKUP(B156,'[1]cBOM GD'!$B$3:$D$393,3,FALSE)</f>
        <v>EBOM</v>
      </c>
      <c r="E156" t="str">
        <f>VLOOKUP(B156,[1]IRIS!$B$2:$T$370,4,FALSE)</f>
        <v>PP</v>
      </c>
      <c r="F156">
        <f>VLOOKUP(B156,[1]IRIS!$B$2:$T$370,5,FALSE)</f>
        <v>80004846</v>
      </c>
      <c r="G156" t="str">
        <f>VLOOKUP(B156,[1]IRIS!$B$2:$T$370,6,FALSE)</f>
        <v>MURATA ELECTRONICS ROCK</v>
      </c>
      <c r="H156" t="str">
        <f>VLOOKUP(B156,[1]IRIS!$B$2:$T$370,7,FALSE)</f>
        <v>US</v>
      </c>
      <c r="I156">
        <f>VLOOKUP(B156,[1]IRIS!$B$2:$T$370,14,FALSE)</f>
        <v>6.8999999999999999E-3</v>
      </c>
      <c r="J156" t="str">
        <f>VLOOKUP(B156,[1]IRIS!$B$2:$T$370,15,FALSE)</f>
        <v>USD</v>
      </c>
      <c r="K156">
        <f t="shared" si="33"/>
        <v>6.8999999999999999E-3</v>
      </c>
      <c r="L156" s="15"/>
      <c r="N156" t="str">
        <f>VLOOKUP(B156,[1]IRIS!$B$2:$T$370,16,FALSE)</f>
        <v>EA</v>
      </c>
      <c r="O156" t="str">
        <f>VLOOKUP(B156,[1]IRIS!$B$2:$T$370,17,FALSE)</f>
        <v>P4000026</v>
      </c>
      <c r="P156" t="str">
        <f>VLOOKUP(B156,[1]IRIS!$B$2:$T$370,19,FALSE)</f>
        <v>PNET55D</v>
      </c>
      <c r="Q156">
        <v>3</v>
      </c>
      <c r="R156">
        <v>3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f t="shared" si="24"/>
        <v>2.07E-2</v>
      </c>
      <c r="Z156">
        <f t="shared" si="25"/>
        <v>2.07E-2</v>
      </c>
      <c r="AA156">
        <f t="shared" si="26"/>
        <v>6.8999999999999999E-3</v>
      </c>
      <c r="AB156">
        <f t="shared" si="27"/>
        <v>6.8999999999999999E-3</v>
      </c>
      <c r="AC156">
        <f t="shared" si="28"/>
        <v>6.8999999999999999E-3</v>
      </c>
      <c r="AD156">
        <f t="shared" si="29"/>
        <v>6.8999999999999999E-3</v>
      </c>
      <c r="AE156">
        <f t="shared" si="30"/>
        <v>6.8999999999999999E-3</v>
      </c>
      <c r="AF156">
        <f t="shared" si="31"/>
        <v>6.8999999999999999E-3</v>
      </c>
    </row>
    <row r="157" spans="1:32" x14ac:dyDescent="0.25">
      <c r="A157" t="s">
        <v>1001</v>
      </c>
      <c r="B157" t="str">
        <f t="shared" si="23"/>
        <v>KL22963B-F10014</v>
      </c>
      <c r="C157" t="str">
        <f>VLOOKUP(B157,[1]IRIS!$B$2:$T$370,2,FALSE)</f>
        <v>IND 2.2uH 20% 46mOhmsAEC-Q200</v>
      </c>
      <c r="D157" t="str">
        <f>VLOOKUP(B157,'[1]cBOM GD'!$B$3:$D$393,3,FALSE)</f>
        <v>EBOM</v>
      </c>
      <c r="E157" t="str">
        <f>VLOOKUP(B157,[1]IRIS!$B$2:$T$370,4,FALSE)</f>
        <v>PP</v>
      </c>
      <c r="F157">
        <f>VLOOKUP(B157,[1]IRIS!$B$2:$T$370,5,FALSE)</f>
        <v>80004846</v>
      </c>
      <c r="G157" t="str">
        <f>VLOOKUP(B157,[1]IRIS!$B$2:$T$370,6,FALSE)</f>
        <v>MURATA ELECTRONICS ROCK</v>
      </c>
      <c r="H157" t="str">
        <f>VLOOKUP(B157,[1]IRIS!$B$2:$T$370,7,FALSE)</f>
        <v>US</v>
      </c>
      <c r="I157">
        <f>VLOOKUP(B157,[1]IRIS!$B$2:$T$370,14,FALSE)</f>
        <v>8.3000000000000004E-2</v>
      </c>
      <c r="J157" t="str">
        <f>VLOOKUP(B157,[1]IRIS!$B$2:$T$370,15,FALSE)</f>
        <v>USD</v>
      </c>
      <c r="K157">
        <f t="shared" si="33"/>
        <v>8.3000000000000004E-2</v>
      </c>
      <c r="L157" s="15"/>
      <c r="N157" t="str">
        <f>VLOOKUP(B157,[1]IRIS!$B$2:$T$370,16,FALSE)</f>
        <v>EA</v>
      </c>
      <c r="O157" t="str">
        <f>VLOOKUP(B157,[1]IRIS!$B$2:$T$370,17,FALSE)</f>
        <v>P4000026</v>
      </c>
      <c r="P157" t="str">
        <f>VLOOKUP(B157,[1]IRIS!$B$2:$T$370,19,FALSE)</f>
        <v>PNET55D</v>
      </c>
      <c r="Q157">
        <v>2</v>
      </c>
      <c r="R157">
        <v>2</v>
      </c>
      <c r="S157">
        <v>2</v>
      </c>
      <c r="T157">
        <v>2</v>
      </c>
      <c r="U157">
        <v>2</v>
      </c>
      <c r="V157">
        <v>2</v>
      </c>
      <c r="W157">
        <v>2</v>
      </c>
      <c r="X157">
        <v>2</v>
      </c>
      <c r="Y157">
        <f t="shared" si="24"/>
        <v>0.16600000000000001</v>
      </c>
      <c r="Z157">
        <f t="shared" si="25"/>
        <v>0.16600000000000001</v>
      </c>
      <c r="AA157">
        <f t="shared" si="26"/>
        <v>0.16600000000000001</v>
      </c>
      <c r="AB157">
        <f t="shared" si="27"/>
        <v>0.16600000000000001</v>
      </c>
      <c r="AC157">
        <f t="shared" si="28"/>
        <v>0.16600000000000001</v>
      </c>
      <c r="AD157">
        <f t="shared" si="29"/>
        <v>0.16600000000000001</v>
      </c>
      <c r="AE157">
        <f t="shared" si="30"/>
        <v>0.16600000000000001</v>
      </c>
      <c r="AF157">
        <f t="shared" si="31"/>
        <v>0.16600000000000001</v>
      </c>
    </row>
    <row r="158" spans="1:32" x14ac:dyDescent="0.25">
      <c r="A158" t="s">
        <v>1002</v>
      </c>
      <c r="B158" t="str">
        <f t="shared" si="23"/>
        <v>KL22963B-F10X09</v>
      </c>
      <c r="C158" t="str">
        <f>VLOOKUP(B158,[1]IRIS!$B$2:$T$370,2,FALSE)</f>
        <v>Inductor 2.2uH 20% 2.8AISAT 0.084 Ohm DCR</v>
      </c>
      <c r="D158" t="str">
        <f>VLOOKUP(B158,'[1]cBOM GD'!$B$3:$D$393,3,FALSE)</f>
        <v>EBOM</v>
      </c>
      <c r="E158" t="str">
        <f>VLOOKUP(B158,[1]IRIS!$B$2:$T$370,4,FALSE)</f>
        <v>PP</v>
      </c>
      <c r="F158">
        <f>VLOOKUP(B158,[1]IRIS!$B$2:$T$370,5,FALSE)</f>
        <v>80004846</v>
      </c>
      <c r="G158" t="str">
        <f>VLOOKUP(B158,[1]IRIS!$B$2:$T$370,6,FALSE)</f>
        <v>MURATA ELECTRONICS ROCK</v>
      </c>
      <c r="H158" t="str">
        <f>VLOOKUP(B158,[1]IRIS!$B$2:$T$370,7,FALSE)</f>
        <v>US</v>
      </c>
      <c r="I158">
        <f>VLOOKUP(B158,[1]IRIS!$B$2:$T$370,14,FALSE)</f>
        <v>4.65E-2</v>
      </c>
      <c r="J158" t="str">
        <f>VLOOKUP(B158,[1]IRIS!$B$2:$T$370,15,FALSE)</f>
        <v>USD</v>
      </c>
      <c r="K158">
        <f t="shared" si="33"/>
        <v>4.65E-2</v>
      </c>
      <c r="L158" s="15"/>
      <c r="N158" t="str">
        <f>VLOOKUP(B158,[1]IRIS!$B$2:$T$370,16,FALSE)</f>
        <v>EA</v>
      </c>
      <c r="O158" t="str">
        <f>VLOOKUP(B158,[1]IRIS!$B$2:$T$370,17,FALSE)</f>
        <v>P4000026</v>
      </c>
      <c r="P158" t="str">
        <f>VLOOKUP(B158,[1]IRIS!$B$2:$T$370,19,FALSE)</f>
        <v>PNET55D</v>
      </c>
      <c r="Q158">
        <v>5</v>
      </c>
      <c r="R158">
        <v>5</v>
      </c>
      <c r="S158">
        <v>5</v>
      </c>
      <c r="T158">
        <v>5</v>
      </c>
      <c r="U158">
        <v>5</v>
      </c>
      <c r="V158">
        <v>5</v>
      </c>
      <c r="W158">
        <v>5</v>
      </c>
      <c r="X158">
        <v>5</v>
      </c>
      <c r="Y158">
        <f t="shared" si="24"/>
        <v>0.23249999999999998</v>
      </c>
      <c r="Z158">
        <f t="shared" si="25"/>
        <v>0.23249999999999998</v>
      </c>
      <c r="AA158">
        <f t="shared" si="26"/>
        <v>0.23249999999999998</v>
      </c>
      <c r="AB158">
        <f t="shared" si="27"/>
        <v>0.23249999999999998</v>
      </c>
      <c r="AC158">
        <f t="shared" si="28"/>
        <v>0.23249999999999998</v>
      </c>
      <c r="AD158">
        <f t="shared" si="29"/>
        <v>0.23249999999999998</v>
      </c>
      <c r="AE158">
        <f t="shared" si="30"/>
        <v>0.23249999999999998</v>
      </c>
      <c r="AF158">
        <f t="shared" si="31"/>
        <v>0.23249999999999998</v>
      </c>
    </row>
    <row r="159" spans="1:32" x14ac:dyDescent="0.25">
      <c r="A159" t="s">
        <v>1003</v>
      </c>
      <c r="B159" t="str">
        <f t="shared" si="23"/>
        <v>KL23613D-F10001</v>
      </c>
      <c r="C159" t="str">
        <f>VLOOKUP(B159,[1]IRIS!$B$2:$T$370,2,FALSE)</f>
        <v>MAG-IND 2.3nH,4.3%,500m,0201</v>
      </c>
      <c r="D159" t="str">
        <f>VLOOKUP(B159,'[1]cBOM GD'!$B$3:$D$393,3,FALSE)</f>
        <v>EBOM</v>
      </c>
      <c r="E159" t="str">
        <f>VLOOKUP(B159,[1]IRIS!$B$2:$T$370,4,FALSE)</f>
        <v>PP</v>
      </c>
      <c r="F159">
        <f>VLOOKUP(B159,[1]IRIS!$B$2:$T$370,5,FALSE)</f>
        <v>80004846</v>
      </c>
      <c r="G159" t="str">
        <f>VLOOKUP(B159,[1]IRIS!$B$2:$T$370,6,FALSE)</f>
        <v>MURATA ELECTRONICS ROCK</v>
      </c>
      <c r="H159" t="str">
        <f>VLOOKUP(B159,[1]IRIS!$B$2:$T$370,7,FALSE)</f>
        <v>US</v>
      </c>
      <c r="I159">
        <f>VLOOKUP(B159,[1]IRIS!$B$2:$T$370,14,FALSE)</f>
        <v>7.7999999999999996E-3</v>
      </c>
      <c r="J159" t="str">
        <f>VLOOKUP(B159,[1]IRIS!$B$2:$T$370,15,FALSE)</f>
        <v>USD</v>
      </c>
      <c r="K159">
        <f t="shared" si="33"/>
        <v>7.7999999999999996E-3</v>
      </c>
      <c r="L159" s="15"/>
      <c r="N159" t="str">
        <f>VLOOKUP(B159,[1]IRIS!$B$2:$T$370,16,FALSE)</f>
        <v>EA</v>
      </c>
      <c r="O159" t="str">
        <f>VLOOKUP(B159,[1]IRIS!$B$2:$T$370,17,FALSE)</f>
        <v>P4000026</v>
      </c>
      <c r="P159" t="str">
        <f>VLOOKUP(B159,[1]IRIS!$B$2:$T$370,19,FALSE)</f>
        <v>PNET55D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f t="shared" si="24"/>
        <v>7.7999999999999996E-3</v>
      </c>
      <c r="Z159">
        <f t="shared" si="25"/>
        <v>7.7999999999999996E-3</v>
      </c>
      <c r="AA159">
        <f t="shared" si="26"/>
        <v>7.7999999999999996E-3</v>
      </c>
      <c r="AB159">
        <f t="shared" si="27"/>
        <v>7.7999999999999996E-3</v>
      </c>
      <c r="AC159">
        <f t="shared" si="28"/>
        <v>7.7999999999999996E-3</v>
      </c>
      <c r="AD159">
        <f t="shared" si="29"/>
        <v>7.7999999999999996E-3</v>
      </c>
      <c r="AE159">
        <f t="shared" si="30"/>
        <v>7.7999999999999996E-3</v>
      </c>
      <c r="AF159">
        <f t="shared" si="31"/>
        <v>7.7999999999999996E-3</v>
      </c>
    </row>
    <row r="160" spans="1:32" x14ac:dyDescent="0.25">
      <c r="A160" t="s">
        <v>1004</v>
      </c>
      <c r="B160" t="str">
        <f t="shared" si="23"/>
        <v>KL24713D-F10001</v>
      </c>
      <c r="C160" t="str">
        <f>VLOOKUP(B160,[1]IRIS!$B$2:$T$370,2,FALSE)</f>
        <v>IND 24nH 3% 140mA 0201(0603m) 0p55ht 2.30ohm 2</v>
      </c>
      <c r="D160" t="str">
        <f>VLOOKUP(B160,'[1]cBOM GD'!$B$3:$D$393,3,FALSE)</f>
        <v>EBOM</v>
      </c>
      <c r="E160" t="str">
        <f>VLOOKUP(B160,[1]IRIS!$B$2:$T$370,4,FALSE)</f>
        <v>PP</v>
      </c>
      <c r="F160">
        <f>VLOOKUP(B160,[1]IRIS!$B$2:$T$370,5,FALSE)</f>
        <v>80004846</v>
      </c>
      <c r="G160" t="str">
        <f>VLOOKUP(B160,[1]IRIS!$B$2:$T$370,6,FALSE)</f>
        <v>MURATA ELECTRONICS ROCK</v>
      </c>
      <c r="H160" t="str">
        <f>VLOOKUP(B160,[1]IRIS!$B$2:$T$370,7,FALSE)</f>
        <v>US</v>
      </c>
      <c r="I160">
        <f>VLOOKUP(B160,[1]IRIS!$B$2:$T$370,14,FALSE)</f>
        <v>7.7999999999999996E-3</v>
      </c>
      <c r="J160" t="str">
        <f>VLOOKUP(B160,[1]IRIS!$B$2:$T$370,15,FALSE)</f>
        <v>USD</v>
      </c>
      <c r="K160">
        <f t="shared" si="33"/>
        <v>7.7999999999999996E-3</v>
      </c>
      <c r="L160" s="15"/>
      <c r="N160" t="str">
        <f>VLOOKUP(B160,[1]IRIS!$B$2:$T$370,16,FALSE)</f>
        <v>EA</v>
      </c>
      <c r="O160" t="str">
        <f>VLOOKUP(B160,[1]IRIS!$B$2:$T$370,17,FALSE)</f>
        <v>P4000026</v>
      </c>
      <c r="P160" t="str">
        <f>VLOOKUP(B160,[1]IRIS!$B$2:$T$370,19,FALSE)</f>
        <v>PNET55D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f t="shared" si="24"/>
        <v>7.7999999999999996E-3</v>
      </c>
      <c r="Z160">
        <f t="shared" si="25"/>
        <v>7.7999999999999996E-3</v>
      </c>
      <c r="AA160">
        <f t="shared" si="26"/>
        <v>7.7999999999999996E-3</v>
      </c>
      <c r="AB160">
        <f t="shared" si="27"/>
        <v>7.7999999999999996E-3</v>
      </c>
      <c r="AC160">
        <f t="shared" si="28"/>
        <v>7.7999999999999996E-3</v>
      </c>
      <c r="AD160">
        <f t="shared" si="29"/>
        <v>7.7999999999999996E-3</v>
      </c>
      <c r="AE160">
        <f t="shared" si="30"/>
        <v>7.7999999999999996E-3</v>
      </c>
      <c r="AF160">
        <f t="shared" si="31"/>
        <v>7.7999999999999996E-3</v>
      </c>
    </row>
    <row r="161" spans="1:32" x14ac:dyDescent="0.25">
      <c r="A161" t="s">
        <v>1005</v>
      </c>
      <c r="B161" t="str">
        <f t="shared" si="23"/>
        <v>KL25613D-F10001</v>
      </c>
      <c r="C161" t="str">
        <f>VLOOKUP(B161,[1]IRIS!$B$2:$T$370,2,FALSE)</f>
        <v>IND 2.5nH +/-0.1nH 500mA0201 (0603m) 0p55ht 0.20</v>
      </c>
      <c r="D161" t="str">
        <f>VLOOKUP(B161,'[1]cBOM GD'!$B$3:$D$393,3,FALSE)</f>
        <v>EBOM</v>
      </c>
      <c r="E161" t="str">
        <f>VLOOKUP(B161,[1]IRIS!$B$2:$T$370,4,FALSE)</f>
        <v>PP</v>
      </c>
      <c r="F161">
        <f>VLOOKUP(B161,[1]IRIS!$B$2:$T$370,5,FALSE)</f>
        <v>80004846</v>
      </c>
      <c r="G161" t="str">
        <f>VLOOKUP(B161,[1]IRIS!$B$2:$T$370,6,FALSE)</f>
        <v>MURATA ELECTRONICS ROCK</v>
      </c>
      <c r="H161" t="str">
        <f>VLOOKUP(B161,[1]IRIS!$B$2:$T$370,7,FALSE)</f>
        <v>US</v>
      </c>
      <c r="I161">
        <f>VLOOKUP(B161,[1]IRIS!$B$2:$T$370,14,FALSE)</f>
        <v>7.7999999999999996E-3</v>
      </c>
      <c r="J161" t="str">
        <f>VLOOKUP(B161,[1]IRIS!$B$2:$T$370,15,FALSE)</f>
        <v>USD</v>
      </c>
      <c r="K161">
        <f t="shared" si="33"/>
        <v>7.7999999999999996E-3</v>
      </c>
      <c r="L161" s="15"/>
      <c r="N161" t="str">
        <f>VLOOKUP(B161,[1]IRIS!$B$2:$T$370,16,FALSE)</f>
        <v>EA</v>
      </c>
      <c r="O161" t="str">
        <f>VLOOKUP(B161,[1]IRIS!$B$2:$T$370,17,FALSE)</f>
        <v>P4000026</v>
      </c>
      <c r="P161" t="str">
        <f>VLOOKUP(B161,[1]IRIS!$B$2:$T$370,19,FALSE)</f>
        <v>PNET55D</v>
      </c>
      <c r="Q161">
        <v>2</v>
      </c>
      <c r="R161">
        <v>2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f t="shared" si="24"/>
        <v>1.5599999999999999E-2</v>
      </c>
      <c r="Z161">
        <f t="shared" si="25"/>
        <v>1.5599999999999999E-2</v>
      </c>
      <c r="AA161">
        <f t="shared" si="26"/>
        <v>7.7999999999999996E-3</v>
      </c>
      <c r="AB161">
        <f t="shared" si="27"/>
        <v>7.7999999999999996E-3</v>
      </c>
      <c r="AC161">
        <f t="shared" si="28"/>
        <v>7.7999999999999996E-3</v>
      </c>
      <c r="AD161">
        <f t="shared" si="29"/>
        <v>7.7999999999999996E-3</v>
      </c>
      <c r="AE161">
        <f t="shared" si="30"/>
        <v>7.7999999999999996E-3</v>
      </c>
      <c r="AF161">
        <f t="shared" si="31"/>
        <v>7.7999999999999996E-3</v>
      </c>
    </row>
    <row r="162" spans="1:32" x14ac:dyDescent="0.25">
      <c r="A162" t="s">
        <v>1006</v>
      </c>
      <c r="B162" t="str">
        <f t="shared" si="23"/>
        <v>KL26613D-F10001</v>
      </c>
      <c r="C162" t="str">
        <f>VLOOKUP(B162,[1]IRIS!$B$2:$T$370,2,FALSE)</f>
        <v>IND 2.6nH +/-0.1nH 500mA0201 (0603m) 0p55ht 0.20</v>
      </c>
      <c r="D162" t="str">
        <f>VLOOKUP(B162,'[1]cBOM GD'!$B$3:$D$393,3,FALSE)</f>
        <v>EBOM</v>
      </c>
      <c r="E162" t="str">
        <f>VLOOKUP(B162,[1]IRIS!$B$2:$T$370,4,FALSE)</f>
        <v>PP</v>
      </c>
      <c r="F162">
        <f>VLOOKUP(B162,[1]IRIS!$B$2:$T$370,5,FALSE)</f>
        <v>80004846</v>
      </c>
      <c r="G162" t="str">
        <f>VLOOKUP(B162,[1]IRIS!$B$2:$T$370,6,FALSE)</f>
        <v>MURATA ELECTRONICS ROCK</v>
      </c>
      <c r="H162" t="str">
        <f>VLOOKUP(B162,[1]IRIS!$B$2:$T$370,7,FALSE)</f>
        <v>US</v>
      </c>
      <c r="I162">
        <f>VLOOKUP(B162,[1]IRIS!$B$2:$T$370,14,FALSE)</f>
        <v>7.7999999999999996E-3</v>
      </c>
      <c r="J162" t="str">
        <f>VLOOKUP(B162,[1]IRIS!$B$2:$T$370,15,FALSE)</f>
        <v>USD</v>
      </c>
      <c r="K162">
        <f t="shared" si="33"/>
        <v>7.7999999999999996E-3</v>
      </c>
      <c r="L162" s="15"/>
      <c r="N162" t="str">
        <f>VLOOKUP(B162,[1]IRIS!$B$2:$T$370,16,FALSE)</f>
        <v>EA</v>
      </c>
      <c r="O162" t="str">
        <f>VLOOKUP(B162,[1]IRIS!$B$2:$T$370,17,FALSE)</f>
        <v>P4000026</v>
      </c>
      <c r="P162" t="str">
        <f>VLOOKUP(B162,[1]IRIS!$B$2:$T$370,19,FALSE)</f>
        <v>PNET55D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f t="shared" si="24"/>
        <v>7.7999999999999996E-3</v>
      </c>
      <c r="Z162">
        <f t="shared" si="25"/>
        <v>7.7999999999999996E-3</v>
      </c>
      <c r="AA162">
        <f t="shared" si="26"/>
        <v>7.7999999999999996E-3</v>
      </c>
      <c r="AB162">
        <f t="shared" si="27"/>
        <v>7.7999999999999996E-3</v>
      </c>
      <c r="AC162">
        <f t="shared" si="28"/>
        <v>7.7999999999999996E-3</v>
      </c>
      <c r="AD162">
        <f t="shared" si="29"/>
        <v>7.7999999999999996E-3</v>
      </c>
      <c r="AE162">
        <f t="shared" si="30"/>
        <v>7.7999999999999996E-3</v>
      </c>
      <c r="AF162">
        <f t="shared" si="31"/>
        <v>7.7999999999999996E-3</v>
      </c>
    </row>
    <row r="163" spans="1:32" x14ac:dyDescent="0.25">
      <c r="A163" t="s">
        <v>1007</v>
      </c>
      <c r="B163" t="str">
        <f t="shared" si="23"/>
        <v>KL27613B-F10001</v>
      </c>
      <c r="C163" t="str">
        <f>VLOOKUP(B163,[1]IRIS!$B$2:$T$370,2,FALSE)</f>
        <v>INDUCTOR WIRE WOUND 27NH2% Q=30@250MHZ SRF=4GHz</v>
      </c>
      <c r="D163" t="str">
        <f>VLOOKUP(B163,'[1]cBOM GD'!$B$3:$D$393,3,FALSE)</f>
        <v>EBOM</v>
      </c>
      <c r="E163" t="str">
        <f>VLOOKUP(B163,[1]IRIS!$B$2:$T$370,4,FALSE)</f>
        <v>PP</v>
      </c>
      <c r="F163">
        <f>VLOOKUP(B163,[1]IRIS!$B$2:$T$370,5,FALSE)</f>
        <v>80004846</v>
      </c>
      <c r="G163" t="str">
        <f>VLOOKUP(B163,[1]IRIS!$B$2:$T$370,6,FALSE)</f>
        <v>MURATA ELECTRONICS ROCK</v>
      </c>
      <c r="H163" t="str">
        <f>VLOOKUP(B163,[1]IRIS!$B$2:$T$370,7,FALSE)</f>
        <v>US</v>
      </c>
      <c r="I163">
        <f>VLOOKUP(B163,[1]IRIS!$B$2:$T$370,14,FALSE)</f>
        <v>0.03</v>
      </c>
      <c r="J163" t="str">
        <f>VLOOKUP(B163,[1]IRIS!$B$2:$T$370,15,FALSE)</f>
        <v>USD</v>
      </c>
      <c r="K163">
        <f t="shared" si="33"/>
        <v>0.03</v>
      </c>
      <c r="L163" s="15"/>
      <c r="N163" t="str">
        <f>VLOOKUP(B163,[1]IRIS!$B$2:$T$370,16,FALSE)</f>
        <v>EA</v>
      </c>
      <c r="O163" t="str">
        <f>VLOOKUP(B163,[1]IRIS!$B$2:$T$370,17,FALSE)</f>
        <v>P4000026</v>
      </c>
      <c r="P163" t="str">
        <f>VLOOKUP(B163,[1]IRIS!$B$2:$T$370,19,FALSE)</f>
        <v>PNET55D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1</v>
      </c>
      <c r="Y163">
        <f t="shared" si="24"/>
        <v>0</v>
      </c>
      <c r="Z163">
        <f t="shared" si="25"/>
        <v>0</v>
      </c>
      <c r="AA163">
        <f t="shared" si="26"/>
        <v>0</v>
      </c>
      <c r="AB163">
        <f t="shared" si="27"/>
        <v>0</v>
      </c>
      <c r="AC163">
        <f t="shared" si="28"/>
        <v>0</v>
      </c>
      <c r="AD163">
        <f t="shared" si="29"/>
        <v>0</v>
      </c>
      <c r="AE163">
        <f t="shared" si="30"/>
        <v>0.03</v>
      </c>
      <c r="AF163">
        <f t="shared" si="31"/>
        <v>0.03</v>
      </c>
    </row>
    <row r="164" spans="1:32" x14ac:dyDescent="0.25">
      <c r="A164" t="s">
        <v>1008</v>
      </c>
      <c r="B164" t="str">
        <f t="shared" si="23"/>
        <v>KL27613D-F10002</v>
      </c>
      <c r="C164" t="str">
        <f>VLOOKUP(B164,[1]IRIS!$B$2:$T$370,2,FALSE)</f>
        <v>IND 2.7nH +/-0.2nH 500mA0201 (0603m) 0p55ht 0.20</v>
      </c>
      <c r="D164" t="str">
        <f>VLOOKUP(B164,'[1]cBOM GD'!$B$3:$D$393,3,FALSE)</f>
        <v>EBOM</v>
      </c>
      <c r="E164" t="str">
        <f>VLOOKUP(B164,[1]IRIS!$B$2:$T$370,4,FALSE)</f>
        <v>PP</v>
      </c>
      <c r="F164">
        <f>VLOOKUP(B164,[1]IRIS!$B$2:$T$370,5,FALSE)</f>
        <v>80004846</v>
      </c>
      <c r="G164" t="str">
        <f>VLOOKUP(B164,[1]IRIS!$B$2:$T$370,6,FALSE)</f>
        <v>MURATA ELECTRONICS ROCK</v>
      </c>
      <c r="H164" t="str">
        <f>VLOOKUP(B164,[1]IRIS!$B$2:$T$370,7,FALSE)</f>
        <v>US</v>
      </c>
      <c r="I164">
        <f>VLOOKUP(B164,[1]IRIS!$B$2:$T$370,14,FALSE)</f>
        <v>5.7999999999999996E-3</v>
      </c>
      <c r="J164" t="str">
        <f>VLOOKUP(B164,[1]IRIS!$B$2:$T$370,15,FALSE)</f>
        <v>USD</v>
      </c>
      <c r="K164">
        <f t="shared" si="33"/>
        <v>5.7999999999999996E-3</v>
      </c>
      <c r="L164" s="15"/>
      <c r="N164" t="str">
        <f>VLOOKUP(B164,[1]IRIS!$B$2:$T$370,16,FALSE)</f>
        <v>EA</v>
      </c>
      <c r="O164" t="str">
        <f>VLOOKUP(B164,[1]IRIS!$B$2:$T$370,17,FALSE)</f>
        <v>P4000026</v>
      </c>
      <c r="P164" t="str">
        <f>VLOOKUP(B164,[1]IRIS!$B$2:$T$370,19,FALSE)</f>
        <v>PNET55D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f t="shared" si="24"/>
        <v>5.7999999999999996E-3</v>
      </c>
      <c r="Z164">
        <f t="shared" si="25"/>
        <v>5.7999999999999996E-3</v>
      </c>
      <c r="AA164">
        <f t="shared" si="26"/>
        <v>5.7999999999999996E-3</v>
      </c>
      <c r="AB164">
        <f t="shared" si="27"/>
        <v>5.7999999999999996E-3</v>
      </c>
      <c r="AC164">
        <f t="shared" si="28"/>
        <v>5.7999999999999996E-3</v>
      </c>
      <c r="AD164">
        <f t="shared" si="29"/>
        <v>5.7999999999999996E-3</v>
      </c>
      <c r="AE164">
        <f t="shared" si="30"/>
        <v>5.7999999999999996E-3</v>
      </c>
      <c r="AF164">
        <f t="shared" si="31"/>
        <v>5.7999999999999996E-3</v>
      </c>
    </row>
    <row r="165" spans="1:32" x14ac:dyDescent="0.25">
      <c r="A165" t="s">
        <v>1009</v>
      </c>
      <c r="B165" t="str">
        <f t="shared" si="23"/>
        <v>KL27613D-F10003</v>
      </c>
      <c r="C165" t="str">
        <f>VLOOKUP(B165,[1]IRIS!$B$2:$T$370,2,FALSE)</f>
        <v>IND 2.7nH +/-0.1nH 500mA0201 (0603m) 0p55ht 0.20</v>
      </c>
      <c r="D165" t="str">
        <f>VLOOKUP(B165,'[1]cBOM GD'!$B$3:$D$393,3,FALSE)</f>
        <v>EBOM</v>
      </c>
      <c r="E165" t="str">
        <f>VLOOKUP(B165,[1]IRIS!$B$2:$T$370,4,FALSE)</f>
        <v>PP</v>
      </c>
      <c r="F165">
        <f>VLOOKUP(B165,[1]IRIS!$B$2:$T$370,5,FALSE)</f>
        <v>80004846</v>
      </c>
      <c r="G165" t="str">
        <f>VLOOKUP(B165,[1]IRIS!$B$2:$T$370,6,FALSE)</f>
        <v>MURATA ELECTRONICS ROCK</v>
      </c>
      <c r="H165" t="str">
        <f>VLOOKUP(B165,[1]IRIS!$B$2:$T$370,7,FALSE)</f>
        <v>US</v>
      </c>
      <c r="I165">
        <f>VLOOKUP(B165,[1]IRIS!$B$2:$T$370,14,FALSE)</f>
        <v>7.7999999999999996E-3</v>
      </c>
      <c r="J165" t="str">
        <f>VLOOKUP(B165,[1]IRIS!$B$2:$T$370,15,FALSE)</f>
        <v>USD</v>
      </c>
      <c r="K165">
        <f t="shared" si="33"/>
        <v>7.7999999999999996E-3</v>
      </c>
      <c r="L165" s="15"/>
      <c r="N165" t="str">
        <f>VLOOKUP(B165,[1]IRIS!$B$2:$T$370,16,FALSE)</f>
        <v>EA</v>
      </c>
      <c r="O165" t="str">
        <f>VLOOKUP(B165,[1]IRIS!$B$2:$T$370,17,FALSE)</f>
        <v>P4000026</v>
      </c>
      <c r="P165" t="str">
        <f>VLOOKUP(B165,[1]IRIS!$B$2:$T$370,19,FALSE)</f>
        <v>PNET55D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f t="shared" si="24"/>
        <v>7.7999999999999996E-3</v>
      </c>
      <c r="Z165">
        <f t="shared" si="25"/>
        <v>7.7999999999999996E-3</v>
      </c>
      <c r="AA165">
        <f t="shared" si="26"/>
        <v>7.7999999999999996E-3</v>
      </c>
      <c r="AB165">
        <f t="shared" si="27"/>
        <v>7.7999999999999996E-3</v>
      </c>
      <c r="AC165">
        <f t="shared" si="28"/>
        <v>7.7999999999999996E-3</v>
      </c>
      <c r="AD165">
        <f t="shared" si="29"/>
        <v>7.7999999999999996E-3</v>
      </c>
      <c r="AE165">
        <f t="shared" si="30"/>
        <v>7.7999999999999996E-3</v>
      </c>
      <c r="AF165">
        <f t="shared" si="31"/>
        <v>7.7999999999999996E-3</v>
      </c>
    </row>
    <row r="166" spans="1:32" x14ac:dyDescent="0.25">
      <c r="A166" t="s">
        <v>1010</v>
      </c>
      <c r="B166" t="str">
        <f t="shared" si="23"/>
        <v>KL30613D-F10001</v>
      </c>
      <c r="C166" t="str">
        <f>VLOOKUP(B166,[1]IRIS!$B$2:$T$370,2,FALSE)</f>
        <v>IND 3.0nH +/-0.1nH 450mA0201 (0603m) 0p55ht 0.25</v>
      </c>
      <c r="D166" t="str">
        <f>VLOOKUP(B166,'[1]cBOM GD'!$B$3:$D$393,3,FALSE)</f>
        <v>EBOM</v>
      </c>
      <c r="E166" t="str">
        <f>VLOOKUP(B166,[1]IRIS!$B$2:$T$370,4,FALSE)</f>
        <v>PP</v>
      </c>
      <c r="F166">
        <f>VLOOKUP(B166,[1]IRIS!$B$2:$T$370,5,FALSE)</f>
        <v>80004846</v>
      </c>
      <c r="G166" t="str">
        <f>VLOOKUP(B166,[1]IRIS!$B$2:$T$370,6,FALSE)</f>
        <v>MURATA ELECTRONICS ROCK</v>
      </c>
      <c r="H166" t="str">
        <f>VLOOKUP(B166,[1]IRIS!$B$2:$T$370,7,FALSE)</f>
        <v>US</v>
      </c>
      <c r="I166">
        <f>VLOOKUP(B166,[1]IRIS!$B$2:$T$370,14,FALSE)</f>
        <v>7.7999999999999996E-3</v>
      </c>
      <c r="J166" t="str">
        <f>VLOOKUP(B166,[1]IRIS!$B$2:$T$370,15,FALSE)</f>
        <v>USD</v>
      </c>
      <c r="K166">
        <f t="shared" si="33"/>
        <v>7.7999999999999996E-3</v>
      </c>
      <c r="L166" s="15"/>
      <c r="N166" t="str">
        <f>VLOOKUP(B166,[1]IRIS!$B$2:$T$370,16,FALSE)</f>
        <v>EA</v>
      </c>
      <c r="O166" t="str">
        <f>VLOOKUP(B166,[1]IRIS!$B$2:$T$370,17,FALSE)</f>
        <v>P4000026</v>
      </c>
      <c r="P166" t="str">
        <f>VLOOKUP(B166,[1]IRIS!$B$2:$T$370,19,FALSE)</f>
        <v>PNET55D</v>
      </c>
      <c r="Q166">
        <v>4</v>
      </c>
      <c r="R166">
        <v>4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f t="shared" si="24"/>
        <v>3.1199999999999999E-2</v>
      </c>
      <c r="Z166">
        <f t="shared" si="25"/>
        <v>3.1199999999999999E-2</v>
      </c>
      <c r="AA166">
        <f t="shared" si="26"/>
        <v>0</v>
      </c>
      <c r="AB166">
        <f t="shared" si="27"/>
        <v>0</v>
      </c>
      <c r="AC166">
        <f t="shared" si="28"/>
        <v>0</v>
      </c>
      <c r="AD166">
        <f t="shared" si="29"/>
        <v>0</v>
      </c>
      <c r="AE166">
        <f t="shared" si="30"/>
        <v>0</v>
      </c>
      <c r="AF166">
        <f t="shared" si="31"/>
        <v>0</v>
      </c>
    </row>
    <row r="167" spans="1:32" x14ac:dyDescent="0.25">
      <c r="A167" t="s">
        <v>1011</v>
      </c>
      <c r="B167" t="str">
        <f t="shared" si="23"/>
        <v>KL32613B-F10001</v>
      </c>
      <c r="C167" t="str">
        <f>VLOOKUP(B167,[1]IRIS!$B$2:$T$370,2,FALSE)</f>
        <v>MAG-IND 3.2nH,3.1%,450mA,0201</v>
      </c>
      <c r="D167" t="str">
        <f>VLOOKUP(B167,'[1]cBOM GD'!$B$3:$D$393,3,FALSE)</f>
        <v>EBOM</v>
      </c>
      <c r="E167" t="str">
        <f>VLOOKUP(B167,[1]IRIS!$B$2:$T$370,4,FALSE)</f>
        <v>PP</v>
      </c>
      <c r="F167">
        <f>VLOOKUP(B167,[1]IRIS!$B$2:$T$370,5,FALSE)</f>
        <v>80004846</v>
      </c>
      <c r="G167" t="str">
        <f>VLOOKUP(B167,[1]IRIS!$B$2:$T$370,6,FALSE)</f>
        <v>MURATA ELECTRONICS ROCK</v>
      </c>
      <c r="H167" t="str">
        <f>VLOOKUP(B167,[1]IRIS!$B$2:$T$370,7,FALSE)</f>
        <v>US</v>
      </c>
      <c r="I167">
        <f>VLOOKUP(B167,[1]IRIS!$B$2:$T$370,14,FALSE)</f>
        <v>7.7999999999999996E-3</v>
      </c>
      <c r="J167" t="str">
        <f>VLOOKUP(B167,[1]IRIS!$B$2:$T$370,15,FALSE)</f>
        <v>USD</v>
      </c>
      <c r="K167">
        <f t="shared" si="33"/>
        <v>7.7999999999999996E-3</v>
      </c>
      <c r="L167" s="15"/>
      <c r="N167" t="str">
        <f>VLOOKUP(B167,[1]IRIS!$B$2:$T$370,16,FALSE)</f>
        <v>EA</v>
      </c>
      <c r="O167" t="str">
        <f>VLOOKUP(B167,[1]IRIS!$B$2:$T$370,17,FALSE)</f>
        <v>P4000026</v>
      </c>
      <c r="P167" t="str">
        <f>VLOOKUP(B167,[1]IRIS!$B$2:$T$370,19,FALSE)</f>
        <v>PNET55D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f t="shared" si="24"/>
        <v>7.7999999999999996E-3</v>
      </c>
      <c r="Z167">
        <f t="shared" si="25"/>
        <v>7.7999999999999996E-3</v>
      </c>
      <c r="AA167">
        <f t="shared" si="26"/>
        <v>7.7999999999999996E-3</v>
      </c>
      <c r="AB167">
        <f t="shared" si="27"/>
        <v>7.7999999999999996E-3</v>
      </c>
      <c r="AC167">
        <f t="shared" si="28"/>
        <v>7.7999999999999996E-3</v>
      </c>
      <c r="AD167">
        <f t="shared" si="29"/>
        <v>7.7999999999999996E-3</v>
      </c>
      <c r="AE167">
        <f t="shared" si="30"/>
        <v>7.7999999999999996E-3</v>
      </c>
      <c r="AF167">
        <f t="shared" si="31"/>
        <v>7.7999999999999996E-3</v>
      </c>
    </row>
    <row r="168" spans="1:32" x14ac:dyDescent="0.25">
      <c r="A168" t="s">
        <v>1012</v>
      </c>
      <c r="B168" t="str">
        <f t="shared" si="23"/>
        <v>KL33613D-F10001</v>
      </c>
      <c r="C168" t="str">
        <f>VLOOKUP(B168,[1]IRIS!$B$2:$T$370,2,FALSE)</f>
        <v>IND 3.3nH +/-0.1nH 450mA0201 (0603m) 0p55ht 0.25</v>
      </c>
      <c r="D168" t="str">
        <f>VLOOKUP(B168,'[1]cBOM GD'!$B$3:$D$393,3,FALSE)</f>
        <v>EBOM</v>
      </c>
      <c r="E168" t="str">
        <f>VLOOKUP(B168,[1]IRIS!$B$2:$T$370,4,FALSE)</f>
        <v>PP</v>
      </c>
      <c r="F168">
        <f>VLOOKUP(B168,[1]IRIS!$B$2:$T$370,5,FALSE)</f>
        <v>80004846</v>
      </c>
      <c r="G168" t="str">
        <f>VLOOKUP(B168,[1]IRIS!$B$2:$T$370,6,FALSE)</f>
        <v>MURATA ELECTRONICS ROCK</v>
      </c>
      <c r="H168" t="str">
        <f>VLOOKUP(B168,[1]IRIS!$B$2:$T$370,7,FALSE)</f>
        <v>US</v>
      </c>
      <c r="I168">
        <f>VLOOKUP(B168,[1]IRIS!$B$2:$T$370,14,FALSE)</f>
        <v>7.7999999999999996E-3</v>
      </c>
      <c r="J168" t="str">
        <f>VLOOKUP(B168,[1]IRIS!$B$2:$T$370,15,FALSE)</f>
        <v>USD</v>
      </c>
      <c r="K168">
        <f t="shared" si="33"/>
        <v>7.7999999999999996E-3</v>
      </c>
      <c r="L168" s="15"/>
      <c r="N168" t="str">
        <f>VLOOKUP(B168,[1]IRIS!$B$2:$T$370,16,FALSE)</f>
        <v>EA</v>
      </c>
      <c r="O168" t="str">
        <f>VLOOKUP(B168,[1]IRIS!$B$2:$T$370,17,FALSE)</f>
        <v>P4000026</v>
      </c>
      <c r="P168" t="str">
        <f>VLOOKUP(B168,[1]IRIS!$B$2:$T$370,19,FALSE)</f>
        <v>PNET55D</v>
      </c>
      <c r="Q168">
        <v>2</v>
      </c>
      <c r="R168">
        <v>2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f t="shared" si="24"/>
        <v>1.5599999999999999E-2</v>
      </c>
      <c r="Z168">
        <f t="shared" si="25"/>
        <v>1.5599999999999999E-2</v>
      </c>
      <c r="AA168">
        <f t="shared" si="26"/>
        <v>7.7999999999999996E-3</v>
      </c>
      <c r="AB168">
        <f t="shared" si="27"/>
        <v>7.7999999999999996E-3</v>
      </c>
      <c r="AC168">
        <f t="shared" si="28"/>
        <v>7.7999999999999996E-3</v>
      </c>
      <c r="AD168">
        <f t="shared" si="29"/>
        <v>7.7999999999999996E-3</v>
      </c>
      <c r="AE168">
        <f t="shared" si="30"/>
        <v>7.7999999999999996E-3</v>
      </c>
      <c r="AF168">
        <f t="shared" si="31"/>
        <v>7.7999999999999996E-3</v>
      </c>
    </row>
    <row r="169" spans="1:32" x14ac:dyDescent="0.25">
      <c r="A169" t="s">
        <v>1013</v>
      </c>
      <c r="B169" t="str">
        <f t="shared" si="23"/>
        <v>KL39713D-F10001</v>
      </c>
      <c r="C169" t="str">
        <f>VLOOKUP(B169,[1]IRIS!$B$2:$T$370,2,FALSE)</f>
        <v>MAG-IND 39nH,3%,120mA,001</v>
      </c>
      <c r="D169" t="str">
        <f>VLOOKUP(B169,'[1]cBOM GD'!$B$3:$D$393,3,FALSE)</f>
        <v>EBOM</v>
      </c>
      <c r="E169" t="str">
        <f>VLOOKUP(B169,[1]IRIS!$B$2:$T$370,4,FALSE)</f>
        <v>PP</v>
      </c>
      <c r="F169">
        <f>VLOOKUP(B169,[1]IRIS!$B$2:$T$370,5,FALSE)</f>
        <v>80004846</v>
      </c>
      <c r="G169" t="str">
        <f>VLOOKUP(B169,[1]IRIS!$B$2:$T$370,6,FALSE)</f>
        <v>MURATA ELECTRONICS ROCK</v>
      </c>
      <c r="H169" t="str">
        <f>VLOOKUP(B169,[1]IRIS!$B$2:$T$370,7,FALSE)</f>
        <v>US</v>
      </c>
      <c r="I169">
        <f>VLOOKUP(B169,[1]IRIS!$B$2:$T$370,14,FALSE)</f>
        <v>7.7999999999999996E-3</v>
      </c>
      <c r="J169" t="str">
        <f>VLOOKUP(B169,[1]IRIS!$B$2:$T$370,15,FALSE)</f>
        <v>USD</v>
      </c>
      <c r="K169">
        <f t="shared" si="33"/>
        <v>7.7999999999999996E-3</v>
      </c>
      <c r="L169" s="15"/>
      <c r="N169" t="str">
        <f>VLOOKUP(B169,[1]IRIS!$B$2:$T$370,16,FALSE)</f>
        <v>EA</v>
      </c>
      <c r="O169" t="str">
        <f>VLOOKUP(B169,[1]IRIS!$B$2:$T$370,17,FALSE)</f>
        <v>P4000026</v>
      </c>
      <c r="P169" t="str">
        <f>VLOOKUP(B169,[1]IRIS!$B$2:$T$370,19,FALSE)</f>
        <v>PNET55D</v>
      </c>
      <c r="Q169">
        <v>1</v>
      </c>
      <c r="R169">
        <v>1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f t="shared" si="24"/>
        <v>7.7999999999999996E-3</v>
      </c>
      <c r="Z169">
        <f t="shared" si="25"/>
        <v>7.7999999999999996E-3</v>
      </c>
      <c r="AA169">
        <f t="shared" si="26"/>
        <v>0</v>
      </c>
      <c r="AB169">
        <f t="shared" si="27"/>
        <v>0</v>
      </c>
      <c r="AC169">
        <f t="shared" si="28"/>
        <v>0</v>
      </c>
      <c r="AD169">
        <f t="shared" si="29"/>
        <v>0</v>
      </c>
      <c r="AE169">
        <f t="shared" si="30"/>
        <v>0</v>
      </c>
      <c r="AF169">
        <f t="shared" si="31"/>
        <v>0</v>
      </c>
    </row>
    <row r="170" spans="1:32" x14ac:dyDescent="0.25">
      <c r="A170" t="s">
        <v>1014</v>
      </c>
      <c r="B170" t="str">
        <f t="shared" si="23"/>
        <v>KL40613D-F10001</v>
      </c>
      <c r="C170" t="str">
        <f>VLOOKUP(B170,[1]IRIS!$B$2:$T$370,2,FALSE)</f>
        <v>MAG-IND 4nH,2.5%,350mA,201</v>
      </c>
      <c r="D170" t="str">
        <f>VLOOKUP(B170,'[1]cBOM GD'!$B$3:$D$393,3,FALSE)</f>
        <v>EBOM</v>
      </c>
      <c r="E170" t="str">
        <f>VLOOKUP(B170,[1]IRIS!$B$2:$T$370,4,FALSE)</f>
        <v>PP</v>
      </c>
      <c r="F170">
        <f>VLOOKUP(B170,[1]IRIS!$B$2:$T$370,5,FALSE)</f>
        <v>80004846</v>
      </c>
      <c r="G170" t="str">
        <f>VLOOKUP(B170,[1]IRIS!$B$2:$T$370,6,FALSE)</f>
        <v>MURATA ELECTRONICS ROCK</v>
      </c>
      <c r="H170" t="str">
        <f>VLOOKUP(B170,[1]IRIS!$B$2:$T$370,7,FALSE)</f>
        <v>US</v>
      </c>
      <c r="I170">
        <f>VLOOKUP(B170,[1]IRIS!$B$2:$T$370,14,FALSE)</f>
        <v>7.7999999999999996E-3</v>
      </c>
      <c r="J170" t="str">
        <f>VLOOKUP(B170,[1]IRIS!$B$2:$T$370,15,FALSE)</f>
        <v>USD</v>
      </c>
      <c r="K170">
        <f t="shared" si="33"/>
        <v>7.7999999999999996E-3</v>
      </c>
      <c r="L170" s="15"/>
      <c r="N170" t="str">
        <f>VLOOKUP(B170,[1]IRIS!$B$2:$T$370,16,FALSE)</f>
        <v>EA</v>
      </c>
      <c r="O170" t="str">
        <f>VLOOKUP(B170,[1]IRIS!$B$2:$T$370,17,FALSE)</f>
        <v>P4000026</v>
      </c>
      <c r="P170" t="str">
        <f>VLOOKUP(B170,[1]IRIS!$B$2:$T$370,19,FALSE)</f>
        <v>PNET55D</v>
      </c>
      <c r="Q170">
        <v>2</v>
      </c>
      <c r="R170">
        <v>2</v>
      </c>
      <c r="S170">
        <v>2</v>
      </c>
      <c r="T170">
        <v>2</v>
      </c>
      <c r="U170">
        <v>2</v>
      </c>
      <c r="V170">
        <v>2</v>
      </c>
      <c r="W170">
        <v>2</v>
      </c>
      <c r="X170">
        <v>2</v>
      </c>
      <c r="Y170">
        <f t="shared" si="24"/>
        <v>1.5599999999999999E-2</v>
      </c>
      <c r="Z170">
        <f t="shared" si="25"/>
        <v>1.5599999999999999E-2</v>
      </c>
      <c r="AA170">
        <f t="shared" si="26"/>
        <v>1.5599999999999999E-2</v>
      </c>
      <c r="AB170">
        <f t="shared" si="27"/>
        <v>1.5599999999999999E-2</v>
      </c>
      <c r="AC170">
        <f t="shared" si="28"/>
        <v>1.5599999999999999E-2</v>
      </c>
      <c r="AD170">
        <f t="shared" si="29"/>
        <v>1.5599999999999999E-2</v>
      </c>
      <c r="AE170">
        <f t="shared" si="30"/>
        <v>1.5599999999999999E-2</v>
      </c>
      <c r="AF170">
        <f t="shared" si="31"/>
        <v>1.5599999999999999E-2</v>
      </c>
    </row>
    <row r="171" spans="1:32" x14ac:dyDescent="0.25">
      <c r="A171" t="s">
        <v>1015</v>
      </c>
      <c r="B171" t="str">
        <f t="shared" si="23"/>
        <v>KL43613D-F10001</v>
      </c>
      <c r="C171" t="str">
        <f>VLOOKUP(B171,[1]IRIS!$B$2:$T$370,2,FALSE)</f>
        <v>IND 4.3nH 3% 350mA 0201(0603m) 0p55ht 0.40ohm 5</v>
      </c>
      <c r="D171" t="str">
        <f>VLOOKUP(B171,'[1]cBOM GD'!$B$3:$D$393,3,FALSE)</f>
        <v>EBOM</v>
      </c>
      <c r="E171" t="str">
        <f>VLOOKUP(B171,[1]IRIS!$B$2:$T$370,4,FALSE)</f>
        <v>PP</v>
      </c>
      <c r="F171">
        <f>VLOOKUP(B171,[1]IRIS!$B$2:$T$370,5,FALSE)</f>
        <v>80004846</v>
      </c>
      <c r="G171" t="str">
        <f>VLOOKUP(B171,[1]IRIS!$B$2:$T$370,6,FALSE)</f>
        <v>MURATA ELECTRONICS ROCK</v>
      </c>
      <c r="H171" t="str">
        <f>VLOOKUP(B171,[1]IRIS!$B$2:$T$370,7,FALSE)</f>
        <v>US</v>
      </c>
      <c r="I171">
        <f>VLOOKUP(B171,[1]IRIS!$B$2:$T$370,14,FALSE)</f>
        <v>7.7999999999999996E-3</v>
      </c>
      <c r="J171" t="str">
        <f>VLOOKUP(B171,[1]IRIS!$B$2:$T$370,15,FALSE)</f>
        <v>USD</v>
      </c>
      <c r="K171">
        <f t="shared" si="33"/>
        <v>7.7999999999999996E-3</v>
      </c>
      <c r="L171" s="15"/>
      <c r="N171" t="str">
        <f>VLOOKUP(B171,[1]IRIS!$B$2:$T$370,16,FALSE)</f>
        <v>EA</v>
      </c>
      <c r="O171" t="str">
        <f>VLOOKUP(B171,[1]IRIS!$B$2:$T$370,17,FALSE)</f>
        <v>P4000026</v>
      </c>
      <c r="P171" t="str">
        <f>VLOOKUP(B171,[1]IRIS!$B$2:$T$370,19,FALSE)</f>
        <v>PNET55D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f t="shared" si="24"/>
        <v>7.7999999999999996E-3</v>
      </c>
      <c r="Z171">
        <f t="shared" si="25"/>
        <v>7.7999999999999996E-3</v>
      </c>
      <c r="AA171">
        <f t="shared" si="26"/>
        <v>7.7999999999999996E-3</v>
      </c>
      <c r="AB171">
        <f t="shared" si="27"/>
        <v>7.7999999999999996E-3</v>
      </c>
      <c r="AC171">
        <f t="shared" si="28"/>
        <v>7.7999999999999996E-3</v>
      </c>
      <c r="AD171">
        <f t="shared" si="29"/>
        <v>7.7999999999999996E-3</v>
      </c>
      <c r="AE171">
        <f t="shared" si="30"/>
        <v>7.7999999999999996E-3</v>
      </c>
      <c r="AF171">
        <f t="shared" si="31"/>
        <v>7.7999999999999996E-3</v>
      </c>
    </row>
    <row r="172" spans="1:32" x14ac:dyDescent="0.25">
      <c r="A172" t="s">
        <v>1016</v>
      </c>
      <c r="B172" t="str">
        <f t="shared" si="23"/>
        <v>KL47613D-F10003</v>
      </c>
      <c r="C172" t="str">
        <f>VLOOKUP(B172,[1]IRIS!$B$2:$T$370,2,FALSE)</f>
        <v>IND 4.7nH 3% 350mA 0201(0603m) 0p55ht 0.40ohm 4</v>
      </c>
      <c r="D172" t="str">
        <f>VLOOKUP(B172,'[1]cBOM GD'!$B$3:$D$393,3,FALSE)</f>
        <v>EBOM</v>
      </c>
      <c r="E172" t="str">
        <f>VLOOKUP(B172,[1]IRIS!$B$2:$T$370,4,FALSE)</f>
        <v>PP</v>
      </c>
      <c r="F172">
        <f>VLOOKUP(B172,[1]IRIS!$B$2:$T$370,5,FALSE)</f>
        <v>80004846</v>
      </c>
      <c r="G172" t="str">
        <f>VLOOKUP(B172,[1]IRIS!$B$2:$T$370,6,FALSE)</f>
        <v>MURATA ELECTRONICS ROCK</v>
      </c>
      <c r="H172" t="str">
        <f>VLOOKUP(B172,[1]IRIS!$B$2:$T$370,7,FALSE)</f>
        <v>US</v>
      </c>
      <c r="I172">
        <f>VLOOKUP(B172,[1]IRIS!$B$2:$T$370,14,FALSE)</f>
        <v>7.7999999999999996E-3</v>
      </c>
      <c r="J172" t="str">
        <f>VLOOKUP(B172,[1]IRIS!$B$2:$T$370,15,FALSE)</f>
        <v>USD</v>
      </c>
      <c r="K172">
        <f t="shared" si="33"/>
        <v>7.7999999999999996E-3</v>
      </c>
      <c r="L172" s="15"/>
      <c r="N172" t="str">
        <f>VLOOKUP(B172,[1]IRIS!$B$2:$T$370,16,FALSE)</f>
        <v>EA</v>
      </c>
      <c r="O172" t="str">
        <f>VLOOKUP(B172,[1]IRIS!$B$2:$T$370,17,FALSE)</f>
        <v>P4000026</v>
      </c>
      <c r="P172" t="str">
        <f>VLOOKUP(B172,[1]IRIS!$B$2:$T$370,19,FALSE)</f>
        <v>PNET55D</v>
      </c>
      <c r="Q172">
        <v>4</v>
      </c>
      <c r="R172">
        <v>4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f t="shared" si="24"/>
        <v>3.1199999999999999E-2</v>
      </c>
      <c r="Z172">
        <f t="shared" si="25"/>
        <v>3.1199999999999999E-2</v>
      </c>
      <c r="AA172">
        <f t="shared" si="26"/>
        <v>7.7999999999999996E-3</v>
      </c>
      <c r="AB172">
        <f t="shared" si="27"/>
        <v>7.7999999999999996E-3</v>
      </c>
      <c r="AC172">
        <f t="shared" si="28"/>
        <v>7.7999999999999996E-3</v>
      </c>
      <c r="AD172">
        <f t="shared" si="29"/>
        <v>7.7999999999999996E-3</v>
      </c>
      <c r="AE172">
        <f t="shared" si="30"/>
        <v>7.7999999999999996E-3</v>
      </c>
      <c r="AF172">
        <f t="shared" si="31"/>
        <v>7.7999999999999996E-3</v>
      </c>
    </row>
    <row r="173" spans="1:32" x14ac:dyDescent="0.25">
      <c r="A173" t="s">
        <v>1017</v>
      </c>
      <c r="B173" t="str">
        <f t="shared" si="23"/>
        <v>KL51613D-F10001</v>
      </c>
      <c r="C173" t="str">
        <f>VLOOKUP(B173,[1]IRIS!$B$2:$T$370,2,FALSE)</f>
        <v>IND 5.1nH 3% 350mA 0201(0603m) 0p55ht 0.40ohm 4</v>
      </c>
      <c r="D173" t="str">
        <f>VLOOKUP(B173,'[1]cBOM GD'!$B$3:$D$393,3,FALSE)</f>
        <v>EBOM</v>
      </c>
      <c r="E173" t="str">
        <f>VLOOKUP(B173,[1]IRIS!$B$2:$T$370,4,FALSE)</f>
        <v>PP</v>
      </c>
      <c r="F173">
        <f>VLOOKUP(B173,[1]IRIS!$B$2:$T$370,5,FALSE)</f>
        <v>80004846</v>
      </c>
      <c r="G173" t="str">
        <f>VLOOKUP(B173,[1]IRIS!$B$2:$T$370,6,FALSE)</f>
        <v>MURATA ELECTRONICS ROCK</v>
      </c>
      <c r="H173" t="str">
        <f>VLOOKUP(B173,[1]IRIS!$B$2:$T$370,7,FALSE)</f>
        <v>US</v>
      </c>
      <c r="I173">
        <f>VLOOKUP(B173,[1]IRIS!$B$2:$T$370,14,FALSE)</f>
        <v>7.7999999999999996E-3</v>
      </c>
      <c r="J173" t="str">
        <f>VLOOKUP(B173,[1]IRIS!$B$2:$T$370,15,FALSE)</f>
        <v>USD</v>
      </c>
      <c r="K173">
        <f t="shared" si="33"/>
        <v>7.7999999999999996E-3</v>
      </c>
      <c r="L173" s="15"/>
      <c r="N173" t="str">
        <f>VLOOKUP(B173,[1]IRIS!$B$2:$T$370,16,FALSE)</f>
        <v>EA</v>
      </c>
      <c r="O173" t="str">
        <f>VLOOKUP(B173,[1]IRIS!$B$2:$T$370,17,FALSE)</f>
        <v>P4000026</v>
      </c>
      <c r="P173" t="str">
        <f>VLOOKUP(B173,[1]IRIS!$B$2:$T$370,19,FALSE)</f>
        <v>PNET55D</v>
      </c>
      <c r="Q173">
        <v>3</v>
      </c>
      <c r="R173">
        <v>3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f t="shared" si="24"/>
        <v>2.3399999999999997E-2</v>
      </c>
      <c r="Z173">
        <f t="shared" si="25"/>
        <v>2.3399999999999997E-2</v>
      </c>
      <c r="AA173">
        <f t="shared" si="26"/>
        <v>7.7999999999999996E-3</v>
      </c>
      <c r="AB173">
        <f t="shared" si="27"/>
        <v>7.7999999999999996E-3</v>
      </c>
      <c r="AC173">
        <f t="shared" si="28"/>
        <v>7.7999999999999996E-3</v>
      </c>
      <c r="AD173">
        <f t="shared" si="29"/>
        <v>7.7999999999999996E-3</v>
      </c>
      <c r="AE173">
        <f t="shared" si="30"/>
        <v>7.7999999999999996E-3</v>
      </c>
      <c r="AF173">
        <f t="shared" si="31"/>
        <v>7.7999999999999996E-3</v>
      </c>
    </row>
    <row r="174" spans="1:32" x14ac:dyDescent="0.25">
      <c r="A174" t="s">
        <v>1018</v>
      </c>
      <c r="B174" t="str">
        <f t="shared" si="23"/>
        <v>KL51633D-F10001</v>
      </c>
      <c r="C174" t="str">
        <f>VLOOKUP(B174,[1]IRIS!$B$2:$T$370,2,FALSE)</f>
        <v>IND 5.1nH 5% 350mA 0201(0603m) 0p55ht 0.40ohm 4</v>
      </c>
      <c r="D174" t="str">
        <f>VLOOKUP(B174,'[1]cBOM GD'!$B$3:$D$393,3,FALSE)</f>
        <v>EBOM</v>
      </c>
      <c r="E174" t="str">
        <f>VLOOKUP(B174,[1]IRIS!$B$2:$T$370,4,FALSE)</f>
        <v>PP</v>
      </c>
      <c r="F174">
        <f>VLOOKUP(B174,[1]IRIS!$B$2:$T$370,5,FALSE)</f>
        <v>80004846</v>
      </c>
      <c r="G174" t="str">
        <f>VLOOKUP(B174,[1]IRIS!$B$2:$T$370,6,FALSE)</f>
        <v>MURATA ELECTRONICS ROCK</v>
      </c>
      <c r="H174" t="str">
        <f>VLOOKUP(B174,[1]IRIS!$B$2:$T$370,7,FALSE)</f>
        <v>US</v>
      </c>
      <c r="I174">
        <f>VLOOKUP(B174,[1]IRIS!$B$2:$T$370,14,FALSE)</f>
        <v>5.7999999999999996E-3</v>
      </c>
      <c r="J174" t="str">
        <f>VLOOKUP(B174,[1]IRIS!$B$2:$T$370,15,FALSE)</f>
        <v>USD</v>
      </c>
      <c r="K174">
        <f t="shared" si="33"/>
        <v>5.7999999999999996E-3</v>
      </c>
      <c r="L174" s="15"/>
      <c r="N174" t="str">
        <f>VLOOKUP(B174,[1]IRIS!$B$2:$T$370,16,FALSE)</f>
        <v>EA</v>
      </c>
      <c r="O174" t="str">
        <f>VLOOKUP(B174,[1]IRIS!$B$2:$T$370,17,FALSE)</f>
        <v>P4000026</v>
      </c>
      <c r="P174" t="str">
        <f>VLOOKUP(B174,[1]IRIS!$B$2:$T$370,19,FALSE)</f>
        <v>PNET55D</v>
      </c>
      <c r="Q174">
        <v>5</v>
      </c>
      <c r="R174">
        <v>5</v>
      </c>
      <c r="S174">
        <v>2</v>
      </c>
      <c r="T174">
        <v>2</v>
      </c>
      <c r="U174">
        <v>2</v>
      </c>
      <c r="V174">
        <v>2</v>
      </c>
      <c r="W174">
        <v>2</v>
      </c>
      <c r="X174">
        <v>2</v>
      </c>
      <c r="Y174">
        <f t="shared" si="24"/>
        <v>2.8999999999999998E-2</v>
      </c>
      <c r="Z174">
        <f t="shared" si="25"/>
        <v>2.8999999999999998E-2</v>
      </c>
      <c r="AA174">
        <f t="shared" si="26"/>
        <v>1.1599999999999999E-2</v>
      </c>
      <c r="AB174">
        <f t="shared" si="27"/>
        <v>1.1599999999999999E-2</v>
      </c>
      <c r="AC174">
        <f t="shared" si="28"/>
        <v>1.1599999999999999E-2</v>
      </c>
      <c r="AD174">
        <f t="shared" si="29"/>
        <v>1.1599999999999999E-2</v>
      </c>
      <c r="AE174">
        <f t="shared" si="30"/>
        <v>1.1599999999999999E-2</v>
      </c>
      <c r="AF174">
        <f t="shared" si="31"/>
        <v>1.1599999999999999E-2</v>
      </c>
    </row>
    <row r="175" spans="1:32" x14ac:dyDescent="0.25">
      <c r="A175" t="s">
        <v>1019</v>
      </c>
      <c r="B175" t="str">
        <f t="shared" si="23"/>
        <v>KL56613B-F10004</v>
      </c>
      <c r="C175" t="str">
        <f>VLOOKUP(B175,[1]IRIS!$B$2:$T$370,2,FALSE)</f>
        <v>MAG-IND ,,,</v>
      </c>
      <c r="D175" t="str">
        <f>VLOOKUP(B175,'[1]cBOM GD'!$B$3:$D$393,3,FALSE)</f>
        <v>EBOM</v>
      </c>
      <c r="E175" t="str">
        <f>VLOOKUP(B175,[1]IRIS!$B$2:$T$370,4,FALSE)</f>
        <v>PP</v>
      </c>
      <c r="F175">
        <f>VLOOKUP(B175,[1]IRIS!$B$2:$T$370,5,FALSE)</f>
        <v>80004846</v>
      </c>
      <c r="G175" t="str">
        <f>VLOOKUP(B175,[1]IRIS!$B$2:$T$370,6,FALSE)</f>
        <v>MURATA ELECTRONICS ROCK</v>
      </c>
      <c r="H175" t="str">
        <f>VLOOKUP(B175,[1]IRIS!$B$2:$T$370,7,FALSE)</f>
        <v>US</v>
      </c>
      <c r="I175">
        <f>VLOOKUP(B175,[1]IRIS!$B$2:$T$370,14,FALSE)</f>
        <v>7.7999999999999996E-3</v>
      </c>
      <c r="J175" t="str">
        <f>VLOOKUP(B175,[1]IRIS!$B$2:$T$370,15,FALSE)</f>
        <v>USD</v>
      </c>
      <c r="K175">
        <f t="shared" si="33"/>
        <v>7.7999999999999996E-3</v>
      </c>
      <c r="L175" s="15"/>
      <c r="N175" t="str">
        <f>VLOOKUP(B175,[1]IRIS!$B$2:$T$370,16,FALSE)</f>
        <v>EA</v>
      </c>
      <c r="O175" t="str">
        <f>VLOOKUP(B175,[1]IRIS!$B$2:$T$370,17,FALSE)</f>
        <v>P4000026</v>
      </c>
      <c r="P175" t="str">
        <f>VLOOKUP(B175,[1]IRIS!$B$2:$T$370,19,FALSE)</f>
        <v>PNET55D</v>
      </c>
      <c r="Q175">
        <v>1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f t="shared" si="24"/>
        <v>7.7999999999999996E-3</v>
      </c>
      <c r="Z175">
        <f t="shared" si="25"/>
        <v>7.7999999999999996E-3</v>
      </c>
      <c r="AA175">
        <f t="shared" si="26"/>
        <v>0</v>
      </c>
      <c r="AB175">
        <f t="shared" si="27"/>
        <v>0</v>
      </c>
      <c r="AC175">
        <f t="shared" si="28"/>
        <v>0</v>
      </c>
      <c r="AD175">
        <f t="shared" si="29"/>
        <v>0</v>
      </c>
      <c r="AE175">
        <f t="shared" si="30"/>
        <v>0</v>
      </c>
      <c r="AF175">
        <f t="shared" si="31"/>
        <v>0</v>
      </c>
    </row>
    <row r="176" spans="1:32" x14ac:dyDescent="0.25">
      <c r="A176" t="s">
        <v>1020</v>
      </c>
      <c r="B176" t="str">
        <f t="shared" si="23"/>
        <v>KL56633D-F10003</v>
      </c>
      <c r="C176" t="str">
        <f>VLOOKUP(B176,[1]IRIS!$B$2:$T$370,2,FALSE)</f>
        <v>IND 5.6nH 5% 350mA 0201(0603m) 0p55ht 0.40ohm 4</v>
      </c>
      <c r="D176" t="str">
        <f>VLOOKUP(B176,'[1]cBOM GD'!$B$3:$D$393,3,FALSE)</f>
        <v>EBOM</v>
      </c>
      <c r="E176" t="str">
        <f>VLOOKUP(B176,[1]IRIS!$B$2:$T$370,4,FALSE)</f>
        <v>PP</v>
      </c>
      <c r="F176">
        <f>VLOOKUP(B176,[1]IRIS!$B$2:$T$370,5,FALSE)</f>
        <v>80004846</v>
      </c>
      <c r="G176" t="str">
        <f>VLOOKUP(B176,[1]IRIS!$B$2:$T$370,6,FALSE)</f>
        <v>MURATA ELECTRONICS ROCK</v>
      </c>
      <c r="H176" t="str">
        <f>VLOOKUP(B176,[1]IRIS!$B$2:$T$370,7,FALSE)</f>
        <v>US</v>
      </c>
      <c r="I176">
        <f>VLOOKUP(B176,[1]IRIS!$B$2:$T$370,14,FALSE)</f>
        <v>5.7999999999999996E-3</v>
      </c>
      <c r="J176" t="str">
        <f>VLOOKUP(B176,[1]IRIS!$B$2:$T$370,15,FALSE)</f>
        <v>USD</v>
      </c>
      <c r="K176">
        <f t="shared" si="33"/>
        <v>5.7999999999999996E-3</v>
      </c>
      <c r="L176" s="15"/>
      <c r="N176" t="str">
        <f>VLOOKUP(B176,[1]IRIS!$B$2:$T$370,16,FALSE)</f>
        <v>EA</v>
      </c>
      <c r="O176" t="str">
        <f>VLOOKUP(B176,[1]IRIS!$B$2:$T$370,17,FALSE)</f>
        <v>P4000026</v>
      </c>
      <c r="P176" t="str">
        <f>VLOOKUP(B176,[1]IRIS!$B$2:$T$370,19,FALSE)</f>
        <v>PNET55D</v>
      </c>
      <c r="Q176">
        <v>5</v>
      </c>
      <c r="R176">
        <v>5</v>
      </c>
      <c r="S176">
        <v>2</v>
      </c>
      <c r="T176">
        <v>2</v>
      </c>
      <c r="U176">
        <v>2</v>
      </c>
      <c r="V176">
        <v>2</v>
      </c>
      <c r="W176">
        <v>2</v>
      </c>
      <c r="X176">
        <v>2</v>
      </c>
      <c r="Y176">
        <f t="shared" si="24"/>
        <v>2.8999999999999998E-2</v>
      </c>
      <c r="Z176">
        <f t="shared" si="25"/>
        <v>2.8999999999999998E-2</v>
      </c>
      <c r="AA176">
        <f t="shared" si="26"/>
        <v>1.1599999999999999E-2</v>
      </c>
      <c r="AB176">
        <f t="shared" si="27"/>
        <v>1.1599999999999999E-2</v>
      </c>
      <c r="AC176">
        <f t="shared" si="28"/>
        <v>1.1599999999999999E-2</v>
      </c>
      <c r="AD176">
        <f t="shared" si="29"/>
        <v>1.1599999999999999E-2</v>
      </c>
      <c r="AE176">
        <f t="shared" si="30"/>
        <v>1.1599999999999999E-2</v>
      </c>
      <c r="AF176">
        <f t="shared" si="31"/>
        <v>1.1599999999999999E-2</v>
      </c>
    </row>
    <row r="177" spans="1:32" x14ac:dyDescent="0.25">
      <c r="A177" t="s">
        <v>1021</v>
      </c>
      <c r="B177" t="str">
        <f t="shared" si="23"/>
        <v>KL56713D-F10001</v>
      </c>
      <c r="C177" t="str">
        <f>VLOOKUP(B177,[1]IRIS!$B$2:$T$370,2,FALSE)</f>
        <v>IND 56nH 3% 250mA0402(1005) 0p55ht 0.82oh</v>
      </c>
      <c r="D177" t="str">
        <f>VLOOKUP(B177,'[1]cBOM GD'!$B$3:$D$393,3,FALSE)</f>
        <v>EBOM</v>
      </c>
      <c r="E177" t="str">
        <f>VLOOKUP(B177,[1]IRIS!$B$2:$T$370,4,FALSE)</f>
        <v>PP</v>
      </c>
      <c r="F177">
        <f>VLOOKUP(B177,[1]IRIS!$B$2:$T$370,5,FALSE)</f>
        <v>80004846</v>
      </c>
      <c r="G177" t="str">
        <f>VLOOKUP(B177,[1]IRIS!$B$2:$T$370,6,FALSE)</f>
        <v>MURATA ELECTRONICS ROCK</v>
      </c>
      <c r="H177" t="str">
        <f>VLOOKUP(B177,[1]IRIS!$B$2:$T$370,7,FALSE)</f>
        <v>US</v>
      </c>
      <c r="I177">
        <f>VLOOKUP(B177,[1]IRIS!$B$2:$T$370,14,FALSE)</f>
        <v>1.4E-2</v>
      </c>
      <c r="J177" t="str">
        <f>VLOOKUP(B177,[1]IRIS!$B$2:$T$370,15,FALSE)</f>
        <v>USD</v>
      </c>
      <c r="K177">
        <f t="shared" si="33"/>
        <v>1.4E-2</v>
      </c>
      <c r="L177" s="15"/>
      <c r="N177" t="str">
        <f>VLOOKUP(B177,[1]IRIS!$B$2:$T$370,16,FALSE)</f>
        <v>EA</v>
      </c>
      <c r="O177" t="str">
        <f>VLOOKUP(B177,[1]IRIS!$B$2:$T$370,17,FALSE)</f>
        <v>P4000026</v>
      </c>
      <c r="P177" t="str">
        <f>VLOOKUP(B177,[1]IRIS!$B$2:$T$370,19,FALSE)</f>
        <v>PNET55D</v>
      </c>
      <c r="Q177">
        <v>4</v>
      </c>
      <c r="R177">
        <v>4</v>
      </c>
      <c r="S177">
        <v>3</v>
      </c>
      <c r="T177">
        <v>3</v>
      </c>
      <c r="U177">
        <v>3</v>
      </c>
      <c r="V177">
        <v>3</v>
      </c>
      <c r="W177">
        <v>3</v>
      </c>
      <c r="X177">
        <v>3</v>
      </c>
      <c r="Y177">
        <f t="shared" si="24"/>
        <v>5.6000000000000001E-2</v>
      </c>
      <c r="Z177">
        <f t="shared" si="25"/>
        <v>5.6000000000000001E-2</v>
      </c>
      <c r="AA177">
        <f t="shared" si="26"/>
        <v>4.2000000000000003E-2</v>
      </c>
      <c r="AB177">
        <f t="shared" si="27"/>
        <v>4.2000000000000003E-2</v>
      </c>
      <c r="AC177">
        <f t="shared" si="28"/>
        <v>4.2000000000000003E-2</v>
      </c>
      <c r="AD177">
        <f t="shared" si="29"/>
        <v>4.2000000000000003E-2</v>
      </c>
      <c r="AE177">
        <f t="shared" si="30"/>
        <v>4.2000000000000003E-2</v>
      </c>
      <c r="AF177">
        <f t="shared" si="31"/>
        <v>4.2000000000000003E-2</v>
      </c>
    </row>
    <row r="178" spans="1:32" x14ac:dyDescent="0.25">
      <c r="A178" t="s">
        <v>1022</v>
      </c>
      <c r="B178" t="str">
        <f t="shared" si="23"/>
        <v>KL56713D-F10002</v>
      </c>
      <c r="C178" t="str">
        <f>VLOOKUP(B178,[1]IRIS!$B$2:$T$370,2,FALSE)</f>
        <v>MAG-IND 56nH,3%,100mA,0201</v>
      </c>
      <c r="D178" t="str">
        <f>VLOOKUP(B178,'[1]cBOM GD'!$B$3:$D$393,3,FALSE)</f>
        <v>EBOM</v>
      </c>
      <c r="E178" t="str">
        <f>VLOOKUP(B178,[1]IRIS!$B$2:$T$370,4,FALSE)</f>
        <v>PP</v>
      </c>
      <c r="F178">
        <f>VLOOKUP(B178,[1]IRIS!$B$2:$T$370,5,FALSE)</f>
        <v>80004846</v>
      </c>
      <c r="G178" t="str">
        <f>VLOOKUP(B178,[1]IRIS!$B$2:$T$370,6,FALSE)</f>
        <v>MURATA ELECTRONICS ROCK</v>
      </c>
      <c r="H178" t="str">
        <f>VLOOKUP(B178,[1]IRIS!$B$2:$T$370,7,FALSE)</f>
        <v>US</v>
      </c>
      <c r="I178">
        <f>VLOOKUP(B178,[1]IRIS!$B$2:$T$370,14,FALSE)</f>
        <v>7.7999999999999996E-3</v>
      </c>
      <c r="J178" t="str">
        <f>VLOOKUP(B178,[1]IRIS!$B$2:$T$370,15,FALSE)</f>
        <v>USD</v>
      </c>
      <c r="K178">
        <f t="shared" si="33"/>
        <v>7.7999999999999996E-3</v>
      </c>
      <c r="L178" s="15"/>
      <c r="N178" t="str">
        <f>VLOOKUP(B178,[1]IRIS!$B$2:$T$370,16,FALSE)</f>
        <v>EA</v>
      </c>
      <c r="O178" t="str">
        <f>VLOOKUP(B178,[1]IRIS!$B$2:$T$370,17,FALSE)</f>
        <v>P4000026</v>
      </c>
      <c r="P178" t="str">
        <f>VLOOKUP(B178,[1]IRIS!$B$2:$T$370,19,FALSE)</f>
        <v>PNET55D</v>
      </c>
      <c r="Q178">
        <v>0</v>
      </c>
      <c r="R178">
        <v>0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f t="shared" si="24"/>
        <v>0</v>
      </c>
      <c r="Z178">
        <f t="shared" si="25"/>
        <v>0</v>
      </c>
      <c r="AA178">
        <f t="shared" si="26"/>
        <v>7.7999999999999996E-3</v>
      </c>
      <c r="AB178">
        <f t="shared" si="27"/>
        <v>7.7999999999999996E-3</v>
      </c>
      <c r="AC178">
        <f t="shared" si="28"/>
        <v>7.7999999999999996E-3</v>
      </c>
      <c r="AD178">
        <f t="shared" si="29"/>
        <v>7.7999999999999996E-3</v>
      </c>
      <c r="AE178">
        <f t="shared" si="30"/>
        <v>7.7999999999999996E-3</v>
      </c>
      <c r="AF178">
        <f t="shared" si="31"/>
        <v>7.7999999999999996E-3</v>
      </c>
    </row>
    <row r="179" spans="1:32" x14ac:dyDescent="0.25">
      <c r="A179" t="s">
        <v>1023</v>
      </c>
      <c r="B179" t="str">
        <f t="shared" si="23"/>
        <v>KL62613D-F10001</v>
      </c>
      <c r="C179" t="str">
        <f>VLOOKUP(B179,[1]IRIS!$B$2:$T$370,2,FALSE)</f>
        <v>IND 6.2nH 3% 300mA 0201(0603m) 0p55ht 0.60ohm 4</v>
      </c>
      <c r="D179" t="str">
        <f>VLOOKUP(B179,'[1]cBOM GD'!$B$3:$D$393,3,FALSE)</f>
        <v>EBOM</v>
      </c>
      <c r="E179" t="str">
        <f>VLOOKUP(B179,[1]IRIS!$B$2:$T$370,4,FALSE)</f>
        <v>PP</v>
      </c>
      <c r="F179">
        <f>VLOOKUP(B179,[1]IRIS!$B$2:$T$370,5,FALSE)</f>
        <v>80004846</v>
      </c>
      <c r="G179" t="str">
        <f>VLOOKUP(B179,[1]IRIS!$B$2:$T$370,6,FALSE)</f>
        <v>MURATA ELECTRONICS ROCK</v>
      </c>
      <c r="H179" t="str">
        <f>VLOOKUP(B179,[1]IRIS!$B$2:$T$370,7,FALSE)</f>
        <v>US</v>
      </c>
      <c r="I179">
        <f>VLOOKUP(B179,[1]IRIS!$B$2:$T$370,14,FALSE)</f>
        <v>7.7999999999999996E-3</v>
      </c>
      <c r="J179" t="str">
        <f>VLOOKUP(B179,[1]IRIS!$B$2:$T$370,15,FALSE)</f>
        <v>USD</v>
      </c>
      <c r="K179">
        <f t="shared" si="33"/>
        <v>7.7999999999999996E-3</v>
      </c>
      <c r="L179" s="15"/>
      <c r="N179" t="str">
        <f>VLOOKUP(B179,[1]IRIS!$B$2:$T$370,16,FALSE)</f>
        <v>EA</v>
      </c>
      <c r="O179" t="str">
        <f>VLOOKUP(B179,[1]IRIS!$B$2:$T$370,17,FALSE)</f>
        <v>P4000026</v>
      </c>
      <c r="P179" t="str">
        <f>VLOOKUP(B179,[1]IRIS!$B$2:$T$370,19,FALSE)</f>
        <v>PNET55D</v>
      </c>
      <c r="Q179">
        <v>8</v>
      </c>
      <c r="R179">
        <v>8</v>
      </c>
      <c r="S179">
        <v>6</v>
      </c>
      <c r="T179">
        <v>6</v>
      </c>
      <c r="U179">
        <v>6</v>
      </c>
      <c r="V179">
        <v>6</v>
      </c>
      <c r="W179">
        <v>6</v>
      </c>
      <c r="X179">
        <v>6</v>
      </c>
      <c r="Y179">
        <f t="shared" si="24"/>
        <v>6.2399999999999997E-2</v>
      </c>
      <c r="Z179">
        <f t="shared" si="25"/>
        <v>6.2399999999999997E-2</v>
      </c>
      <c r="AA179">
        <f t="shared" si="26"/>
        <v>4.6799999999999994E-2</v>
      </c>
      <c r="AB179">
        <f t="shared" si="27"/>
        <v>4.6799999999999994E-2</v>
      </c>
      <c r="AC179">
        <f t="shared" si="28"/>
        <v>4.6799999999999994E-2</v>
      </c>
      <c r="AD179">
        <f t="shared" si="29"/>
        <v>4.6799999999999994E-2</v>
      </c>
      <c r="AE179">
        <f t="shared" si="30"/>
        <v>4.6799999999999994E-2</v>
      </c>
      <c r="AF179">
        <f t="shared" si="31"/>
        <v>4.6799999999999994E-2</v>
      </c>
    </row>
    <row r="180" spans="1:32" x14ac:dyDescent="0.25">
      <c r="A180" t="s">
        <v>1024</v>
      </c>
      <c r="B180" t="str">
        <f t="shared" si="23"/>
        <v>KL68613D-F10002</v>
      </c>
      <c r="C180" t="str">
        <f>VLOOKUP(B180,[1]IRIS!$B$2:$T$370,2,FALSE)</f>
        <v>MAG-IND 6.8nH,3%,300mA,201</v>
      </c>
      <c r="D180" t="str">
        <f>VLOOKUP(B180,'[1]cBOM GD'!$B$3:$D$393,3,FALSE)</f>
        <v>EBOM</v>
      </c>
      <c r="E180" t="str">
        <f>VLOOKUP(B180,[1]IRIS!$B$2:$T$370,4,FALSE)</f>
        <v>PP</v>
      </c>
      <c r="F180">
        <f>VLOOKUP(B180,[1]IRIS!$B$2:$T$370,5,FALSE)</f>
        <v>80004846</v>
      </c>
      <c r="G180" t="str">
        <f>VLOOKUP(B180,[1]IRIS!$B$2:$T$370,6,FALSE)</f>
        <v>MURATA ELECTRONICS ROCK</v>
      </c>
      <c r="H180" t="str">
        <f>VLOOKUP(B180,[1]IRIS!$B$2:$T$370,7,FALSE)</f>
        <v>US</v>
      </c>
      <c r="I180">
        <f>VLOOKUP(B180,[1]IRIS!$B$2:$T$370,14,FALSE)</f>
        <v>7.7999999999999996E-3</v>
      </c>
      <c r="J180" t="str">
        <f>VLOOKUP(B180,[1]IRIS!$B$2:$T$370,15,FALSE)</f>
        <v>USD</v>
      </c>
      <c r="K180">
        <f t="shared" si="33"/>
        <v>7.7999999999999996E-3</v>
      </c>
      <c r="L180" s="15"/>
      <c r="N180" t="str">
        <f>VLOOKUP(B180,[1]IRIS!$B$2:$T$370,16,FALSE)</f>
        <v>EA</v>
      </c>
      <c r="O180" t="str">
        <f>VLOOKUP(B180,[1]IRIS!$B$2:$T$370,17,FALSE)</f>
        <v>P4000026</v>
      </c>
      <c r="P180" t="str">
        <f>VLOOKUP(B180,[1]IRIS!$B$2:$T$370,19,FALSE)</f>
        <v>PNET55D</v>
      </c>
      <c r="Q180">
        <v>2</v>
      </c>
      <c r="R180">
        <v>2</v>
      </c>
      <c r="S180">
        <v>3</v>
      </c>
      <c r="T180">
        <v>3</v>
      </c>
      <c r="U180">
        <v>3</v>
      </c>
      <c r="V180">
        <v>3</v>
      </c>
      <c r="W180">
        <v>3</v>
      </c>
      <c r="X180">
        <v>3</v>
      </c>
      <c r="Y180">
        <f t="shared" si="24"/>
        <v>1.5599999999999999E-2</v>
      </c>
      <c r="Z180">
        <f t="shared" si="25"/>
        <v>1.5599999999999999E-2</v>
      </c>
      <c r="AA180">
        <f t="shared" si="26"/>
        <v>2.3399999999999997E-2</v>
      </c>
      <c r="AB180">
        <f t="shared" si="27"/>
        <v>2.3399999999999997E-2</v>
      </c>
      <c r="AC180">
        <f t="shared" si="28"/>
        <v>2.3399999999999997E-2</v>
      </c>
      <c r="AD180">
        <f t="shared" si="29"/>
        <v>2.3399999999999997E-2</v>
      </c>
      <c r="AE180">
        <f t="shared" si="30"/>
        <v>2.3399999999999997E-2</v>
      </c>
      <c r="AF180">
        <f t="shared" si="31"/>
        <v>2.3399999999999997E-2</v>
      </c>
    </row>
    <row r="181" spans="1:32" x14ac:dyDescent="0.25">
      <c r="A181" t="s">
        <v>1025</v>
      </c>
      <c r="B181" t="str">
        <f t="shared" si="23"/>
        <v>KL82613D-F10000</v>
      </c>
      <c r="C181" t="str">
        <f>VLOOKUP(B181,[1]IRIS!$B$2:$T$370,2,FALSE)</f>
        <v>MAG-IND 8.2nH,3%,250mA,201</v>
      </c>
      <c r="D181" t="str">
        <f>VLOOKUP(B181,'[1]cBOM GD'!$B$3:$D$393,3,FALSE)</f>
        <v>EBOM</v>
      </c>
      <c r="E181" t="str">
        <f>VLOOKUP(B181,[1]IRIS!$B$2:$T$370,4,FALSE)</f>
        <v>PP</v>
      </c>
      <c r="F181">
        <f>VLOOKUP(B181,[1]IRIS!$B$2:$T$370,5,FALSE)</f>
        <v>80004846</v>
      </c>
      <c r="G181" t="str">
        <f>VLOOKUP(B181,[1]IRIS!$B$2:$T$370,6,FALSE)</f>
        <v>MURATA ELECTRONICS ROCK</v>
      </c>
      <c r="H181" t="str">
        <f>VLOOKUP(B181,[1]IRIS!$B$2:$T$370,7,FALSE)</f>
        <v>US</v>
      </c>
      <c r="I181">
        <f>VLOOKUP(B181,[1]IRIS!$B$2:$T$370,14,FALSE)</f>
        <v>7.7999999999999996E-3</v>
      </c>
      <c r="J181" t="str">
        <f>VLOOKUP(B181,[1]IRIS!$B$2:$T$370,15,FALSE)</f>
        <v>USD</v>
      </c>
      <c r="K181">
        <f t="shared" si="33"/>
        <v>7.7999999999999996E-3</v>
      </c>
      <c r="L181" s="15"/>
      <c r="N181" t="str">
        <f>VLOOKUP(B181,[1]IRIS!$B$2:$T$370,16,FALSE)</f>
        <v>EA</v>
      </c>
      <c r="O181" t="str">
        <f>VLOOKUP(B181,[1]IRIS!$B$2:$T$370,17,FALSE)</f>
        <v>P4000026</v>
      </c>
      <c r="P181" t="str">
        <f>VLOOKUP(B181,[1]IRIS!$B$2:$T$370,19,FALSE)</f>
        <v>PNET55D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f t="shared" si="24"/>
        <v>7.7999999999999996E-3</v>
      </c>
      <c r="Z181">
        <f t="shared" si="25"/>
        <v>7.7999999999999996E-3</v>
      </c>
      <c r="AA181">
        <f t="shared" si="26"/>
        <v>7.7999999999999996E-3</v>
      </c>
      <c r="AB181">
        <f t="shared" si="27"/>
        <v>7.7999999999999996E-3</v>
      </c>
      <c r="AC181">
        <f t="shared" si="28"/>
        <v>7.7999999999999996E-3</v>
      </c>
      <c r="AD181">
        <f t="shared" si="29"/>
        <v>7.7999999999999996E-3</v>
      </c>
      <c r="AE181">
        <f t="shared" si="30"/>
        <v>7.7999999999999996E-3</v>
      </c>
      <c r="AF181">
        <f t="shared" si="31"/>
        <v>7.7999999999999996E-3</v>
      </c>
    </row>
    <row r="182" spans="1:32" x14ac:dyDescent="0.25">
      <c r="A182" t="s">
        <v>1026</v>
      </c>
      <c r="B182" t="str">
        <f t="shared" si="23"/>
        <v>KR21123D-FG1000</v>
      </c>
      <c r="C182" t="str">
        <f>VLOOKUP(B182,[1]IRIS!$B$2:$T$370,2,FALSE)</f>
        <v>20MHz 8pF 2.0 x 1.6-40Â°C to 125Â°C AEC-Q200</v>
      </c>
      <c r="D182" t="str">
        <f>VLOOKUP(B182,'[1]cBOM GD'!$B$3:$D$393,3,FALSE)</f>
        <v>EBOM</v>
      </c>
      <c r="E182" t="str">
        <f>VLOOKUP(B182,[1]IRIS!$B$2:$T$370,4,FALSE)</f>
        <v>PP</v>
      </c>
      <c r="F182">
        <f>VLOOKUP(B182,[1]IRIS!$B$2:$T$370,5,FALSE)</f>
        <v>80005063</v>
      </c>
      <c r="G182" t="str">
        <f>VLOOKUP(B182,[1]IRIS!$B$2:$T$370,6,FALSE)</f>
        <v>Kyocera International, Inc</v>
      </c>
      <c r="H182" t="str">
        <f>VLOOKUP(B182,[1]IRIS!$B$2:$T$370,7,FALSE)</f>
        <v>US</v>
      </c>
      <c r="I182">
        <f>VLOOKUP(B182,[1]IRIS!$B$2:$T$370,14,FALSE)</f>
        <v>0.11899999999999999</v>
      </c>
      <c r="J182" t="str">
        <f>VLOOKUP(B182,[1]IRIS!$B$2:$T$370,15,FALSE)</f>
        <v>USD</v>
      </c>
      <c r="K182">
        <f t="shared" si="33"/>
        <v>0.11899999999999999</v>
      </c>
      <c r="L182" s="15"/>
      <c r="N182" t="str">
        <f>VLOOKUP(B182,[1]IRIS!$B$2:$T$370,16,FALSE)</f>
        <v>EA</v>
      </c>
      <c r="O182" t="str">
        <f>VLOOKUP(B182,[1]IRIS!$B$2:$T$370,17,FALSE)</f>
        <v>P4000443</v>
      </c>
      <c r="P182" t="str">
        <f>VLOOKUP(B182,[1]IRIS!$B$2:$T$370,19,FALSE)</f>
        <v>PAVG55D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f t="shared" si="24"/>
        <v>0.11899999999999999</v>
      </c>
      <c r="Z182">
        <f t="shared" si="25"/>
        <v>0.11899999999999999</v>
      </c>
      <c r="AA182">
        <f t="shared" si="26"/>
        <v>0.11899999999999999</v>
      </c>
      <c r="AB182">
        <f t="shared" si="27"/>
        <v>0.11899999999999999</v>
      </c>
      <c r="AC182">
        <f t="shared" si="28"/>
        <v>0.11899999999999999</v>
      </c>
      <c r="AD182">
        <f t="shared" si="29"/>
        <v>0.11899999999999999</v>
      </c>
      <c r="AE182">
        <f t="shared" si="30"/>
        <v>0.11899999999999999</v>
      </c>
      <c r="AF182">
        <f t="shared" si="31"/>
        <v>0.11899999999999999</v>
      </c>
    </row>
    <row r="183" spans="1:32" x14ac:dyDescent="0.25">
      <c r="A183" t="s">
        <v>1027</v>
      </c>
      <c r="B183" t="str">
        <f t="shared" si="23"/>
        <v>KR21124D-FG1000</v>
      </c>
      <c r="C183" t="str">
        <f>VLOOKUP(B183,[1]IRIS!$B$2:$T$370,2,FALSE)</f>
        <v>XTL 25MHz 8pF +/-15ppmAEC-Q200</v>
      </c>
      <c r="D183" t="str">
        <f>VLOOKUP(B183,'[1]cBOM GD'!$B$3:$D$393,3,FALSE)</f>
        <v>EBOM</v>
      </c>
      <c r="E183" t="str">
        <f>VLOOKUP(B183,[1]IRIS!$B$2:$T$370,4,FALSE)</f>
        <v>PP</v>
      </c>
      <c r="F183">
        <f>VLOOKUP(B183,[1]IRIS!$B$2:$T$370,5,FALSE)</f>
        <v>80005063</v>
      </c>
      <c r="G183" t="str">
        <f>VLOOKUP(B183,[1]IRIS!$B$2:$T$370,6,FALSE)</f>
        <v>Kyocera International, Inc</v>
      </c>
      <c r="H183" t="str">
        <f>VLOOKUP(B183,[1]IRIS!$B$2:$T$370,7,FALSE)</f>
        <v>US</v>
      </c>
      <c r="I183">
        <f>VLOOKUP(B183,[1]IRIS!$B$2:$T$370,14,FALSE)</f>
        <v>0.11899999999999999</v>
      </c>
      <c r="J183" t="str">
        <f>VLOOKUP(B183,[1]IRIS!$B$2:$T$370,15,FALSE)</f>
        <v>USD</v>
      </c>
      <c r="K183">
        <f t="shared" si="33"/>
        <v>0.11899999999999999</v>
      </c>
      <c r="L183" s="15"/>
      <c r="N183" t="str">
        <f>VLOOKUP(B183,[1]IRIS!$B$2:$T$370,16,FALSE)</f>
        <v>EA</v>
      </c>
      <c r="O183" t="str">
        <f>VLOOKUP(B183,[1]IRIS!$B$2:$T$370,17,FALSE)</f>
        <v>P4000443</v>
      </c>
      <c r="P183" t="str">
        <f>VLOOKUP(B183,[1]IRIS!$B$2:$T$370,19,FALSE)</f>
        <v>PAVG55D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f t="shared" si="24"/>
        <v>0.11899999999999999</v>
      </c>
      <c r="Z183">
        <f t="shared" si="25"/>
        <v>0.11899999999999999</v>
      </c>
      <c r="AA183">
        <f t="shared" si="26"/>
        <v>0.11899999999999999</v>
      </c>
      <c r="AB183">
        <f t="shared" si="27"/>
        <v>0.11899999999999999</v>
      </c>
      <c r="AC183">
        <f t="shared" si="28"/>
        <v>0.11899999999999999</v>
      </c>
      <c r="AD183">
        <f t="shared" si="29"/>
        <v>0.11899999999999999</v>
      </c>
      <c r="AE183">
        <f t="shared" si="30"/>
        <v>0.11899999999999999</v>
      </c>
      <c r="AF183">
        <f t="shared" si="31"/>
        <v>0.11899999999999999</v>
      </c>
    </row>
    <row r="184" spans="1:32" x14ac:dyDescent="0.25">
      <c r="A184" t="s">
        <v>1028</v>
      </c>
      <c r="B184" t="str">
        <f t="shared" si="23"/>
        <v>KR41017D-FG1000</v>
      </c>
      <c r="C184" t="str">
        <f>VLOOKUP(B184,[1]IRIS!$B$2:$T$370,2,FALSE)</f>
        <v>XTL 40MHz 8pF +/-15ppmAEC-Q200</v>
      </c>
      <c r="D184" t="str">
        <f>VLOOKUP(B184,'[1]cBOM GD'!$B$3:$D$393,3,FALSE)</f>
        <v>EBOM</v>
      </c>
      <c r="E184" t="str">
        <f>VLOOKUP(B184,[1]IRIS!$B$2:$T$370,4,FALSE)</f>
        <v>PP</v>
      </c>
      <c r="F184">
        <f>VLOOKUP(B184,[1]IRIS!$B$2:$T$370,5,FALSE)</f>
        <v>80005063</v>
      </c>
      <c r="G184" t="str">
        <f>VLOOKUP(B184,[1]IRIS!$B$2:$T$370,6,FALSE)</f>
        <v>Kyocera International, Inc</v>
      </c>
      <c r="H184" t="str">
        <f>VLOOKUP(B184,[1]IRIS!$B$2:$T$370,7,FALSE)</f>
        <v>US</v>
      </c>
      <c r="I184">
        <f>VLOOKUP(B184,[1]IRIS!$B$2:$T$370,14,FALSE)</f>
        <v>0.11899999999999999</v>
      </c>
      <c r="J184" t="str">
        <f>VLOOKUP(B184,[1]IRIS!$B$2:$T$370,15,FALSE)</f>
        <v>USD</v>
      </c>
      <c r="K184">
        <f t="shared" si="33"/>
        <v>0.11899999999999999</v>
      </c>
      <c r="L184" s="15"/>
      <c r="N184" t="str">
        <f>VLOOKUP(B184,[1]IRIS!$B$2:$T$370,16,FALSE)</f>
        <v>EA</v>
      </c>
      <c r="O184" t="str">
        <f>VLOOKUP(B184,[1]IRIS!$B$2:$T$370,17,FALSE)</f>
        <v>P4000443</v>
      </c>
      <c r="P184" t="str">
        <f>VLOOKUP(B184,[1]IRIS!$B$2:$T$370,19,FALSE)</f>
        <v>PAVG55D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f t="shared" si="24"/>
        <v>0.11899999999999999</v>
      </c>
      <c r="Z184">
        <f t="shared" si="25"/>
        <v>0.11899999999999999</v>
      </c>
      <c r="AA184">
        <f t="shared" si="26"/>
        <v>0.11899999999999999</v>
      </c>
      <c r="AB184">
        <f t="shared" si="27"/>
        <v>0.11899999999999999</v>
      </c>
      <c r="AC184">
        <f t="shared" si="28"/>
        <v>0.11899999999999999</v>
      </c>
      <c r="AD184">
        <f t="shared" si="29"/>
        <v>0.11899999999999999</v>
      </c>
      <c r="AE184">
        <f t="shared" si="30"/>
        <v>0.11899999999999999</v>
      </c>
      <c r="AF184">
        <f t="shared" si="31"/>
        <v>0.11899999999999999</v>
      </c>
    </row>
    <row r="185" spans="1:32" x14ac:dyDescent="0.25">
      <c r="A185" t="s">
        <v>1029</v>
      </c>
      <c r="B185" t="str">
        <f t="shared" si="23"/>
        <v>KR41018D-FG1000</v>
      </c>
      <c r="C185" t="str">
        <f>VLOOKUP(B185,[1]IRIS!$B$2:$T$370,2,FALSE)</f>
        <v>Crystal 48MHz 10Pf 10kOhm 1.8V AEC-Q200</v>
      </c>
      <c r="D185" t="str">
        <f>VLOOKUP(B185,'[1]cBOM GD'!$B$3:$D$393,3,FALSE)</f>
        <v>EBOM</v>
      </c>
      <c r="E185" t="str">
        <f>VLOOKUP(B185,[1]IRIS!$B$2:$T$370,4,FALSE)</f>
        <v>PP</v>
      </c>
      <c r="F185">
        <f>VLOOKUP(B185,[1]IRIS!$B$2:$T$370,5,FALSE)</f>
        <v>80005063</v>
      </c>
      <c r="G185" t="str">
        <f>VLOOKUP(B185,[1]IRIS!$B$2:$T$370,6,FALSE)</f>
        <v>Kyocera International, Inc</v>
      </c>
      <c r="H185" t="str">
        <f>VLOOKUP(B185,[1]IRIS!$B$2:$T$370,7,FALSE)</f>
        <v>US</v>
      </c>
      <c r="I185">
        <f>VLOOKUP(B185,[1]IRIS!$B$2:$T$370,14,FALSE)</f>
        <v>0.27400000000000002</v>
      </c>
      <c r="J185" t="str">
        <f>VLOOKUP(B185,[1]IRIS!$B$2:$T$370,15,FALSE)</f>
        <v>USD</v>
      </c>
      <c r="K185">
        <f t="shared" si="33"/>
        <v>0.27400000000000002</v>
      </c>
      <c r="L185" s="15"/>
      <c r="N185" t="str">
        <f>VLOOKUP(B185,[1]IRIS!$B$2:$T$370,16,FALSE)</f>
        <v>EA</v>
      </c>
      <c r="O185" t="str">
        <f>VLOOKUP(B185,[1]IRIS!$B$2:$T$370,17,FALSE)</f>
        <v>P4000443</v>
      </c>
      <c r="P185" t="str">
        <f>VLOOKUP(B185,[1]IRIS!$B$2:$T$370,19,FALSE)</f>
        <v>PAVG55D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f t="shared" si="24"/>
        <v>0.27400000000000002</v>
      </c>
      <c r="Z185">
        <f t="shared" si="25"/>
        <v>0.27400000000000002</v>
      </c>
      <c r="AA185">
        <f t="shared" si="26"/>
        <v>0.27400000000000002</v>
      </c>
      <c r="AB185">
        <f t="shared" si="27"/>
        <v>0.27400000000000002</v>
      </c>
      <c r="AC185">
        <f t="shared" si="28"/>
        <v>0.27400000000000002</v>
      </c>
      <c r="AD185">
        <f t="shared" si="29"/>
        <v>0.27400000000000002</v>
      </c>
      <c r="AE185">
        <f t="shared" si="30"/>
        <v>0.27400000000000002</v>
      </c>
      <c r="AF185">
        <f t="shared" si="31"/>
        <v>0.27400000000000002</v>
      </c>
    </row>
    <row r="186" spans="1:32" x14ac:dyDescent="0.25">
      <c r="A186" t="s">
        <v>1030</v>
      </c>
      <c r="B186" t="s">
        <v>1030</v>
      </c>
      <c r="C186" t="str">
        <f>VLOOKUP(B186,[1]IRIS!$B$2:$T$370,2,FALSE)</f>
        <v>3 pin Straight PinHeader</v>
      </c>
      <c r="D186" t="str">
        <f>VLOOKUP(B186,'[1]cBOM GD'!$B$3:$D$393,3,FALSE)</f>
        <v>MBOM</v>
      </c>
      <c r="E186" t="str">
        <f>VLOOKUP(B186,[1]IRIS!$B$2:$T$370,4,FALSE)</f>
        <v>PP</v>
      </c>
      <c r="F186">
        <f>VLOOKUP(B186,[1]IRIS!$B$2:$T$370,5,FALSE)</f>
        <v>80018201</v>
      </c>
      <c r="G186" t="str">
        <f>VLOOKUP(B186,[1]IRIS!$B$2:$T$370,6,FALSE)</f>
        <v>Hirose Electric USA, Inc.</v>
      </c>
      <c r="H186" t="str">
        <f>VLOOKUP(B186,[1]IRIS!$B$2:$T$370,7,FALSE)</f>
        <v>US</v>
      </c>
      <c r="I186">
        <f>VLOOKUP(B186,[1]IRIS!$B$2:$T$370,14,FALSE)</f>
        <v>0.66930000000000001</v>
      </c>
      <c r="J186" t="str">
        <f>VLOOKUP(B186,[1]IRIS!$B$2:$T$370,15,FALSE)</f>
        <v>USD</v>
      </c>
      <c r="K186">
        <f t="shared" si="33"/>
        <v>0.66930000000000001</v>
      </c>
      <c r="L186" s="15"/>
      <c r="N186" t="str">
        <f>VLOOKUP(B186,[1]IRIS!$B$2:$T$370,16,FALSE)</f>
        <v>EA</v>
      </c>
      <c r="O186" t="str">
        <f>VLOOKUP(B186,[1]IRIS!$B$2:$T$370,17,FALSE)</f>
        <v>P4000093</v>
      </c>
      <c r="P186" t="str">
        <f>VLOOKUP(B186,[1]IRIS!$B$2:$T$370,19,FALSE)</f>
        <v>PAVG55D</v>
      </c>
      <c r="Q186">
        <v>1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f t="shared" si="24"/>
        <v>0.66930000000000001</v>
      </c>
      <c r="Z186">
        <f t="shared" si="25"/>
        <v>0.66930000000000001</v>
      </c>
      <c r="AA186">
        <f t="shared" si="26"/>
        <v>0</v>
      </c>
      <c r="AB186">
        <f t="shared" si="27"/>
        <v>0</v>
      </c>
      <c r="AC186">
        <f t="shared" si="28"/>
        <v>0</v>
      </c>
      <c r="AD186">
        <f t="shared" si="29"/>
        <v>0</v>
      </c>
      <c r="AE186">
        <f t="shared" si="30"/>
        <v>0</v>
      </c>
      <c r="AF186">
        <f t="shared" si="31"/>
        <v>0</v>
      </c>
    </row>
    <row r="187" spans="1:32" x14ac:dyDescent="0.25">
      <c r="A187" t="s">
        <v>1031</v>
      </c>
      <c r="B187" t="str">
        <f t="shared" ref="B187:B250" si="34">CONCATENATE(LEFT(A187,8),"-",RIGHT(A187,6))</f>
        <v>P100009B-F0Z001</v>
      </c>
      <c r="C187" t="str">
        <f>VLOOKUP(B187,[1]IRIS!$B$2:$T$370,2,FALSE)</f>
        <v>0 ohm 0402 resistor</v>
      </c>
      <c r="D187" t="str">
        <f>VLOOKUP(B187,'[1]cBOM GD'!$B$3:$D$393,3,FALSE)</f>
        <v>EBOM</v>
      </c>
      <c r="E187" t="str">
        <f>VLOOKUP(B187,[1]IRIS!$B$2:$T$370,4,FALSE)</f>
        <v>PP</v>
      </c>
      <c r="F187">
        <f>VLOOKUP(B187,[1]IRIS!$B$2:$T$370,5,FALSE)</f>
        <v>80004924</v>
      </c>
      <c r="G187" t="str">
        <f>VLOOKUP(B187,[1]IRIS!$B$2:$T$370,6,FALSE)</f>
        <v>KOA SPEER ELECTRONICS, INC.</v>
      </c>
      <c r="H187" t="str">
        <f>VLOOKUP(B187,[1]IRIS!$B$2:$T$370,7,FALSE)</f>
        <v>US</v>
      </c>
      <c r="I187">
        <f>VLOOKUP(B187,[1]IRIS!$B$2:$T$370,14,FALSE)</f>
        <v>5.5000000000000003E-4</v>
      </c>
      <c r="J187" t="str">
        <f>VLOOKUP(B187,[1]IRIS!$B$2:$T$370,15,FALSE)</f>
        <v>USD</v>
      </c>
      <c r="K187">
        <f t="shared" si="33"/>
        <v>5.5000000000000003E-4</v>
      </c>
      <c r="L187" s="15"/>
      <c r="N187" t="str">
        <f>VLOOKUP(B187,[1]IRIS!$B$2:$T$370,16,FALSE)</f>
        <v>EA</v>
      </c>
      <c r="O187" t="str">
        <f>VLOOKUP(B187,[1]IRIS!$B$2:$T$370,17,FALSE)</f>
        <v>P4000152</v>
      </c>
      <c r="P187" t="str">
        <f>VLOOKUP(B187,[1]IRIS!$B$2:$T$370,19,FALSE)</f>
        <v>PAVG55D</v>
      </c>
      <c r="Q187">
        <v>7</v>
      </c>
      <c r="R187">
        <v>7</v>
      </c>
      <c r="S187">
        <v>7</v>
      </c>
      <c r="T187">
        <v>7</v>
      </c>
      <c r="U187">
        <v>7</v>
      </c>
      <c r="V187">
        <v>7</v>
      </c>
      <c r="W187">
        <v>7</v>
      </c>
      <c r="X187">
        <v>7</v>
      </c>
      <c r="Y187">
        <f t="shared" si="24"/>
        <v>3.8500000000000001E-3</v>
      </c>
      <c r="Z187">
        <f t="shared" si="25"/>
        <v>3.8500000000000001E-3</v>
      </c>
      <c r="AA187">
        <f t="shared" si="26"/>
        <v>3.8500000000000001E-3</v>
      </c>
      <c r="AB187">
        <f t="shared" si="27"/>
        <v>3.8500000000000001E-3</v>
      </c>
      <c r="AC187">
        <f t="shared" si="28"/>
        <v>3.8500000000000001E-3</v>
      </c>
      <c r="AD187">
        <f t="shared" si="29"/>
        <v>3.8500000000000001E-3</v>
      </c>
      <c r="AE187">
        <f t="shared" si="30"/>
        <v>3.8500000000000001E-3</v>
      </c>
      <c r="AF187">
        <f t="shared" si="31"/>
        <v>3.8500000000000001E-3</v>
      </c>
    </row>
    <row r="188" spans="1:32" x14ac:dyDescent="0.25">
      <c r="A188" t="s">
        <v>1032</v>
      </c>
      <c r="B188" t="str">
        <f t="shared" si="34"/>
        <v>P100009B-FDZ001</v>
      </c>
      <c r="C188" t="str">
        <f>VLOOKUP(B188,[1]IRIS!$B$2:$T$370,2,FALSE)</f>
        <v>Panasonic 0 Ohm jumperÂ±5% 0.1W 0402</v>
      </c>
      <c r="D188" t="str">
        <f>VLOOKUP(B188,'[1]cBOM GD'!$B$3:$D$393,3,FALSE)</f>
        <v>EBOM</v>
      </c>
      <c r="E188" t="str">
        <f>VLOOKUP(B188,[1]IRIS!$B$2:$T$370,4,FALSE)</f>
        <v>PP</v>
      </c>
      <c r="F188">
        <f>VLOOKUP(B188,[1]IRIS!$B$2:$T$370,5,FALSE)</f>
        <v>80023560</v>
      </c>
      <c r="G188" t="str">
        <f>VLOOKUP(B188,[1]IRIS!$B$2:$T$370,6,FALSE)</f>
        <v>ARROW ELECTRONICS, INC</v>
      </c>
      <c r="H188" t="str">
        <f>VLOOKUP(B188,[1]IRIS!$B$2:$T$370,7,FALSE)</f>
        <v>US</v>
      </c>
      <c r="I188">
        <f>VLOOKUP(B188,[1]IRIS!$B$2:$T$370,14,FALSE)</f>
        <v>1.5E-3</v>
      </c>
      <c r="J188" t="str">
        <f>VLOOKUP(B188,[1]IRIS!$B$2:$T$370,15,FALSE)</f>
        <v>USD</v>
      </c>
      <c r="K188">
        <f t="shared" si="33"/>
        <v>1.5E-3</v>
      </c>
      <c r="L188" s="15"/>
      <c r="N188" t="str">
        <f>VLOOKUP(B188,[1]IRIS!$B$2:$T$370,16,FALSE)</f>
        <v>EA</v>
      </c>
      <c r="O188" t="str">
        <f>VLOOKUP(B188,[1]IRIS!$B$2:$T$370,17,FALSE)</f>
        <v>P4000415</v>
      </c>
      <c r="P188" t="str">
        <f>VLOOKUP(B188,[1]IRIS!$B$2:$T$370,19,FALSE)</f>
        <v>PNET30D</v>
      </c>
      <c r="Q188">
        <v>8</v>
      </c>
      <c r="R188">
        <v>8</v>
      </c>
      <c r="S188">
        <v>5</v>
      </c>
      <c r="T188">
        <v>5</v>
      </c>
      <c r="U188">
        <v>5</v>
      </c>
      <c r="V188">
        <v>5</v>
      </c>
      <c r="W188">
        <v>5</v>
      </c>
      <c r="X188">
        <v>5</v>
      </c>
      <c r="Y188">
        <f t="shared" si="24"/>
        <v>1.2E-2</v>
      </c>
      <c r="Z188">
        <f t="shared" si="25"/>
        <v>1.2E-2</v>
      </c>
      <c r="AA188">
        <f t="shared" si="26"/>
        <v>7.4999999999999997E-3</v>
      </c>
      <c r="AB188">
        <f t="shared" si="27"/>
        <v>7.4999999999999997E-3</v>
      </c>
      <c r="AC188">
        <f t="shared" si="28"/>
        <v>7.4999999999999997E-3</v>
      </c>
      <c r="AD188">
        <f t="shared" si="29"/>
        <v>7.4999999999999997E-3</v>
      </c>
      <c r="AE188">
        <f t="shared" si="30"/>
        <v>7.4999999999999997E-3</v>
      </c>
      <c r="AF188">
        <f t="shared" si="31"/>
        <v>7.4999999999999997E-3</v>
      </c>
    </row>
    <row r="189" spans="1:32" x14ac:dyDescent="0.25">
      <c r="A189" t="s">
        <v>1033</v>
      </c>
      <c r="B189" t="str">
        <f t="shared" si="34"/>
        <v>P100009B-FDZ005</v>
      </c>
      <c r="C189" t="str">
        <f>VLOOKUP(B189,[1]IRIS!$B$2:$T$370,2,FALSE)</f>
        <v>RES-TF 0R,,,,155.0C,0603</v>
      </c>
      <c r="D189" t="str">
        <f>VLOOKUP(B189,'[1]cBOM GD'!$B$3:$D$393,3,FALSE)</f>
        <v>EBOM</v>
      </c>
      <c r="E189" t="str">
        <f>VLOOKUP(B189,[1]IRIS!$B$2:$T$370,4,FALSE)</f>
        <v>PP</v>
      </c>
      <c r="F189">
        <f>VLOOKUP(B189,[1]IRIS!$B$2:$T$370,5,FALSE)</f>
        <v>80004924</v>
      </c>
      <c r="G189" t="str">
        <f>VLOOKUP(B189,[1]IRIS!$B$2:$T$370,6,FALSE)</f>
        <v>KOA SPEER ELECTRONICS, INC.</v>
      </c>
      <c r="H189" t="str">
        <f>VLOOKUP(B189,[1]IRIS!$B$2:$T$370,7,FALSE)</f>
        <v>US</v>
      </c>
      <c r="I189">
        <f>VLOOKUP(B189,[1]IRIS!$B$2:$T$370,14,FALSE)</f>
        <v>6.8000000000000005E-4</v>
      </c>
      <c r="J189" t="str">
        <f>VLOOKUP(B189,[1]IRIS!$B$2:$T$370,15,FALSE)</f>
        <v>USD</v>
      </c>
      <c r="K189">
        <f t="shared" si="33"/>
        <v>6.8000000000000005E-4</v>
      </c>
      <c r="L189" s="15"/>
      <c r="N189" t="str">
        <f>VLOOKUP(B189,[1]IRIS!$B$2:$T$370,16,FALSE)</f>
        <v>EA</v>
      </c>
      <c r="O189" t="str">
        <f>VLOOKUP(B189,[1]IRIS!$B$2:$T$370,17,FALSE)</f>
        <v>P4000152</v>
      </c>
      <c r="P189" t="str">
        <f>VLOOKUP(B189,[1]IRIS!$B$2:$T$370,19,FALSE)</f>
        <v>PAVG55D</v>
      </c>
      <c r="Q189">
        <v>3</v>
      </c>
      <c r="R189">
        <v>3</v>
      </c>
      <c r="S189">
        <v>3</v>
      </c>
      <c r="T189">
        <v>3</v>
      </c>
      <c r="U189">
        <v>3</v>
      </c>
      <c r="V189">
        <v>3</v>
      </c>
      <c r="W189">
        <v>3</v>
      </c>
      <c r="X189">
        <v>3</v>
      </c>
      <c r="Y189">
        <f t="shared" si="24"/>
        <v>2.0400000000000001E-3</v>
      </c>
      <c r="Z189">
        <f t="shared" si="25"/>
        <v>2.0400000000000001E-3</v>
      </c>
      <c r="AA189">
        <f t="shared" si="26"/>
        <v>2.0400000000000001E-3</v>
      </c>
      <c r="AB189">
        <f t="shared" si="27"/>
        <v>2.0400000000000001E-3</v>
      </c>
      <c r="AC189">
        <f t="shared" si="28"/>
        <v>2.0400000000000001E-3</v>
      </c>
      <c r="AD189">
        <f t="shared" si="29"/>
        <v>2.0400000000000001E-3</v>
      </c>
      <c r="AE189">
        <f t="shared" si="30"/>
        <v>2.0400000000000001E-3</v>
      </c>
      <c r="AF189">
        <f t="shared" si="31"/>
        <v>2.0400000000000001E-3</v>
      </c>
    </row>
    <row r="190" spans="1:32" x14ac:dyDescent="0.25">
      <c r="A190" t="s">
        <v>1034</v>
      </c>
      <c r="B190" t="str">
        <f t="shared" si="34"/>
        <v>P100009D-FDZ001</v>
      </c>
      <c r="C190" t="str">
        <f>VLOOKUP(B190,[1]IRIS!$B$2:$T$370,2,FALSE)</f>
        <v>Resistor 0 Ohm Jumper</v>
      </c>
      <c r="D190" t="str">
        <f>VLOOKUP(B190,'[1]cBOM GD'!$B$3:$D$393,3,FALSE)</f>
        <v>EBOM</v>
      </c>
      <c r="E190" t="str">
        <f>VLOOKUP(B190,[1]IRIS!$B$2:$T$370,4,FALSE)</f>
        <v>PP</v>
      </c>
      <c r="F190">
        <f>VLOOKUP(B190,[1]IRIS!$B$2:$T$370,5,FALSE)</f>
        <v>80004877</v>
      </c>
      <c r="G190" t="str">
        <f>VLOOKUP(B190,[1]IRIS!$B$2:$T$370,6,FALSE)</f>
        <v>VISHAY VITRAMON</v>
      </c>
      <c r="H190" t="str">
        <f>VLOOKUP(B190,[1]IRIS!$B$2:$T$370,7,FALSE)</f>
        <v>US</v>
      </c>
      <c r="I190">
        <f>VLOOKUP(B190,[1]IRIS!$B$2:$T$370,14,FALSE)</f>
        <v>1.6999999999999999E-3</v>
      </c>
      <c r="J190" t="str">
        <f>VLOOKUP(B190,[1]IRIS!$B$2:$T$370,15,FALSE)</f>
        <v>USD</v>
      </c>
      <c r="K190">
        <f t="shared" si="33"/>
        <v>1.6999999999999999E-3</v>
      </c>
      <c r="L190" s="15"/>
      <c r="N190" t="str">
        <f>VLOOKUP(B190,[1]IRIS!$B$2:$T$370,16,FALSE)</f>
        <v>EA</v>
      </c>
      <c r="O190" t="str">
        <f>VLOOKUP(B190,[1]IRIS!$B$2:$T$370,17,FALSE)</f>
        <v>P4000065</v>
      </c>
      <c r="P190" t="str">
        <f>VLOOKUP(B190,[1]IRIS!$B$2:$T$370,19,FALSE)</f>
        <v>PNET60D</v>
      </c>
      <c r="Q190">
        <v>9</v>
      </c>
      <c r="R190">
        <v>9</v>
      </c>
      <c r="S190">
        <v>9</v>
      </c>
      <c r="T190">
        <v>9</v>
      </c>
      <c r="U190">
        <v>9</v>
      </c>
      <c r="V190">
        <v>9</v>
      </c>
      <c r="W190">
        <v>9</v>
      </c>
      <c r="X190">
        <v>9</v>
      </c>
      <c r="Y190">
        <f t="shared" si="24"/>
        <v>1.5299999999999999E-2</v>
      </c>
      <c r="Z190">
        <f t="shared" si="25"/>
        <v>1.5299999999999999E-2</v>
      </c>
      <c r="AA190">
        <f t="shared" si="26"/>
        <v>1.5299999999999999E-2</v>
      </c>
      <c r="AB190">
        <f t="shared" si="27"/>
        <v>1.5299999999999999E-2</v>
      </c>
      <c r="AC190">
        <f t="shared" si="28"/>
        <v>1.5299999999999999E-2</v>
      </c>
      <c r="AD190">
        <f t="shared" si="29"/>
        <v>1.5299999999999999E-2</v>
      </c>
      <c r="AE190">
        <f t="shared" si="30"/>
        <v>1.5299999999999999E-2</v>
      </c>
      <c r="AF190">
        <f t="shared" si="31"/>
        <v>1.5299999999999999E-2</v>
      </c>
    </row>
    <row r="191" spans="1:32" x14ac:dyDescent="0.25">
      <c r="A191" t="s">
        <v>1035</v>
      </c>
      <c r="B191" t="str">
        <f t="shared" si="34"/>
        <v>P110013B-FJN000</v>
      </c>
      <c r="C191" t="str">
        <f>VLOOKUP(B191,[1]IRIS!$B$2:$T$370,2,FALSE)</f>
        <v>10 ohms 250mW 0805 1%-55C to +155C AEC-Q200</v>
      </c>
      <c r="D191" t="str">
        <f>VLOOKUP(B191,'[1]cBOM GD'!$B$3:$D$393,3,FALSE)</f>
        <v>EBOM</v>
      </c>
      <c r="E191" t="str">
        <f>VLOOKUP(B191,[1]IRIS!$B$2:$T$370,4,FALSE)</f>
        <v>PP</v>
      </c>
      <c r="F191">
        <f>VLOOKUP(B191,[1]IRIS!$B$2:$T$370,5,FALSE)</f>
        <v>80004924</v>
      </c>
      <c r="G191" t="str">
        <f>VLOOKUP(B191,[1]IRIS!$B$2:$T$370,6,FALSE)</f>
        <v>KOA SPEER ELECTRONICS, INC.</v>
      </c>
      <c r="H191" t="str">
        <f>VLOOKUP(B191,[1]IRIS!$B$2:$T$370,7,FALSE)</f>
        <v>US</v>
      </c>
      <c r="I191">
        <f>VLOOKUP(B191,[1]IRIS!$B$2:$T$370,14,FALSE)</f>
        <v>1.7600000000000001E-3</v>
      </c>
      <c r="J191" t="str">
        <f>VLOOKUP(B191,[1]IRIS!$B$2:$T$370,15,FALSE)</f>
        <v>USD</v>
      </c>
      <c r="K191">
        <f t="shared" si="33"/>
        <v>1.7600000000000001E-3</v>
      </c>
      <c r="L191" s="15"/>
      <c r="N191" t="str">
        <f>VLOOKUP(B191,[1]IRIS!$B$2:$T$370,16,FALSE)</f>
        <v>EA</v>
      </c>
      <c r="O191" t="str">
        <f>VLOOKUP(B191,[1]IRIS!$B$2:$T$370,17,FALSE)</f>
        <v>P4000152</v>
      </c>
      <c r="P191" t="str">
        <f>VLOOKUP(B191,[1]IRIS!$B$2:$T$370,19,FALSE)</f>
        <v>PAVG55D</v>
      </c>
      <c r="Q191">
        <v>4</v>
      </c>
      <c r="R191">
        <v>4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f t="shared" si="24"/>
        <v>7.0400000000000003E-3</v>
      </c>
      <c r="Z191">
        <f t="shared" si="25"/>
        <v>7.0400000000000003E-3</v>
      </c>
      <c r="AA191">
        <f t="shared" si="26"/>
        <v>0</v>
      </c>
      <c r="AB191">
        <f t="shared" si="27"/>
        <v>0</v>
      </c>
      <c r="AC191">
        <f t="shared" si="28"/>
        <v>0</v>
      </c>
      <c r="AD191">
        <f t="shared" si="29"/>
        <v>0</v>
      </c>
      <c r="AE191">
        <f t="shared" si="30"/>
        <v>0</v>
      </c>
      <c r="AF191">
        <f t="shared" si="31"/>
        <v>0</v>
      </c>
    </row>
    <row r="192" spans="1:32" x14ac:dyDescent="0.25">
      <c r="A192" t="s">
        <v>1036</v>
      </c>
      <c r="B192" t="str">
        <f t="shared" si="34"/>
        <v>P110023B-FEN001</v>
      </c>
      <c r="C192" t="str">
        <f>VLOOKUP(B192,[1]IRIS!$B$2:$T$370,2,FALSE)</f>
        <v>Precision thick filmchip resistors: 100 ohms</v>
      </c>
      <c r="D192" t="str">
        <f>VLOOKUP(B192,'[1]cBOM GD'!$B$3:$D$393,3,FALSE)</f>
        <v>EBOM</v>
      </c>
      <c r="E192" t="str">
        <f>VLOOKUP(B192,[1]IRIS!$B$2:$T$370,4,FALSE)</f>
        <v>PP</v>
      </c>
      <c r="F192">
        <f>VLOOKUP(B192,[1]IRIS!$B$2:$T$370,5,FALSE)</f>
        <v>80004924</v>
      </c>
      <c r="G192" t="str">
        <f>VLOOKUP(B192,[1]IRIS!$B$2:$T$370,6,FALSE)</f>
        <v>KOA SPEER ELECTRONICS, INC.</v>
      </c>
      <c r="H192" t="str">
        <f>VLOOKUP(B192,[1]IRIS!$B$2:$T$370,7,FALSE)</f>
        <v>US</v>
      </c>
      <c r="I192">
        <f>VLOOKUP(B192,[1]IRIS!$B$2:$T$370,14,FALSE)</f>
        <v>8.1999999999999998E-4</v>
      </c>
      <c r="J192" t="str">
        <f>VLOOKUP(B192,[1]IRIS!$B$2:$T$370,15,FALSE)</f>
        <v>USD</v>
      </c>
      <c r="K192">
        <f t="shared" si="33"/>
        <v>8.1999999999999998E-4</v>
      </c>
      <c r="L192" s="15"/>
      <c r="N192" t="str">
        <f>VLOOKUP(B192,[1]IRIS!$B$2:$T$370,16,FALSE)</f>
        <v>EA</v>
      </c>
      <c r="O192" t="str">
        <f>VLOOKUP(B192,[1]IRIS!$B$2:$T$370,17,FALSE)</f>
        <v>P4000152</v>
      </c>
      <c r="P192" t="str">
        <f>VLOOKUP(B192,[1]IRIS!$B$2:$T$370,19,FALSE)</f>
        <v>PAVG55D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f t="shared" si="24"/>
        <v>8.1999999999999998E-4</v>
      </c>
      <c r="Z192">
        <f t="shared" si="25"/>
        <v>8.1999999999999998E-4</v>
      </c>
      <c r="AA192">
        <f t="shared" si="26"/>
        <v>8.1999999999999998E-4</v>
      </c>
      <c r="AB192">
        <f t="shared" si="27"/>
        <v>8.1999999999999998E-4</v>
      </c>
      <c r="AC192">
        <f t="shared" si="28"/>
        <v>8.1999999999999998E-4</v>
      </c>
      <c r="AD192">
        <f t="shared" si="29"/>
        <v>8.1999999999999998E-4</v>
      </c>
      <c r="AE192">
        <f t="shared" si="30"/>
        <v>8.1999999999999998E-4</v>
      </c>
      <c r="AF192">
        <f t="shared" si="31"/>
        <v>8.1999999999999998E-4</v>
      </c>
    </row>
    <row r="193" spans="1:32" x14ac:dyDescent="0.25">
      <c r="A193" t="s">
        <v>1037</v>
      </c>
      <c r="B193" t="str">
        <f t="shared" si="34"/>
        <v>P110025B-FEM000</v>
      </c>
      <c r="C193" t="str">
        <f>VLOOKUP(B193,[1]IRIS!$B$2:$T$370,2,FALSE)</f>
        <v>RES-TF 100R,5%,100.0mW,200ppm/C,1</v>
      </c>
      <c r="D193" t="str">
        <f>VLOOKUP(B193,'[1]cBOM GD'!$B$3:$D$393,3,FALSE)</f>
        <v>EBOM</v>
      </c>
      <c r="E193" t="str">
        <f>VLOOKUP(B193,[1]IRIS!$B$2:$T$370,4,FALSE)</f>
        <v>PP</v>
      </c>
      <c r="F193">
        <f>VLOOKUP(B193,[1]IRIS!$B$2:$T$370,5,FALSE)</f>
        <v>80004924</v>
      </c>
      <c r="G193" t="str">
        <f>VLOOKUP(B193,[1]IRIS!$B$2:$T$370,6,FALSE)</f>
        <v>KOA SPEER ELECTRONICS, INC.</v>
      </c>
      <c r="H193" t="str">
        <f>VLOOKUP(B193,[1]IRIS!$B$2:$T$370,7,FALSE)</f>
        <v>US</v>
      </c>
      <c r="I193">
        <f>VLOOKUP(B193,[1]IRIS!$B$2:$T$370,14,FALSE)</f>
        <v>5.5000000000000003E-4</v>
      </c>
      <c r="J193" t="str">
        <f>VLOOKUP(B193,[1]IRIS!$B$2:$T$370,15,FALSE)</f>
        <v>USD</v>
      </c>
      <c r="K193">
        <f t="shared" si="33"/>
        <v>5.5000000000000003E-4</v>
      </c>
      <c r="L193" s="15"/>
      <c r="N193" t="str">
        <f>VLOOKUP(B193,[1]IRIS!$B$2:$T$370,16,FALSE)</f>
        <v>EA</v>
      </c>
      <c r="O193" t="str">
        <f>VLOOKUP(B193,[1]IRIS!$B$2:$T$370,17,FALSE)</f>
        <v>P4000152</v>
      </c>
      <c r="P193" t="str">
        <f>VLOOKUP(B193,[1]IRIS!$B$2:$T$370,19,FALSE)</f>
        <v>PAVG55D</v>
      </c>
      <c r="Q193">
        <v>1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f t="shared" si="24"/>
        <v>5.5000000000000003E-4</v>
      </c>
      <c r="Z193">
        <f t="shared" si="25"/>
        <v>5.5000000000000003E-4</v>
      </c>
      <c r="AA193">
        <f t="shared" si="26"/>
        <v>0</v>
      </c>
      <c r="AB193">
        <f t="shared" si="27"/>
        <v>0</v>
      </c>
      <c r="AC193">
        <f t="shared" si="28"/>
        <v>0</v>
      </c>
      <c r="AD193">
        <f t="shared" si="29"/>
        <v>0</v>
      </c>
      <c r="AE193">
        <f t="shared" si="30"/>
        <v>0</v>
      </c>
      <c r="AF193">
        <f t="shared" si="31"/>
        <v>0</v>
      </c>
    </row>
    <row r="194" spans="1:32" x14ac:dyDescent="0.25">
      <c r="A194" t="s">
        <v>1038</v>
      </c>
      <c r="B194" t="str">
        <f t="shared" si="34"/>
        <v>P110033B-F0N001</v>
      </c>
      <c r="C194" t="str">
        <f>VLOOKUP(B194,[1]IRIS!$B$2:$T$370,2,FALSE)</f>
        <v>RES 1K 1% 0.4W 0805Anti-Surge</v>
      </c>
      <c r="D194" t="str">
        <f>VLOOKUP(B194,'[1]cBOM GD'!$B$3:$D$393,3,FALSE)</f>
        <v>EBOM</v>
      </c>
      <c r="E194" t="str">
        <f>VLOOKUP(B194,[1]IRIS!$B$2:$T$370,4,FALSE)</f>
        <v>PP</v>
      </c>
      <c r="F194">
        <f>VLOOKUP(B194,[1]IRIS!$B$2:$T$370,5,FALSE)</f>
        <v>80004918</v>
      </c>
      <c r="G194" t="str">
        <f>VLOOKUP(B194,[1]IRIS!$B$2:$T$370,6,FALSE)</f>
        <v>ROHM INTEGRATED SYSTEMS THAI</v>
      </c>
      <c r="H194" t="str">
        <f>VLOOKUP(B194,[1]IRIS!$B$2:$T$370,7,FALSE)</f>
        <v>US</v>
      </c>
      <c r="I194">
        <f>VLOOKUP(B194,[1]IRIS!$B$2:$T$370,14,FALSE)</f>
        <v>4.5999999999999999E-3</v>
      </c>
      <c r="J194" t="str">
        <f>VLOOKUP(B194,[1]IRIS!$B$2:$T$370,15,FALSE)</f>
        <v>USD</v>
      </c>
      <c r="K194">
        <f t="shared" si="33"/>
        <v>4.5999999999999999E-3</v>
      </c>
      <c r="L194" s="15"/>
      <c r="N194" t="str">
        <f>VLOOKUP(B194,[1]IRIS!$B$2:$T$370,16,FALSE)</f>
        <v>EA</v>
      </c>
      <c r="O194" t="str">
        <f>VLOOKUP(B194,[1]IRIS!$B$2:$T$370,17,FALSE)</f>
        <v>P4000052</v>
      </c>
      <c r="P194" t="str">
        <f>VLOOKUP(B194,[1]IRIS!$B$2:$T$370,19,FALSE)</f>
        <v>PAVG55D</v>
      </c>
      <c r="Q194">
        <v>2</v>
      </c>
      <c r="R194">
        <v>2</v>
      </c>
      <c r="S194">
        <v>2</v>
      </c>
      <c r="T194">
        <v>2</v>
      </c>
      <c r="U194">
        <v>2</v>
      </c>
      <c r="V194">
        <v>2</v>
      </c>
      <c r="W194">
        <v>2</v>
      </c>
      <c r="X194">
        <v>2</v>
      </c>
      <c r="Y194">
        <f t="shared" si="24"/>
        <v>9.1999999999999998E-3</v>
      </c>
      <c r="Z194">
        <f t="shared" si="25"/>
        <v>9.1999999999999998E-3</v>
      </c>
      <c r="AA194">
        <f t="shared" si="26"/>
        <v>9.1999999999999998E-3</v>
      </c>
      <c r="AB194">
        <f t="shared" si="27"/>
        <v>9.1999999999999998E-3</v>
      </c>
      <c r="AC194">
        <f t="shared" si="28"/>
        <v>9.1999999999999998E-3</v>
      </c>
      <c r="AD194">
        <f t="shared" si="29"/>
        <v>9.1999999999999998E-3</v>
      </c>
      <c r="AE194">
        <f t="shared" si="30"/>
        <v>9.1999999999999998E-3</v>
      </c>
      <c r="AF194">
        <f t="shared" si="31"/>
        <v>9.1999999999999998E-3</v>
      </c>
    </row>
    <row r="195" spans="1:32" x14ac:dyDescent="0.25">
      <c r="A195" t="s">
        <v>1039</v>
      </c>
      <c r="B195" t="str">
        <f t="shared" si="34"/>
        <v>P110033B-FGN002</v>
      </c>
      <c r="C195" t="str">
        <f>VLOOKUP(B195,[1]IRIS!$B$2:$T$370,2,FALSE)</f>
        <v>1k0 1% 0p75W 0612 HighPower Wide Terminal Resi</v>
      </c>
      <c r="D195" t="str">
        <f>VLOOKUP(B195,'[1]cBOM GD'!$B$3:$D$393,3,FALSE)</f>
        <v>EBOM</v>
      </c>
      <c r="E195" t="str">
        <f>VLOOKUP(B195,[1]IRIS!$B$2:$T$370,4,FALSE)</f>
        <v>PP</v>
      </c>
      <c r="F195">
        <f>VLOOKUP(B195,[1]IRIS!$B$2:$T$370,5,FALSE)</f>
        <v>80004924</v>
      </c>
      <c r="G195" t="str">
        <f>VLOOKUP(B195,[1]IRIS!$B$2:$T$370,6,FALSE)</f>
        <v>KOA SPEER ELECTRONICS, INC.</v>
      </c>
      <c r="H195" t="str">
        <f>VLOOKUP(B195,[1]IRIS!$B$2:$T$370,7,FALSE)</f>
        <v>US</v>
      </c>
      <c r="I195">
        <f>VLOOKUP(B195,[1]IRIS!$B$2:$T$370,14,FALSE)</f>
        <v>1.06E-2</v>
      </c>
      <c r="J195" t="str">
        <f>VLOOKUP(B195,[1]IRIS!$B$2:$T$370,15,FALSE)</f>
        <v>USD</v>
      </c>
      <c r="K195">
        <f t="shared" si="33"/>
        <v>1.06E-2</v>
      </c>
      <c r="L195" s="15"/>
      <c r="N195" t="str">
        <f>VLOOKUP(B195,[1]IRIS!$B$2:$T$370,16,FALSE)</f>
        <v>EA</v>
      </c>
      <c r="O195" t="str">
        <f>VLOOKUP(B195,[1]IRIS!$B$2:$T$370,17,FALSE)</f>
        <v>P4000152</v>
      </c>
      <c r="P195" t="str">
        <f>VLOOKUP(B195,[1]IRIS!$B$2:$T$370,19,FALSE)</f>
        <v>PAVG55D</v>
      </c>
      <c r="Q195">
        <v>2</v>
      </c>
      <c r="R195">
        <v>2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f t="shared" ref="Y195:Y258" si="35">+Q195*K195</f>
        <v>2.12E-2</v>
      </c>
      <c r="Z195">
        <f t="shared" ref="Z195:Z258" si="36">+R195*K195</f>
        <v>2.12E-2</v>
      </c>
      <c r="AA195">
        <f t="shared" ref="AA195:AA258" si="37">+S195*K195</f>
        <v>0</v>
      </c>
      <c r="AB195">
        <f t="shared" ref="AB195:AB258" si="38">+T195*K195</f>
        <v>0</v>
      </c>
      <c r="AC195">
        <f t="shared" ref="AC195:AC258" si="39">+U195*K195</f>
        <v>0</v>
      </c>
      <c r="AD195">
        <f t="shared" ref="AD195:AD258" si="40">+V195*K195</f>
        <v>0</v>
      </c>
      <c r="AE195">
        <f t="shared" ref="AE195:AE258" si="41">+W195*K195</f>
        <v>0</v>
      </c>
      <c r="AF195">
        <f t="shared" ref="AF195:AF258" si="42">+X195*K195</f>
        <v>0</v>
      </c>
    </row>
    <row r="196" spans="1:32" x14ac:dyDescent="0.25">
      <c r="A196" t="s">
        <v>1040</v>
      </c>
      <c r="B196" t="str">
        <f t="shared" si="34"/>
        <v>P110042B-FDR003</v>
      </c>
      <c r="C196" t="str">
        <f>VLOOKUP(B196,[1]IRIS!$B$2:$T$370,2,FALSE)</f>
        <v>REC-MF 10k,0.1%,63.0mW,25ppm/C,12</v>
      </c>
      <c r="D196" t="str">
        <f>VLOOKUP(B196,'[1]cBOM GD'!$B$3:$D$393,3,FALSE)</f>
        <v>EBOM</v>
      </c>
      <c r="E196" t="str">
        <f>VLOOKUP(B196,[1]IRIS!$B$2:$T$370,4,FALSE)</f>
        <v>PP</v>
      </c>
      <c r="F196">
        <f>VLOOKUP(B196,[1]IRIS!$B$2:$T$370,5,FALSE)</f>
        <v>80004877</v>
      </c>
      <c r="G196" t="str">
        <f>VLOOKUP(B196,[1]IRIS!$B$2:$T$370,6,FALSE)</f>
        <v>VISHAY VITRAMON</v>
      </c>
      <c r="H196" t="str">
        <f>VLOOKUP(B196,[1]IRIS!$B$2:$T$370,7,FALSE)</f>
        <v>US</v>
      </c>
      <c r="I196">
        <f>VLOOKUP(B196,[1]IRIS!$B$2:$T$370,14,FALSE)</f>
        <v>1.9800000000000002E-2</v>
      </c>
      <c r="J196" t="str">
        <f>VLOOKUP(B196,[1]IRIS!$B$2:$T$370,15,FALSE)</f>
        <v>USD</v>
      </c>
      <c r="K196">
        <f t="shared" si="33"/>
        <v>1.9800000000000002E-2</v>
      </c>
      <c r="L196" s="15"/>
      <c r="N196" t="str">
        <f>VLOOKUP(B196,[1]IRIS!$B$2:$T$370,16,FALSE)</f>
        <v>EA</v>
      </c>
      <c r="O196" t="str">
        <f>VLOOKUP(B196,[1]IRIS!$B$2:$T$370,17,FALSE)</f>
        <v>P4000065</v>
      </c>
      <c r="P196" t="str">
        <f>VLOOKUP(B196,[1]IRIS!$B$2:$T$370,19,FALSE)</f>
        <v>PNET60D</v>
      </c>
      <c r="Q196">
        <v>1</v>
      </c>
      <c r="R196">
        <v>1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f t="shared" si="35"/>
        <v>1.9800000000000002E-2</v>
      </c>
      <c r="Z196">
        <f t="shared" si="36"/>
        <v>1.9800000000000002E-2</v>
      </c>
      <c r="AA196">
        <f t="shared" si="37"/>
        <v>0</v>
      </c>
      <c r="AB196">
        <f t="shared" si="38"/>
        <v>0</v>
      </c>
      <c r="AC196">
        <f t="shared" si="39"/>
        <v>0</v>
      </c>
      <c r="AD196">
        <f t="shared" si="40"/>
        <v>0</v>
      </c>
      <c r="AE196">
        <f t="shared" si="41"/>
        <v>0</v>
      </c>
      <c r="AF196">
        <f t="shared" si="42"/>
        <v>0</v>
      </c>
    </row>
    <row r="197" spans="1:32" x14ac:dyDescent="0.25">
      <c r="A197" t="s">
        <v>1041</v>
      </c>
      <c r="B197" t="str">
        <f t="shared" si="34"/>
        <v>P110043B-FDN000</v>
      </c>
      <c r="C197" t="str">
        <f>VLOOKUP(B197,[1]IRIS!$B$2:$T$370,2,FALSE)</f>
        <v>RES TK-Film 10K Ohms 1%63mW 0402</v>
      </c>
      <c r="D197" t="str">
        <f>VLOOKUP(B197,'[1]cBOM GD'!$B$3:$D$393,3,FALSE)</f>
        <v>EBOM</v>
      </c>
      <c r="E197" t="str">
        <f>VLOOKUP(B197,[1]IRIS!$B$2:$T$370,4,FALSE)</f>
        <v>PP</v>
      </c>
      <c r="F197">
        <f>VLOOKUP(B197,[1]IRIS!$B$2:$T$370,5,FALSE)</f>
        <v>80004877</v>
      </c>
      <c r="G197" t="str">
        <f>VLOOKUP(B197,[1]IRIS!$B$2:$T$370,6,FALSE)</f>
        <v>VISHAY VITRAMON</v>
      </c>
      <c r="H197" t="str">
        <f>VLOOKUP(B197,[1]IRIS!$B$2:$T$370,7,FALSE)</f>
        <v>US</v>
      </c>
      <c r="I197">
        <f>VLOOKUP(B197,[1]IRIS!$B$2:$T$370,14,FALSE)</f>
        <v>1.4E-3</v>
      </c>
      <c r="J197" t="str">
        <f>VLOOKUP(B197,[1]IRIS!$B$2:$T$370,15,FALSE)</f>
        <v>USD</v>
      </c>
      <c r="K197">
        <f t="shared" si="33"/>
        <v>1.4E-3</v>
      </c>
      <c r="L197" s="15"/>
      <c r="N197" t="str">
        <f>VLOOKUP(B197,[1]IRIS!$B$2:$T$370,16,FALSE)</f>
        <v>EA</v>
      </c>
      <c r="O197" t="str">
        <f>VLOOKUP(B197,[1]IRIS!$B$2:$T$370,17,FALSE)</f>
        <v>P4000065</v>
      </c>
      <c r="P197" t="str">
        <f>VLOOKUP(B197,[1]IRIS!$B$2:$T$370,19,FALSE)</f>
        <v>PNET60D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f t="shared" si="35"/>
        <v>1.4E-3</v>
      </c>
      <c r="Z197">
        <f t="shared" si="36"/>
        <v>1.4E-3</v>
      </c>
      <c r="AA197">
        <f t="shared" si="37"/>
        <v>1.4E-3</v>
      </c>
      <c r="AB197">
        <f t="shared" si="38"/>
        <v>1.4E-3</v>
      </c>
      <c r="AC197">
        <f t="shared" si="39"/>
        <v>1.4E-3</v>
      </c>
      <c r="AD197">
        <f t="shared" si="40"/>
        <v>1.4E-3</v>
      </c>
      <c r="AE197">
        <f t="shared" si="41"/>
        <v>1.4E-3</v>
      </c>
      <c r="AF197">
        <f t="shared" si="42"/>
        <v>1.4E-3</v>
      </c>
    </row>
    <row r="198" spans="1:32" x14ac:dyDescent="0.25">
      <c r="A198" t="s">
        <v>1042</v>
      </c>
      <c r="B198" t="str">
        <f t="shared" si="34"/>
        <v>P110053B-FEN001</v>
      </c>
      <c r="C198" t="str">
        <f>VLOOKUP(B198,[1]IRIS!$B$2:$T$370,2,FALSE)</f>
        <v>Precision thick filmchip resistors: 100k ohm</v>
      </c>
      <c r="D198" t="str">
        <f>VLOOKUP(B198,'[1]cBOM GD'!$B$3:$D$393,3,FALSE)</f>
        <v>EBOM</v>
      </c>
      <c r="E198" t="str">
        <f>VLOOKUP(B198,[1]IRIS!$B$2:$T$370,4,FALSE)</f>
        <v>PP</v>
      </c>
      <c r="F198">
        <f>VLOOKUP(B198,[1]IRIS!$B$2:$T$370,5,FALSE)</f>
        <v>80004924</v>
      </c>
      <c r="G198" t="str">
        <f>VLOOKUP(B198,[1]IRIS!$B$2:$T$370,6,FALSE)</f>
        <v>KOA SPEER ELECTRONICS, INC.</v>
      </c>
      <c r="H198" t="str">
        <f>VLOOKUP(B198,[1]IRIS!$B$2:$T$370,7,FALSE)</f>
        <v>US</v>
      </c>
      <c r="I198">
        <f>VLOOKUP(B198,[1]IRIS!$B$2:$T$370,14,FALSE)</f>
        <v>8.1999999999999998E-4</v>
      </c>
      <c r="J198" t="str">
        <f>VLOOKUP(B198,[1]IRIS!$B$2:$T$370,15,FALSE)</f>
        <v>USD</v>
      </c>
      <c r="K198">
        <f t="shared" si="33"/>
        <v>8.1999999999999998E-4</v>
      </c>
      <c r="L198" s="15"/>
      <c r="N198" t="str">
        <f>VLOOKUP(B198,[1]IRIS!$B$2:$T$370,16,FALSE)</f>
        <v>EA</v>
      </c>
      <c r="O198" t="str">
        <f>VLOOKUP(B198,[1]IRIS!$B$2:$T$370,17,FALSE)</f>
        <v>P4000152</v>
      </c>
      <c r="P198" t="str">
        <f>VLOOKUP(B198,[1]IRIS!$B$2:$T$370,19,FALSE)</f>
        <v>PAVG55D</v>
      </c>
      <c r="Q198">
        <v>2</v>
      </c>
      <c r="R198">
        <v>2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f t="shared" si="35"/>
        <v>1.64E-3</v>
      </c>
      <c r="Z198">
        <f t="shared" si="36"/>
        <v>1.64E-3</v>
      </c>
      <c r="AA198">
        <f t="shared" si="37"/>
        <v>8.1999999999999998E-4</v>
      </c>
      <c r="AB198">
        <f t="shared" si="38"/>
        <v>8.1999999999999998E-4</v>
      </c>
      <c r="AC198">
        <f t="shared" si="39"/>
        <v>8.1999999999999998E-4</v>
      </c>
      <c r="AD198">
        <f t="shared" si="40"/>
        <v>8.1999999999999998E-4</v>
      </c>
      <c r="AE198">
        <f t="shared" si="41"/>
        <v>8.1999999999999998E-4</v>
      </c>
      <c r="AF198">
        <f t="shared" si="42"/>
        <v>8.1999999999999998E-4</v>
      </c>
    </row>
    <row r="199" spans="1:32" x14ac:dyDescent="0.25">
      <c r="A199" t="s">
        <v>1043</v>
      </c>
      <c r="B199" t="str">
        <f t="shared" si="34"/>
        <v>P110053B-FJN000</v>
      </c>
      <c r="C199" t="str">
        <f>VLOOKUP(B199,[1]IRIS!$B$2:$T$370,2,FALSE)</f>
        <v>Res Thick Film SMD 100kOhm 1% 0.25W</v>
      </c>
      <c r="D199" t="str">
        <f>VLOOKUP(B199,'[1]cBOM GD'!$B$3:$D$393,3,FALSE)</f>
        <v>EBOM</v>
      </c>
      <c r="E199" t="str">
        <f>VLOOKUP(B199,[1]IRIS!$B$2:$T$370,4,FALSE)</f>
        <v>PP</v>
      </c>
      <c r="F199">
        <f>VLOOKUP(B199,[1]IRIS!$B$2:$T$370,5,FALSE)</f>
        <v>80004924</v>
      </c>
      <c r="G199" t="str">
        <f>VLOOKUP(B199,[1]IRIS!$B$2:$T$370,6,FALSE)</f>
        <v>KOA SPEER ELECTRONICS, INC.</v>
      </c>
      <c r="H199" t="str">
        <f>VLOOKUP(B199,[1]IRIS!$B$2:$T$370,7,FALSE)</f>
        <v>US</v>
      </c>
      <c r="I199">
        <f>VLOOKUP(B199,[1]IRIS!$B$2:$T$370,14,FALSE)</f>
        <v>1.7600000000000001E-3</v>
      </c>
      <c r="J199" t="str">
        <f>VLOOKUP(B199,[1]IRIS!$B$2:$T$370,15,FALSE)</f>
        <v>USD</v>
      </c>
      <c r="K199">
        <f t="shared" si="33"/>
        <v>1.7600000000000001E-3</v>
      </c>
      <c r="L199" s="15"/>
      <c r="N199" t="str">
        <f>VLOOKUP(B199,[1]IRIS!$B$2:$T$370,16,FALSE)</f>
        <v>EA</v>
      </c>
      <c r="O199" t="str">
        <f>VLOOKUP(B199,[1]IRIS!$B$2:$T$370,17,FALSE)</f>
        <v>P4000152</v>
      </c>
      <c r="P199" t="str">
        <f>VLOOKUP(B199,[1]IRIS!$B$2:$T$370,19,FALSE)</f>
        <v>PAVG55D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f t="shared" si="35"/>
        <v>1.7600000000000001E-3</v>
      </c>
      <c r="Z199">
        <f t="shared" si="36"/>
        <v>1.7600000000000001E-3</v>
      </c>
      <c r="AA199">
        <f t="shared" si="37"/>
        <v>1.7600000000000001E-3</v>
      </c>
      <c r="AB199">
        <f t="shared" si="38"/>
        <v>1.7600000000000001E-3</v>
      </c>
      <c r="AC199">
        <f t="shared" si="39"/>
        <v>1.7600000000000001E-3</v>
      </c>
      <c r="AD199">
        <f t="shared" si="40"/>
        <v>1.7600000000000001E-3</v>
      </c>
      <c r="AE199">
        <f t="shared" si="41"/>
        <v>1.7600000000000001E-3</v>
      </c>
      <c r="AF199">
        <f t="shared" si="42"/>
        <v>1.7600000000000001E-3</v>
      </c>
    </row>
    <row r="200" spans="1:32" x14ac:dyDescent="0.25">
      <c r="A200" t="s">
        <v>1044</v>
      </c>
      <c r="B200" t="str">
        <f t="shared" si="34"/>
        <v>P110055B-FDM000</v>
      </c>
      <c r="C200" t="str">
        <f>VLOOKUP(B200,[1]IRIS!$B$2:$T$370,2,FALSE)</f>
        <v>RES TK-Film 100k Ohms 5%50mW 0402</v>
      </c>
      <c r="D200" t="str">
        <f>VLOOKUP(B200,'[1]cBOM GD'!$B$3:$D$393,3,FALSE)</f>
        <v>EBOM</v>
      </c>
      <c r="E200" t="str">
        <f>VLOOKUP(B200,[1]IRIS!$B$2:$T$370,4,FALSE)</f>
        <v>PP</v>
      </c>
      <c r="F200">
        <f>VLOOKUP(B200,[1]IRIS!$B$2:$T$370,5,FALSE)</f>
        <v>80004877</v>
      </c>
      <c r="G200" t="str">
        <f>VLOOKUP(B200,[1]IRIS!$B$2:$T$370,6,FALSE)</f>
        <v>VISHAY VITRAMON</v>
      </c>
      <c r="H200" t="str">
        <f>VLOOKUP(B200,[1]IRIS!$B$2:$T$370,7,FALSE)</f>
        <v>US</v>
      </c>
      <c r="I200">
        <f>VLOOKUP(B200,[1]IRIS!$B$2:$T$370,14,FALSE)</f>
        <v>1.4E-3</v>
      </c>
      <c r="J200" t="str">
        <f>VLOOKUP(B200,[1]IRIS!$B$2:$T$370,15,FALSE)</f>
        <v>USD</v>
      </c>
      <c r="K200">
        <f t="shared" si="33"/>
        <v>1.4E-3</v>
      </c>
      <c r="L200" s="15"/>
      <c r="N200" t="str">
        <f>VLOOKUP(B200,[1]IRIS!$B$2:$T$370,16,FALSE)</f>
        <v>EA</v>
      </c>
      <c r="O200" t="str">
        <f>VLOOKUP(B200,[1]IRIS!$B$2:$T$370,17,FALSE)</f>
        <v>P4000065</v>
      </c>
      <c r="P200" t="str">
        <f>VLOOKUP(B200,[1]IRIS!$B$2:$T$370,19,FALSE)</f>
        <v>PNET60D</v>
      </c>
      <c r="Q200">
        <v>1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f t="shared" si="35"/>
        <v>1.4E-3</v>
      </c>
      <c r="Z200">
        <f t="shared" si="36"/>
        <v>1.4E-3</v>
      </c>
      <c r="AA200">
        <f t="shared" si="37"/>
        <v>0</v>
      </c>
      <c r="AB200">
        <f t="shared" si="38"/>
        <v>0</v>
      </c>
      <c r="AC200">
        <f t="shared" si="39"/>
        <v>0</v>
      </c>
      <c r="AD200">
        <f t="shared" si="40"/>
        <v>0</v>
      </c>
      <c r="AE200">
        <f t="shared" si="41"/>
        <v>0</v>
      </c>
      <c r="AF200">
        <f t="shared" si="42"/>
        <v>0</v>
      </c>
    </row>
    <row r="201" spans="1:32" x14ac:dyDescent="0.25">
      <c r="A201" t="s">
        <v>1045</v>
      </c>
      <c r="B201" t="str">
        <f t="shared" si="34"/>
        <v>P110063D-FDN001</v>
      </c>
      <c r="C201" t="str">
        <f>VLOOKUP(B201,[1]IRIS!$B$2:$T$370,2,FALSE)</f>
        <v>RES-TF 1M,1%,63.0mW,100pm/C,155.</v>
      </c>
      <c r="D201" t="str">
        <f>VLOOKUP(B201,'[1]cBOM GD'!$B$3:$D$393,3,FALSE)</f>
        <v>EBOM</v>
      </c>
      <c r="E201" t="str">
        <f>VLOOKUP(B201,[1]IRIS!$B$2:$T$370,4,FALSE)</f>
        <v>PP</v>
      </c>
      <c r="F201">
        <f>VLOOKUP(B201,[1]IRIS!$B$2:$T$370,5,FALSE)</f>
        <v>80004877</v>
      </c>
      <c r="G201" t="str">
        <f>VLOOKUP(B201,[1]IRIS!$B$2:$T$370,6,FALSE)</f>
        <v>VISHAY VITRAMON</v>
      </c>
      <c r="H201" t="str">
        <f>VLOOKUP(B201,[1]IRIS!$B$2:$T$370,7,FALSE)</f>
        <v>US</v>
      </c>
      <c r="I201">
        <f>VLOOKUP(B201,[1]IRIS!$B$2:$T$370,14,FALSE)</f>
        <v>1.4E-3</v>
      </c>
      <c r="J201" t="str">
        <f>VLOOKUP(B201,[1]IRIS!$B$2:$T$370,15,FALSE)</f>
        <v>USD</v>
      </c>
      <c r="K201">
        <f t="shared" si="33"/>
        <v>1.4E-3</v>
      </c>
      <c r="L201" s="15"/>
      <c r="N201" t="str">
        <f>VLOOKUP(B201,[1]IRIS!$B$2:$T$370,16,FALSE)</f>
        <v>EA</v>
      </c>
      <c r="O201" t="str">
        <f>VLOOKUP(B201,[1]IRIS!$B$2:$T$370,17,FALSE)</f>
        <v>P4000065</v>
      </c>
      <c r="P201" t="str">
        <f>VLOOKUP(B201,[1]IRIS!$B$2:$T$370,19,FALSE)</f>
        <v>PNET60D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f t="shared" si="35"/>
        <v>1.4E-3</v>
      </c>
      <c r="Z201">
        <f t="shared" si="36"/>
        <v>1.4E-3</v>
      </c>
      <c r="AA201">
        <f t="shared" si="37"/>
        <v>1.4E-3</v>
      </c>
      <c r="AB201">
        <f t="shared" si="38"/>
        <v>1.4E-3</v>
      </c>
      <c r="AC201">
        <f t="shared" si="39"/>
        <v>1.4E-3</v>
      </c>
      <c r="AD201">
        <f t="shared" si="40"/>
        <v>1.4E-3</v>
      </c>
      <c r="AE201">
        <f t="shared" si="41"/>
        <v>1.4E-3</v>
      </c>
      <c r="AF201">
        <f t="shared" si="42"/>
        <v>1.4E-3</v>
      </c>
    </row>
    <row r="202" spans="1:32" x14ac:dyDescent="0.25">
      <c r="A202" t="s">
        <v>1046</v>
      </c>
      <c r="B202" t="str">
        <f t="shared" si="34"/>
        <v>P110065B-FDM003</v>
      </c>
      <c r="C202" t="str">
        <f>VLOOKUP(B202,[1]IRIS!$B$2:$T$370,2,FALSE)</f>
        <v>RES-TF 1M,5%,63.0mW,200ppm/C,155.</v>
      </c>
      <c r="D202" t="str">
        <f>VLOOKUP(B202,'[1]cBOM GD'!$B$3:$D$393,3,FALSE)</f>
        <v>EBOM</v>
      </c>
      <c r="E202" t="str">
        <f>VLOOKUP(B202,[1]IRIS!$B$2:$T$370,4,FALSE)</f>
        <v>PP</v>
      </c>
      <c r="F202">
        <f>VLOOKUP(B202,[1]IRIS!$B$2:$T$370,5,FALSE)</f>
        <v>80004877</v>
      </c>
      <c r="G202" t="str">
        <f>VLOOKUP(B202,[1]IRIS!$B$2:$T$370,6,FALSE)</f>
        <v>VISHAY VITRAMON</v>
      </c>
      <c r="H202" t="str">
        <f>VLOOKUP(B202,[1]IRIS!$B$2:$T$370,7,FALSE)</f>
        <v>US</v>
      </c>
      <c r="I202">
        <f>VLOOKUP(B202,[1]IRIS!$B$2:$T$370,14,FALSE)</f>
        <v>1.4E-3</v>
      </c>
      <c r="J202" t="str">
        <f>VLOOKUP(B202,[1]IRIS!$B$2:$T$370,15,FALSE)</f>
        <v>USD</v>
      </c>
      <c r="K202">
        <f t="shared" si="33"/>
        <v>1.4E-3</v>
      </c>
      <c r="L202" s="15"/>
      <c r="N202" t="str">
        <f>VLOOKUP(B202,[1]IRIS!$B$2:$T$370,16,FALSE)</f>
        <v>EA</v>
      </c>
      <c r="O202" t="str">
        <f>VLOOKUP(B202,[1]IRIS!$B$2:$T$370,17,FALSE)</f>
        <v>P4000065</v>
      </c>
      <c r="P202" t="str">
        <f>VLOOKUP(B202,[1]IRIS!$B$2:$T$370,19,FALSE)</f>
        <v>PNET60D</v>
      </c>
      <c r="Q202">
        <v>2</v>
      </c>
      <c r="R202">
        <v>2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f t="shared" si="35"/>
        <v>2.8E-3</v>
      </c>
      <c r="Z202">
        <f t="shared" si="36"/>
        <v>2.8E-3</v>
      </c>
      <c r="AA202">
        <f t="shared" si="37"/>
        <v>0</v>
      </c>
      <c r="AB202">
        <f t="shared" si="38"/>
        <v>0</v>
      </c>
      <c r="AC202">
        <f t="shared" si="39"/>
        <v>0</v>
      </c>
      <c r="AD202">
        <f t="shared" si="40"/>
        <v>0</v>
      </c>
      <c r="AE202">
        <f t="shared" si="41"/>
        <v>0</v>
      </c>
      <c r="AF202">
        <f t="shared" si="42"/>
        <v>0</v>
      </c>
    </row>
    <row r="203" spans="1:32" x14ac:dyDescent="0.25">
      <c r="A203" t="s">
        <v>1047</v>
      </c>
      <c r="B203" t="str">
        <f t="shared" si="34"/>
        <v>P110253B-FDNCAC</v>
      </c>
      <c r="C203" t="str">
        <f>VLOOKUP(B203,[1]IRIS!$B$2:$T$370,2,FALSE)</f>
        <v>Precision thick filmchip resistors: 102k ohm</v>
      </c>
      <c r="D203" t="str">
        <f>VLOOKUP(B203,'[1]cBOM GD'!$B$3:$D$393,3,FALSE)</f>
        <v>EBOM</v>
      </c>
      <c r="E203" t="str">
        <f>VLOOKUP(B203,[1]IRIS!$B$2:$T$370,4,FALSE)</f>
        <v>PP</v>
      </c>
      <c r="F203">
        <f>VLOOKUP(B203,[1]IRIS!$B$2:$T$370,5,FALSE)</f>
        <v>80004924</v>
      </c>
      <c r="G203" t="str">
        <f>VLOOKUP(B203,[1]IRIS!$B$2:$T$370,6,FALSE)</f>
        <v>KOA SPEER ELECTRONICS, INC.</v>
      </c>
      <c r="H203" t="str">
        <f>VLOOKUP(B203,[1]IRIS!$B$2:$T$370,7,FALSE)</f>
        <v>US</v>
      </c>
      <c r="I203">
        <f>VLOOKUP(B203,[1]IRIS!$B$2:$T$370,14,FALSE)</f>
        <v>8.1999999999999998E-4</v>
      </c>
      <c r="J203" t="str">
        <f>VLOOKUP(B203,[1]IRIS!$B$2:$T$370,15,FALSE)</f>
        <v>USD</v>
      </c>
      <c r="K203">
        <f t="shared" si="33"/>
        <v>8.1999999999999998E-4</v>
      </c>
      <c r="L203" s="15"/>
      <c r="N203" t="str">
        <f>VLOOKUP(B203,[1]IRIS!$B$2:$T$370,16,FALSE)</f>
        <v>EA</v>
      </c>
      <c r="O203" t="str">
        <f>VLOOKUP(B203,[1]IRIS!$B$2:$T$370,17,FALSE)</f>
        <v>P4000152</v>
      </c>
      <c r="P203" t="str">
        <f>VLOOKUP(B203,[1]IRIS!$B$2:$T$370,19,FALSE)</f>
        <v>PAVG55D</v>
      </c>
      <c r="Q203">
        <v>3</v>
      </c>
      <c r="R203">
        <v>3</v>
      </c>
      <c r="S203">
        <v>3</v>
      </c>
      <c r="T203">
        <v>3</v>
      </c>
      <c r="U203">
        <v>3</v>
      </c>
      <c r="V203">
        <v>3</v>
      </c>
      <c r="W203">
        <v>3</v>
      </c>
      <c r="X203">
        <v>3</v>
      </c>
      <c r="Y203">
        <f t="shared" si="35"/>
        <v>2.4599999999999999E-3</v>
      </c>
      <c r="Z203">
        <f t="shared" si="36"/>
        <v>2.4599999999999999E-3</v>
      </c>
      <c r="AA203">
        <f t="shared" si="37"/>
        <v>2.4599999999999999E-3</v>
      </c>
      <c r="AB203">
        <f t="shared" si="38"/>
        <v>2.4599999999999999E-3</v>
      </c>
      <c r="AC203">
        <f t="shared" si="39"/>
        <v>2.4599999999999999E-3</v>
      </c>
      <c r="AD203">
        <f t="shared" si="40"/>
        <v>2.4599999999999999E-3</v>
      </c>
      <c r="AE203">
        <f t="shared" si="41"/>
        <v>2.4599999999999999E-3</v>
      </c>
      <c r="AF203">
        <f t="shared" si="42"/>
        <v>2.4599999999999999E-3</v>
      </c>
    </row>
    <row r="204" spans="1:32" x14ac:dyDescent="0.25">
      <c r="A204" t="s">
        <v>1048</v>
      </c>
      <c r="B204" t="str">
        <f t="shared" si="34"/>
        <v>P111513C-FEN001</v>
      </c>
      <c r="C204" t="str">
        <f>VLOOKUP(B204,[1]IRIS!$B$2:$T$370,2,FALSE)</f>
        <v>RES-TF 11.5R,1%,50.0mW,00ppm/C,1</v>
      </c>
      <c r="D204" t="str">
        <f>VLOOKUP(B204,'[1]cBOM GD'!$B$3:$D$393,3,FALSE)</f>
        <v>EBOM</v>
      </c>
      <c r="E204" t="str">
        <f>VLOOKUP(B204,[1]IRIS!$B$2:$T$370,4,FALSE)</f>
        <v>PP</v>
      </c>
      <c r="F204">
        <f>VLOOKUP(B204,[1]IRIS!$B$2:$T$370,5,FALSE)</f>
        <v>80004924</v>
      </c>
      <c r="G204" t="str">
        <f>VLOOKUP(B204,[1]IRIS!$B$2:$T$370,6,FALSE)</f>
        <v>KOA SPEER ELECTRONICS, INC.</v>
      </c>
      <c r="H204" t="str">
        <f>VLOOKUP(B204,[1]IRIS!$B$2:$T$370,7,FALSE)</f>
        <v>US</v>
      </c>
      <c r="I204">
        <f>VLOOKUP(B204,[1]IRIS!$B$2:$T$370,14,FALSE)</f>
        <v>8.1999999999999998E-4</v>
      </c>
      <c r="J204" t="str">
        <f>VLOOKUP(B204,[1]IRIS!$B$2:$T$370,15,FALSE)</f>
        <v>USD</v>
      </c>
      <c r="K204">
        <f t="shared" si="33"/>
        <v>8.1999999999999998E-4</v>
      </c>
      <c r="L204" s="15"/>
      <c r="N204" t="str">
        <f>VLOOKUP(B204,[1]IRIS!$B$2:$T$370,16,FALSE)</f>
        <v>EA</v>
      </c>
      <c r="O204" t="str">
        <f>VLOOKUP(B204,[1]IRIS!$B$2:$T$370,17,FALSE)</f>
        <v>P4000152</v>
      </c>
      <c r="P204" t="str">
        <f>VLOOKUP(B204,[1]IRIS!$B$2:$T$370,19,FALSE)</f>
        <v>PAVG55D</v>
      </c>
      <c r="Q204">
        <v>1</v>
      </c>
      <c r="R204">
        <v>1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f t="shared" si="35"/>
        <v>8.1999999999999998E-4</v>
      </c>
      <c r="Z204">
        <f t="shared" si="36"/>
        <v>8.1999999999999998E-4</v>
      </c>
      <c r="AA204">
        <f t="shared" si="37"/>
        <v>0</v>
      </c>
      <c r="AB204">
        <f t="shared" si="38"/>
        <v>0</v>
      </c>
      <c r="AC204">
        <f t="shared" si="39"/>
        <v>0</v>
      </c>
      <c r="AD204">
        <f t="shared" si="40"/>
        <v>0</v>
      </c>
      <c r="AE204">
        <f t="shared" si="41"/>
        <v>0</v>
      </c>
      <c r="AF204">
        <f t="shared" si="42"/>
        <v>0</v>
      </c>
    </row>
    <row r="205" spans="1:32" x14ac:dyDescent="0.25">
      <c r="A205" t="s">
        <v>1049</v>
      </c>
      <c r="B205" t="str">
        <f t="shared" si="34"/>
        <v>P113743C-FEN001</v>
      </c>
      <c r="C205" t="str">
        <f>VLOOKUP(B205,[1]IRIS!$B$2:$T$370,2,FALSE)</f>
        <v>13.7k ohms 100mW 0402 +/1% -55 C/+155 C AEC-Q200</v>
      </c>
      <c r="D205" t="str">
        <f>VLOOKUP(B205,'[1]cBOM GD'!$B$3:$D$393,3,FALSE)</f>
        <v>EBOM</v>
      </c>
      <c r="E205" t="str">
        <f>VLOOKUP(B205,[1]IRIS!$B$2:$T$370,4,FALSE)</f>
        <v>PP</v>
      </c>
      <c r="F205">
        <f>VLOOKUP(B205,[1]IRIS!$B$2:$T$370,5,FALSE)</f>
        <v>80004924</v>
      </c>
      <c r="G205" t="str">
        <f>VLOOKUP(B205,[1]IRIS!$B$2:$T$370,6,FALSE)</f>
        <v>KOA SPEER ELECTRONICS, INC.</v>
      </c>
      <c r="H205" t="str">
        <f>VLOOKUP(B205,[1]IRIS!$B$2:$T$370,7,FALSE)</f>
        <v>US</v>
      </c>
      <c r="I205">
        <f>VLOOKUP(B205,[1]IRIS!$B$2:$T$370,14,FALSE)</f>
        <v>8.1999999999999998E-4</v>
      </c>
      <c r="J205" t="str">
        <f>VLOOKUP(B205,[1]IRIS!$B$2:$T$370,15,FALSE)</f>
        <v>USD</v>
      </c>
      <c r="K205">
        <f t="shared" si="33"/>
        <v>8.1999999999999998E-4</v>
      </c>
      <c r="L205" s="15"/>
      <c r="N205" t="str">
        <f>VLOOKUP(B205,[1]IRIS!$B$2:$T$370,16,FALSE)</f>
        <v>EA</v>
      </c>
      <c r="O205" t="str">
        <f>VLOOKUP(B205,[1]IRIS!$B$2:$T$370,17,FALSE)</f>
        <v>P4000152</v>
      </c>
      <c r="P205" t="str">
        <f>VLOOKUP(B205,[1]IRIS!$B$2:$T$370,19,FALSE)</f>
        <v>PAVG55D</v>
      </c>
      <c r="Q205">
        <v>1</v>
      </c>
      <c r="R205">
        <v>1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f t="shared" si="35"/>
        <v>8.1999999999999998E-4</v>
      </c>
      <c r="Z205">
        <f t="shared" si="36"/>
        <v>8.1999999999999998E-4</v>
      </c>
      <c r="AA205">
        <f t="shared" si="37"/>
        <v>0</v>
      </c>
      <c r="AB205">
        <f t="shared" si="38"/>
        <v>0</v>
      </c>
      <c r="AC205">
        <f t="shared" si="39"/>
        <v>0</v>
      </c>
      <c r="AD205">
        <f t="shared" si="40"/>
        <v>0</v>
      </c>
      <c r="AE205">
        <f t="shared" si="41"/>
        <v>0</v>
      </c>
      <c r="AF205">
        <f t="shared" si="42"/>
        <v>0</v>
      </c>
    </row>
    <row r="206" spans="1:32" x14ac:dyDescent="0.25">
      <c r="A206" t="s">
        <v>1050</v>
      </c>
      <c r="B206" t="str">
        <f t="shared" si="34"/>
        <v>P114033C-FJN001</v>
      </c>
      <c r="C206" t="str">
        <f>VLOOKUP(B206,[1]IRIS!$B$2:$T$370,2,FALSE)</f>
        <v>RES-TF 1.4k,1%,250.0mW,100ppm/C,1</v>
      </c>
      <c r="D206" t="str">
        <f>VLOOKUP(B206,'[1]cBOM GD'!$B$3:$D$393,3,FALSE)</f>
        <v>EBOM</v>
      </c>
      <c r="E206" t="str">
        <f>VLOOKUP(B206,[1]IRIS!$B$2:$T$370,4,FALSE)</f>
        <v>PP</v>
      </c>
      <c r="F206">
        <f>VLOOKUP(B206,[1]IRIS!$B$2:$T$370,5,FALSE)</f>
        <v>80004924</v>
      </c>
      <c r="G206" t="str">
        <f>VLOOKUP(B206,[1]IRIS!$B$2:$T$370,6,FALSE)</f>
        <v>KOA SPEER ELECTRONICS, INC.</v>
      </c>
      <c r="H206" t="str">
        <f>VLOOKUP(B206,[1]IRIS!$B$2:$T$370,7,FALSE)</f>
        <v>US</v>
      </c>
      <c r="I206">
        <f>VLOOKUP(B206,[1]IRIS!$B$2:$T$370,14,FALSE)</f>
        <v>1.7600000000000001E-3</v>
      </c>
      <c r="J206" t="str">
        <f>VLOOKUP(B206,[1]IRIS!$B$2:$T$370,15,FALSE)</f>
        <v>USD</v>
      </c>
      <c r="K206">
        <f t="shared" si="33"/>
        <v>1.7600000000000001E-3</v>
      </c>
      <c r="L206" s="15"/>
      <c r="N206" t="str">
        <f>VLOOKUP(B206,[1]IRIS!$B$2:$T$370,16,FALSE)</f>
        <v>EA</v>
      </c>
      <c r="O206" t="str">
        <f>VLOOKUP(B206,[1]IRIS!$B$2:$T$370,17,FALSE)</f>
        <v>P4000152</v>
      </c>
      <c r="P206" t="str">
        <f>VLOOKUP(B206,[1]IRIS!$B$2:$T$370,19,FALSE)</f>
        <v>PAVG55D</v>
      </c>
      <c r="Q206">
        <v>1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f t="shared" si="35"/>
        <v>1.7600000000000001E-3</v>
      </c>
      <c r="Z206">
        <f t="shared" si="36"/>
        <v>1.7600000000000001E-3</v>
      </c>
      <c r="AA206">
        <f t="shared" si="37"/>
        <v>0</v>
      </c>
      <c r="AB206">
        <f t="shared" si="38"/>
        <v>0</v>
      </c>
      <c r="AC206">
        <f t="shared" si="39"/>
        <v>0</v>
      </c>
      <c r="AD206">
        <f t="shared" si="40"/>
        <v>0</v>
      </c>
      <c r="AE206">
        <f t="shared" si="41"/>
        <v>0</v>
      </c>
      <c r="AF206">
        <f t="shared" si="42"/>
        <v>0</v>
      </c>
    </row>
    <row r="207" spans="1:32" x14ac:dyDescent="0.25">
      <c r="A207" t="s">
        <v>1051</v>
      </c>
      <c r="B207" t="str">
        <f t="shared" si="34"/>
        <v>P115005B-FEM001</v>
      </c>
      <c r="C207" t="str">
        <f>VLOOKUP(B207,[1]IRIS!$B$2:$T$370,2,FALSE)</f>
        <v>Panasonic 1.5Ohm Â±5%0.1W 0402</v>
      </c>
      <c r="D207" t="str">
        <f>VLOOKUP(B207,'[1]cBOM GD'!$B$3:$D$393,3,FALSE)</f>
        <v>EBOM</v>
      </c>
      <c r="E207" t="str">
        <f>VLOOKUP(B207,[1]IRIS!$B$2:$T$370,4,FALSE)</f>
        <v>PP</v>
      </c>
      <c r="F207">
        <f>VLOOKUP(B207,[1]IRIS!$B$2:$T$370,5,FALSE)</f>
        <v>80023560</v>
      </c>
      <c r="G207" t="str">
        <f>VLOOKUP(B207,[1]IRIS!$B$2:$T$370,6,FALSE)</f>
        <v>ARROW ELECTRONICS, INC</v>
      </c>
      <c r="H207" t="str">
        <f>VLOOKUP(B207,[1]IRIS!$B$2:$T$370,7,FALSE)</f>
        <v>US</v>
      </c>
      <c r="I207">
        <f>VLOOKUP(B207,[1]IRIS!$B$2:$T$370,14,FALSE)</f>
        <v>1.5E-3</v>
      </c>
      <c r="J207" t="str">
        <f>VLOOKUP(B207,[1]IRIS!$B$2:$T$370,15,FALSE)</f>
        <v>USD</v>
      </c>
      <c r="K207">
        <f t="shared" si="33"/>
        <v>1.5E-3</v>
      </c>
      <c r="L207" s="15"/>
      <c r="N207" t="str">
        <f>VLOOKUP(B207,[1]IRIS!$B$2:$T$370,16,FALSE)</f>
        <v>EA</v>
      </c>
      <c r="O207" t="str">
        <f>VLOOKUP(B207,[1]IRIS!$B$2:$T$370,17,FALSE)</f>
        <v>P4000415</v>
      </c>
      <c r="P207" t="str">
        <f>VLOOKUP(B207,[1]IRIS!$B$2:$T$370,19,FALSE)</f>
        <v>PNET30D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f t="shared" si="35"/>
        <v>1.5E-3</v>
      </c>
      <c r="Z207">
        <f t="shared" si="36"/>
        <v>1.5E-3</v>
      </c>
      <c r="AA207">
        <f t="shared" si="37"/>
        <v>1.5E-3</v>
      </c>
      <c r="AB207">
        <f t="shared" si="38"/>
        <v>1.5E-3</v>
      </c>
      <c r="AC207">
        <f t="shared" si="39"/>
        <v>1.5E-3</v>
      </c>
      <c r="AD207">
        <f t="shared" si="40"/>
        <v>1.5E-3</v>
      </c>
      <c r="AE207">
        <f t="shared" si="41"/>
        <v>1.5E-3</v>
      </c>
      <c r="AF207">
        <f t="shared" si="42"/>
        <v>1.5E-3</v>
      </c>
    </row>
    <row r="208" spans="1:32" x14ac:dyDescent="0.25">
      <c r="A208" t="s">
        <v>1052</v>
      </c>
      <c r="B208" t="str">
        <f t="shared" si="34"/>
        <v>P115005B-FGM001</v>
      </c>
      <c r="C208" t="str">
        <f>VLOOKUP(B208,[1]IRIS!$B$2:$T$370,2,FALSE)</f>
        <v>RES-TF 1.5R,5%,750.0mW,200ppm/C,1</v>
      </c>
      <c r="D208" t="str">
        <f>VLOOKUP(B208,'[1]cBOM GD'!$B$3:$D$393,3,FALSE)</f>
        <v>EBOM</v>
      </c>
      <c r="E208" t="str">
        <f>VLOOKUP(B208,[1]IRIS!$B$2:$T$370,4,FALSE)</f>
        <v>PP</v>
      </c>
      <c r="F208">
        <f>VLOOKUP(B208,[1]IRIS!$B$2:$T$370,5,FALSE)</f>
        <v>80004877</v>
      </c>
      <c r="G208" t="str">
        <f>VLOOKUP(B208,[1]IRIS!$B$2:$T$370,6,FALSE)</f>
        <v>VISHAY VITRAMON</v>
      </c>
      <c r="H208" t="str">
        <f>VLOOKUP(B208,[1]IRIS!$B$2:$T$370,7,FALSE)</f>
        <v>US</v>
      </c>
      <c r="I208">
        <f>VLOOKUP(B208,[1]IRIS!$B$2:$T$370,14,FALSE)</f>
        <v>1.15E-2</v>
      </c>
      <c r="J208" t="str">
        <f>VLOOKUP(B208,[1]IRIS!$B$2:$T$370,15,FALSE)</f>
        <v>USD</v>
      </c>
      <c r="K208">
        <f t="shared" si="33"/>
        <v>1.15E-2</v>
      </c>
      <c r="L208" s="15"/>
      <c r="N208" t="str">
        <f>VLOOKUP(B208,[1]IRIS!$B$2:$T$370,16,FALSE)</f>
        <v>EA</v>
      </c>
      <c r="O208" t="str">
        <f>VLOOKUP(B208,[1]IRIS!$B$2:$T$370,17,FALSE)</f>
        <v>P4000065</v>
      </c>
      <c r="P208" t="str">
        <f>VLOOKUP(B208,[1]IRIS!$B$2:$T$370,19,FALSE)</f>
        <v>PNET60D</v>
      </c>
      <c r="Q208">
        <v>4</v>
      </c>
      <c r="R208">
        <v>4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f t="shared" si="35"/>
        <v>4.5999999999999999E-2</v>
      </c>
      <c r="Z208">
        <f t="shared" si="36"/>
        <v>4.5999999999999999E-2</v>
      </c>
      <c r="AA208">
        <f t="shared" si="37"/>
        <v>0</v>
      </c>
      <c r="AB208">
        <f t="shared" si="38"/>
        <v>0</v>
      </c>
      <c r="AC208">
        <f t="shared" si="39"/>
        <v>0</v>
      </c>
      <c r="AD208">
        <f t="shared" si="40"/>
        <v>0</v>
      </c>
      <c r="AE208">
        <f t="shared" si="41"/>
        <v>0</v>
      </c>
      <c r="AF208">
        <f t="shared" si="42"/>
        <v>0</v>
      </c>
    </row>
    <row r="209" spans="1:32" x14ac:dyDescent="0.25">
      <c r="A209" t="s">
        <v>1053</v>
      </c>
      <c r="B209" t="str">
        <f t="shared" si="34"/>
        <v>P115053B-FDN000</v>
      </c>
      <c r="C209" t="str">
        <f>VLOOKUP(B209,[1]IRIS!$B$2:$T$370,2,FALSE)</f>
        <v>RES-TF 150k,1%,63.0mW,100ppm/C,15</v>
      </c>
      <c r="D209" t="str">
        <f>VLOOKUP(B209,'[1]cBOM GD'!$B$3:$D$393,3,FALSE)</f>
        <v>EBOM</v>
      </c>
      <c r="E209" t="str">
        <f>VLOOKUP(B209,[1]IRIS!$B$2:$T$370,4,FALSE)</f>
        <v>PP</v>
      </c>
      <c r="F209">
        <f>VLOOKUP(B209,[1]IRIS!$B$2:$T$370,5,FALSE)</f>
        <v>80004877</v>
      </c>
      <c r="G209" t="str">
        <f>VLOOKUP(B209,[1]IRIS!$B$2:$T$370,6,FALSE)</f>
        <v>VISHAY VITRAMON</v>
      </c>
      <c r="H209" t="str">
        <f>VLOOKUP(B209,[1]IRIS!$B$2:$T$370,7,FALSE)</f>
        <v>US</v>
      </c>
      <c r="I209">
        <f>VLOOKUP(B209,[1]IRIS!$B$2:$T$370,14,FALSE)</f>
        <v>1.4E-3</v>
      </c>
      <c r="J209" t="str">
        <f>VLOOKUP(B209,[1]IRIS!$B$2:$T$370,15,FALSE)</f>
        <v>USD</v>
      </c>
      <c r="K209">
        <f t="shared" si="33"/>
        <v>1.4E-3</v>
      </c>
      <c r="L209" s="15"/>
      <c r="N209" t="str">
        <f>VLOOKUP(B209,[1]IRIS!$B$2:$T$370,16,FALSE)</f>
        <v>EA</v>
      </c>
      <c r="O209" t="str">
        <f>VLOOKUP(B209,[1]IRIS!$B$2:$T$370,17,FALSE)</f>
        <v>P4000065</v>
      </c>
      <c r="P209" t="str">
        <f>VLOOKUP(B209,[1]IRIS!$B$2:$T$370,19,FALSE)</f>
        <v>PNET60D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f t="shared" si="35"/>
        <v>1.4E-3</v>
      </c>
      <c r="Z209">
        <f t="shared" si="36"/>
        <v>1.4E-3</v>
      </c>
      <c r="AA209">
        <f t="shared" si="37"/>
        <v>1.4E-3</v>
      </c>
      <c r="AB209">
        <f t="shared" si="38"/>
        <v>1.4E-3</v>
      </c>
      <c r="AC209">
        <f t="shared" si="39"/>
        <v>1.4E-3</v>
      </c>
      <c r="AD209">
        <f t="shared" si="40"/>
        <v>1.4E-3</v>
      </c>
      <c r="AE209">
        <f t="shared" si="41"/>
        <v>1.4E-3</v>
      </c>
      <c r="AF209">
        <f t="shared" si="42"/>
        <v>1.4E-3</v>
      </c>
    </row>
    <row r="210" spans="1:32" x14ac:dyDescent="0.25">
      <c r="A210" t="s">
        <v>1054</v>
      </c>
      <c r="B210" t="str">
        <f t="shared" si="34"/>
        <v>P116052B-FFR000</v>
      </c>
      <c r="C210" t="str">
        <f>VLOOKUP(B210,[1]IRIS!$B$2:$T$370,2,FALSE)</f>
        <v>REC-MF 160k,0.1%,125.0mW,25ppm/C,</v>
      </c>
      <c r="D210" t="str">
        <f>VLOOKUP(B210,'[1]cBOM GD'!$B$3:$D$393,3,FALSE)</f>
        <v>EBOM</v>
      </c>
      <c r="E210" t="str">
        <f>VLOOKUP(B210,[1]IRIS!$B$2:$T$370,4,FALSE)</f>
        <v>PP</v>
      </c>
      <c r="F210">
        <f>VLOOKUP(B210,[1]IRIS!$B$2:$T$370,5,FALSE)</f>
        <v>80023560</v>
      </c>
      <c r="G210" t="str">
        <f>VLOOKUP(B210,[1]IRIS!$B$2:$T$370,6,FALSE)</f>
        <v>ARROW ELECTRONICS, INC</v>
      </c>
      <c r="H210" t="str">
        <f>VLOOKUP(B210,[1]IRIS!$B$2:$T$370,7,FALSE)</f>
        <v>US</v>
      </c>
      <c r="I210">
        <f>VLOOKUP(B210,[1]IRIS!$B$2:$T$370,14,FALSE)</f>
        <v>2.7E-2</v>
      </c>
      <c r="J210" t="str">
        <f>VLOOKUP(B210,[1]IRIS!$B$2:$T$370,15,FALSE)</f>
        <v>USD</v>
      </c>
      <c r="K210">
        <f t="shared" si="33"/>
        <v>2.7E-2</v>
      </c>
      <c r="L210" s="15"/>
      <c r="N210" t="str">
        <f>VLOOKUP(B210,[1]IRIS!$B$2:$T$370,16,FALSE)</f>
        <v>EA</v>
      </c>
      <c r="O210" t="str">
        <f>VLOOKUP(B210,[1]IRIS!$B$2:$T$370,17,FALSE)</f>
        <v>P4000415</v>
      </c>
      <c r="P210" t="str">
        <f>VLOOKUP(B210,[1]IRIS!$B$2:$T$370,19,FALSE)</f>
        <v>PNET30D</v>
      </c>
      <c r="Q210">
        <v>1</v>
      </c>
      <c r="R210">
        <v>1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f t="shared" si="35"/>
        <v>2.7E-2</v>
      </c>
      <c r="Z210">
        <f t="shared" si="36"/>
        <v>2.7E-2</v>
      </c>
      <c r="AA210">
        <f t="shared" si="37"/>
        <v>0</v>
      </c>
      <c r="AB210">
        <f t="shared" si="38"/>
        <v>0</v>
      </c>
      <c r="AC210">
        <f t="shared" si="39"/>
        <v>0</v>
      </c>
      <c r="AD210">
        <f t="shared" si="40"/>
        <v>0</v>
      </c>
      <c r="AE210">
        <f t="shared" si="41"/>
        <v>0</v>
      </c>
      <c r="AF210">
        <f t="shared" si="42"/>
        <v>0</v>
      </c>
    </row>
    <row r="211" spans="1:32" x14ac:dyDescent="0.25">
      <c r="A211" t="s">
        <v>1055</v>
      </c>
      <c r="B211" t="str">
        <f t="shared" si="34"/>
        <v>P117443B-FEN001</v>
      </c>
      <c r="C211" t="str">
        <f>VLOOKUP(B211,[1]IRIS!$B$2:$T$370,2,FALSE)</f>
        <v>RES-TF ,,,,,</v>
      </c>
      <c r="D211" t="str">
        <f>VLOOKUP(B211,'[1]cBOM GD'!$B$3:$D$393,3,FALSE)</f>
        <v>EBOM</v>
      </c>
      <c r="E211" t="str">
        <f>VLOOKUP(B211,[1]IRIS!$B$2:$T$370,4,FALSE)</f>
        <v>PP</v>
      </c>
      <c r="F211">
        <f>VLOOKUP(B211,[1]IRIS!$B$2:$T$370,5,FALSE)</f>
        <v>80004924</v>
      </c>
      <c r="G211" t="str">
        <f>VLOOKUP(B211,[1]IRIS!$B$2:$T$370,6,FALSE)</f>
        <v>KOA SPEER ELECTRONICS, INC.</v>
      </c>
      <c r="H211" t="str">
        <f>VLOOKUP(B211,[1]IRIS!$B$2:$T$370,7,FALSE)</f>
        <v>US</v>
      </c>
      <c r="I211">
        <f>VLOOKUP(B211,[1]IRIS!$B$2:$T$370,14,FALSE)</f>
        <v>8.1999999999999998E-4</v>
      </c>
      <c r="J211" t="str">
        <f>VLOOKUP(B211,[1]IRIS!$B$2:$T$370,15,FALSE)</f>
        <v>USD</v>
      </c>
      <c r="K211">
        <f t="shared" si="33"/>
        <v>8.1999999999999998E-4</v>
      </c>
      <c r="L211" s="15"/>
      <c r="N211" t="str">
        <f>VLOOKUP(B211,[1]IRIS!$B$2:$T$370,16,FALSE)</f>
        <v>EA</v>
      </c>
      <c r="O211" t="str">
        <f>VLOOKUP(B211,[1]IRIS!$B$2:$T$370,17,FALSE)</f>
        <v>P4000152</v>
      </c>
      <c r="P211" t="str">
        <f>VLOOKUP(B211,[1]IRIS!$B$2:$T$370,19,FALSE)</f>
        <v>PAVG55D</v>
      </c>
      <c r="Q211">
        <v>1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f t="shared" si="35"/>
        <v>8.1999999999999998E-4</v>
      </c>
      <c r="Z211">
        <f t="shared" si="36"/>
        <v>8.1999999999999998E-4</v>
      </c>
      <c r="AA211">
        <f t="shared" si="37"/>
        <v>0</v>
      </c>
      <c r="AB211">
        <f t="shared" si="38"/>
        <v>0</v>
      </c>
      <c r="AC211">
        <f t="shared" si="39"/>
        <v>0</v>
      </c>
      <c r="AD211">
        <f t="shared" si="40"/>
        <v>0</v>
      </c>
      <c r="AE211">
        <f t="shared" si="41"/>
        <v>0</v>
      </c>
      <c r="AF211">
        <f t="shared" si="42"/>
        <v>0</v>
      </c>
    </row>
    <row r="212" spans="1:32" x14ac:dyDescent="0.25">
      <c r="A212" t="s">
        <v>1056</v>
      </c>
      <c r="B212" t="str">
        <f t="shared" si="34"/>
        <v>P118233B-FJN000</v>
      </c>
      <c r="C212" t="str">
        <f>VLOOKUP(B212,[1]IRIS!$B$2:$T$370,2,FALSE)</f>
        <v>Res Thick Film 08051.82K Ohm 1% 0.25W 400um</v>
      </c>
      <c r="D212" t="str">
        <f>VLOOKUP(B212,'[1]cBOM GD'!$B$3:$D$393,3,FALSE)</f>
        <v>EBOM</v>
      </c>
      <c r="E212" t="str">
        <f>VLOOKUP(B212,[1]IRIS!$B$2:$T$370,4,FALSE)</f>
        <v>PP</v>
      </c>
      <c r="F212">
        <f>VLOOKUP(B212,[1]IRIS!$B$2:$T$370,5,FALSE)</f>
        <v>80004924</v>
      </c>
      <c r="G212" t="str">
        <f>VLOOKUP(B212,[1]IRIS!$B$2:$T$370,6,FALSE)</f>
        <v>KOA SPEER ELECTRONICS, INC.</v>
      </c>
      <c r="H212" t="str">
        <f>VLOOKUP(B212,[1]IRIS!$B$2:$T$370,7,FALSE)</f>
        <v>US</v>
      </c>
      <c r="I212">
        <f>VLOOKUP(B212,[1]IRIS!$B$2:$T$370,14,FALSE)</f>
        <v>1.7600000000000001E-3</v>
      </c>
      <c r="J212" t="str">
        <f>VLOOKUP(B212,[1]IRIS!$B$2:$T$370,15,FALSE)</f>
        <v>USD</v>
      </c>
      <c r="K212">
        <f t="shared" si="33"/>
        <v>1.7600000000000001E-3</v>
      </c>
      <c r="L212" s="15"/>
      <c r="N212" t="str">
        <f>VLOOKUP(B212,[1]IRIS!$B$2:$T$370,16,FALSE)</f>
        <v>EA</v>
      </c>
      <c r="O212" t="str">
        <f>VLOOKUP(B212,[1]IRIS!$B$2:$T$370,17,FALSE)</f>
        <v>P4000152</v>
      </c>
      <c r="P212" t="str">
        <f>VLOOKUP(B212,[1]IRIS!$B$2:$T$370,19,FALSE)</f>
        <v>PAVG55D</v>
      </c>
      <c r="Q212">
        <v>1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f t="shared" si="35"/>
        <v>1.7600000000000001E-3</v>
      </c>
      <c r="Z212">
        <f t="shared" si="36"/>
        <v>1.7600000000000001E-3</v>
      </c>
      <c r="AA212">
        <f t="shared" si="37"/>
        <v>0</v>
      </c>
      <c r="AB212">
        <f t="shared" si="38"/>
        <v>0</v>
      </c>
      <c r="AC212">
        <f t="shared" si="39"/>
        <v>0</v>
      </c>
      <c r="AD212">
        <f t="shared" si="40"/>
        <v>0</v>
      </c>
      <c r="AE212">
        <f t="shared" si="41"/>
        <v>0</v>
      </c>
      <c r="AF212">
        <f t="shared" si="42"/>
        <v>0</v>
      </c>
    </row>
    <row r="213" spans="1:32" x14ac:dyDescent="0.25">
      <c r="A213" t="s">
        <v>1057</v>
      </c>
      <c r="B213" t="str">
        <f t="shared" si="34"/>
        <v>P120023B-FDN000</v>
      </c>
      <c r="C213" t="str">
        <f>VLOOKUP(B213,[1]IRIS!$B$2:$T$370,2,FALSE)</f>
        <v>RES-TF 200R,1%,63.0mW,10ppm/C,15</v>
      </c>
      <c r="D213" t="str">
        <f>VLOOKUP(B213,'[1]cBOM GD'!$B$3:$D$393,3,FALSE)</f>
        <v>EBOM</v>
      </c>
      <c r="E213" t="str">
        <f>VLOOKUP(B213,[1]IRIS!$B$2:$T$370,4,FALSE)</f>
        <v>PP</v>
      </c>
      <c r="F213">
        <f>VLOOKUP(B213,[1]IRIS!$B$2:$T$370,5,FALSE)</f>
        <v>80004924</v>
      </c>
      <c r="G213" t="str">
        <f>VLOOKUP(B213,[1]IRIS!$B$2:$T$370,6,FALSE)</f>
        <v>KOA SPEER ELECTRONICS, INC.</v>
      </c>
      <c r="H213" t="str">
        <f>VLOOKUP(B213,[1]IRIS!$B$2:$T$370,7,FALSE)</f>
        <v>US</v>
      </c>
      <c r="I213">
        <f>VLOOKUP(B213,[1]IRIS!$B$2:$T$370,14,FALSE)</f>
        <v>8.1999999999999998E-4</v>
      </c>
      <c r="J213" t="str">
        <f>VLOOKUP(B213,[1]IRIS!$B$2:$T$370,15,FALSE)</f>
        <v>USD</v>
      </c>
      <c r="K213">
        <f t="shared" si="33"/>
        <v>8.1999999999999998E-4</v>
      </c>
      <c r="L213" s="15"/>
      <c r="N213" t="str">
        <f>VLOOKUP(B213,[1]IRIS!$B$2:$T$370,16,FALSE)</f>
        <v>EA</v>
      </c>
      <c r="O213" t="str">
        <f>VLOOKUP(B213,[1]IRIS!$B$2:$T$370,17,FALSE)</f>
        <v>P4000152</v>
      </c>
      <c r="P213" t="str">
        <f>VLOOKUP(B213,[1]IRIS!$B$2:$T$370,19,FALSE)</f>
        <v>PAVG55D</v>
      </c>
      <c r="Q213">
        <v>2</v>
      </c>
      <c r="R213">
        <v>2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f t="shared" si="35"/>
        <v>1.64E-3</v>
      </c>
      <c r="Z213">
        <f t="shared" si="36"/>
        <v>1.64E-3</v>
      </c>
      <c r="AA213">
        <f t="shared" si="37"/>
        <v>0</v>
      </c>
      <c r="AB213">
        <f t="shared" si="38"/>
        <v>0</v>
      </c>
      <c r="AC213">
        <f t="shared" si="39"/>
        <v>0</v>
      </c>
      <c r="AD213">
        <f t="shared" si="40"/>
        <v>0</v>
      </c>
      <c r="AE213">
        <f t="shared" si="41"/>
        <v>0</v>
      </c>
      <c r="AF213">
        <f t="shared" si="42"/>
        <v>0</v>
      </c>
    </row>
    <row r="214" spans="1:32" x14ac:dyDescent="0.25">
      <c r="A214" t="s">
        <v>1058</v>
      </c>
      <c r="B214" t="str">
        <f t="shared" si="34"/>
        <v>P120053B-FCM001</v>
      </c>
      <c r="C214" t="str">
        <f>VLOOKUP(B214,[1]IRIS!$B$2:$T$370,2,FALSE)</f>
        <v>RES-TF 200k,1%,50.0mW,200ppm/C,12</v>
      </c>
      <c r="D214" t="str">
        <f>VLOOKUP(B214,'[1]cBOM GD'!$B$3:$D$393,3,FALSE)</f>
        <v>EBOM</v>
      </c>
      <c r="E214" t="str">
        <f>VLOOKUP(B214,[1]IRIS!$B$2:$T$370,4,FALSE)</f>
        <v>PP</v>
      </c>
      <c r="F214">
        <f>VLOOKUP(B214,[1]IRIS!$B$2:$T$370,5,FALSE)</f>
        <v>80004924</v>
      </c>
      <c r="G214" t="str">
        <f>VLOOKUP(B214,[1]IRIS!$B$2:$T$370,6,FALSE)</f>
        <v>KOA SPEER ELECTRONICS, INC.</v>
      </c>
      <c r="H214" t="str">
        <f>VLOOKUP(B214,[1]IRIS!$B$2:$T$370,7,FALSE)</f>
        <v>US</v>
      </c>
      <c r="I214">
        <f>VLOOKUP(B214,[1]IRIS!$B$2:$T$370,14,FALSE)</f>
        <v>1.24E-3</v>
      </c>
      <c r="J214" t="str">
        <f>VLOOKUP(B214,[1]IRIS!$B$2:$T$370,15,FALSE)</f>
        <v>USD</v>
      </c>
      <c r="K214">
        <f t="shared" si="33"/>
        <v>1.24E-3</v>
      </c>
      <c r="L214" s="15"/>
      <c r="N214" t="str">
        <f>VLOOKUP(B214,[1]IRIS!$B$2:$T$370,16,FALSE)</f>
        <v>EA</v>
      </c>
      <c r="O214" t="str">
        <f>VLOOKUP(B214,[1]IRIS!$B$2:$T$370,17,FALSE)</f>
        <v>P4000152</v>
      </c>
      <c r="P214" t="str">
        <f>VLOOKUP(B214,[1]IRIS!$B$2:$T$370,19,FALSE)</f>
        <v>PAVG55D</v>
      </c>
      <c r="Q214">
        <v>4</v>
      </c>
      <c r="R214">
        <v>4</v>
      </c>
      <c r="S214">
        <v>4</v>
      </c>
      <c r="T214">
        <v>4</v>
      </c>
      <c r="U214">
        <v>4</v>
      </c>
      <c r="V214">
        <v>4</v>
      </c>
      <c r="W214">
        <v>4</v>
      </c>
      <c r="X214">
        <v>4</v>
      </c>
      <c r="Y214">
        <f t="shared" si="35"/>
        <v>4.96E-3</v>
      </c>
      <c r="Z214">
        <f t="shared" si="36"/>
        <v>4.96E-3</v>
      </c>
      <c r="AA214">
        <f t="shared" si="37"/>
        <v>4.96E-3</v>
      </c>
      <c r="AB214">
        <f t="shared" si="38"/>
        <v>4.96E-3</v>
      </c>
      <c r="AC214">
        <f t="shared" si="39"/>
        <v>4.96E-3</v>
      </c>
      <c r="AD214">
        <f t="shared" si="40"/>
        <v>4.96E-3</v>
      </c>
      <c r="AE214">
        <f t="shared" si="41"/>
        <v>4.96E-3</v>
      </c>
      <c r="AF214">
        <f t="shared" si="42"/>
        <v>4.96E-3</v>
      </c>
    </row>
    <row r="215" spans="1:32" x14ac:dyDescent="0.25">
      <c r="A215" t="s">
        <v>1059</v>
      </c>
      <c r="B215" t="str">
        <f t="shared" si="34"/>
        <v>P120053B-FEN001</v>
      </c>
      <c r="C215" t="str">
        <f>VLOOKUP(B215,[1]IRIS!$B$2:$T$370,2,FALSE)</f>
        <v>Res Thick Film SMD 200kOhm 1% 0.1W</v>
      </c>
      <c r="D215" t="str">
        <f>VLOOKUP(B215,'[1]cBOM GD'!$B$3:$D$393,3,FALSE)</f>
        <v>EBOM</v>
      </c>
      <c r="E215" t="str">
        <f>VLOOKUP(B215,[1]IRIS!$B$2:$T$370,4,FALSE)</f>
        <v>PP</v>
      </c>
      <c r="F215">
        <f>VLOOKUP(B215,[1]IRIS!$B$2:$T$370,5,FALSE)</f>
        <v>80004924</v>
      </c>
      <c r="G215" t="str">
        <f>VLOOKUP(B215,[1]IRIS!$B$2:$T$370,6,FALSE)</f>
        <v>KOA SPEER ELECTRONICS, INC.</v>
      </c>
      <c r="H215" t="str">
        <f>VLOOKUP(B215,[1]IRIS!$B$2:$T$370,7,FALSE)</f>
        <v>US</v>
      </c>
      <c r="I215">
        <f>VLOOKUP(B215,[1]IRIS!$B$2:$T$370,14,FALSE)</f>
        <v>8.1999999999999998E-4</v>
      </c>
      <c r="J215" t="str">
        <f>VLOOKUP(B215,[1]IRIS!$B$2:$T$370,15,FALSE)</f>
        <v>USD</v>
      </c>
      <c r="K215">
        <f t="shared" si="33"/>
        <v>8.1999999999999998E-4</v>
      </c>
      <c r="L215" s="15"/>
      <c r="N215" t="str">
        <f>VLOOKUP(B215,[1]IRIS!$B$2:$T$370,16,FALSE)</f>
        <v>EA</v>
      </c>
      <c r="O215" t="str">
        <f>VLOOKUP(B215,[1]IRIS!$B$2:$T$370,17,FALSE)</f>
        <v>P4000152</v>
      </c>
      <c r="P215" t="str">
        <f>VLOOKUP(B215,[1]IRIS!$B$2:$T$370,19,FALSE)</f>
        <v>PAVG55D</v>
      </c>
      <c r="Q215">
        <v>3</v>
      </c>
      <c r="R215">
        <v>3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f t="shared" si="35"/>
        <v>2.4599999999999999E-3</v>
      </c>
      <c r="Z215">
        <f t="shared" si="36"/>
        <v>2.4599999999999999E-3</v>
      </c>
      <c r="AA215">
        <f t="shared" si="37"/>
        <v>8.1999999999999998E-4</v>
      </c>
      <c r="AB215">
        <f t="shared" si="38"/>
        <v>8.1999999999999998E-4</v>
      </c>
      <c r="AC215">
        <f t="shared" si="39"/>
        <v>8.1999999999999998E-4</v>
      </c>
      <c r="AD215">
        <f t="shared" si="40"/>
        <v>8.1999999999999998E-4</v>
      </c>
      <c r="AE215">
        <f t="shared" si="41"/>
        <v>8.1999999999999998E-4</v>
      </c>
      <c r="AF215">
        <f t="shared" si="42"/>
        <v>8.1999999999999998E-4</v>
      </c>
    </row>
    <row r="216" spans="1:32" x14ac:dyDescent="0.25">
      <c r="A216" t="s">
        <v>1060</v>
      </c>
      <c r="B216" t="str">
        <f t="shared" si="34"/>
        <v>P120091B-FBH001</v>
      </c>
      <c r="C216" t="str">
        <f>VLOOKUP(B216,[1]IRIS!$B$2:$T$370,2,FALSE)</f>
        <v>200mOhm 125mW AEC-Q200</v>
      </c>
      <c r="D216" t="str">
        <f>VLOOKUP(B216,'[1]cBOM GD'!$B$3:$D$393,3,FALSE)</f>
        <v>EBOM</v>
      </c>
      <c r="E216" t="str">
        <f>VLOOKUP(B216,[1]IRIS!$B$2:$T$370,4,FALSE)</f>
        <v>PP</v>
      </c>
      <c r="F216">
        <f>VLOOKUP(B216,[1]IRIS!$B$2:$T$370,5,FALSE)</f>
        <v>80004877</v>
      </c>
      <c r="G216" t="str">
        <f>VLOOKUP(B216,[1]IRIS!$B$2:$T$370,6,FALSE)</f>
        <v>VISHAY VITRAMON</v>
      </c>
      <c r="H216" t="str">
        <f>VLOOKUP(B216,[1]IRIS!$B$2:$T$370,7,FALSE)</f>
        <v>US</v>
      </c>
      <c r="I216">
        <f>VLOOKUP(B216,[1]IRIS!$B$2:$T$370,14,FALSE)</f>
        <v>0.10879999999999999</v>
      </c>
      <c r="J216" t="str">
        <f>VLOOKUP(B216,[1]IRIS!$B$2:$T$370,15,FALSE)</f>
        <v>USD</v>
      </c>
      <c r="K216">
        <f t="shared" si="33"/>
        <v>0.10879999999999999</v>
      </c>
      <c r="L216" s="15"/>
      <c r="N216" t="str">
        <f>VLOOKUP(B216,[1]IRIS!$B$2:$T$370,16,FALSE)</f>
        <v>EA</v>
      </c>
      <c r="O216" t="str">
        <f>VLOOKUP(B216,[1]IRIS!$B$2:$T$370,17,FALSE)</f>
        <v>P4000065</v>
      </c>
      <c r="P216" t="str">
        <f>VLOOKUP(B216,[1]IRIS!$B$2:$T$370,19,FALSE)</f>
        <v>PNET60D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1</v>
      </c>
      <c r="Y216">
        <f t="shared" si="35"/>
        <v>0</v>
      </c>
      <c r="Z216">
        <f t="shared" si="36"/>
        <v>0</v>
      </c>
      <c r="AA216">
        <f t="shared" si="37"/>
        <v>0</v>
      </c>
      <c r="AB216">
        <f t="shared" si="38"/>
        <v>0</v>
      </c>
      <c r="AC216">
        <f t="shared" si="39"/>
        <v>0</v>
      </c>
      <c r="AD216">
        <f t="shared" si="40"/>
        <v>0</v>
      </c>
      <c r="AE216">
        <f t="shared" si="41"/>
        <v>0.10879999999999999</v>
      </c>
      <c r="AF216">
        <f t="shared" si="42"/>
        <v>0.10879999999999999</v>
      </c>
    </row>
    <row r="217" spans="1:32" x14ac:dyDescent="0.25">
      <c r="A217" t="s">
        <v>1061</v>
      </c>
      <c r="B217" t="str">
        <f t="shared" si="34"/>
        <v>P120532B-FDR000</v>
      </c>
      <c r="C217" t="str">
        <f>VLOOKUP(B217,[1]IRIS!$B$2:$T$370,2,FALSE)</f>
        <v>REC-MF 2.05k,0.1%,63.0mW,25ppm/C,</v>
      </c>
      <c r="D217" t="str">
        <f>VLOOKUP(B217,'[1]cBOM GD'!$B$3:$D$393,3,FALSE)</f>
        <v>EBOM</v>
      </c>
      <c r="E217" t="str">
        <f>VLOOKUP(B217,[1]IRIS!$B$2:$T$370,4,FALSE)</f>
        <v>PP</v>
      </c>
      <c r="F217">
        <f>VLOOKUP(B217,[1]IRIS!$B$2:$T$370,5,FALSE)</f>
        <v>80023560</v>
      </c>
      <c r="G217" t="str">
        <f>VLOOKUP(B217,[1]IRIS!$B$2:$T$370,6,FALSE)</f>
        <v>ARROW ELECTRONICS, INC</v>
      </c>
      <c r="H217" t="str">
        <f>VLOOKUP(B217,[1]IRIS!$B$2:$T$370,7,FALSE)</f>
        <v>US</v>
      </c>
      <c r="I217">
        <f>VLOOKUP(B217,[1]IRIS!$B$2:$T$370,14,FALSE)</f>
        <v>4.02E-2</v>
      </c>
      <c r="J217" t="str">
        <f>VLOOKUP(B217,[1]IRIS!$B$2:$T$370,15,FALSE)</f>
        <v>USD</v>
      </c>
      <c r="K217">
        <f t="shared" si="33"/>
        <v>4.02E-2</v>
      </c>
      <c r="L217" s="15"/>
      <c r="N217" t="str">
        <f>VLOOKUP(B217,[1]IRIS!$B$2:$T$370,16,FALSE)</f>
        <v>EA</v>
      </c>
      <c r="O217" t="str">
        <f>VLOOKUP(B217,[1]IRIS!$B$2:$T$370,17,FALSE)</f>
        <v>P4000415</v>
      </c>
      <c r="P217" t="str">
        <f>VLOOKUP(B217,[1]IRIS!$B$2:$T$370,19,FALSE)</f>
        <v>PNET30D</v>
      </c>
      <c r="Q217">
        <v>1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f t="shared" si="35"/>
        <v>4.02E-2</v>
      </c>
      <c r="Z217">
        <f t="shared" si="36"/>
        <v>4.02E-2</v>
      </c>
      <c r="AA217">
        <f t="shared" si="37"/>
        <v>0</v>
      </c>
      <c r="AB217">
        <f t="shared" si="38"/>
        <v>0</v>
      </c>
      <c r="AC217">
        <f t="shared" si="39"/>
        <v>0</v>
      </c>
      <c r="AD217">
        <f t="shared" si="40"/>
        <v>0</v>
      </c>
      <c r="AE217">
        <f t="shared" si="41"/>
        <v>0</v>
      </c>
      <c r="AF217">
        <f t="shared" si="42"/>
        <v>0</v>
      </c>
    </row>
    <row r="218" spans="1:32" x14ac:dyDescent="0.25">
      <c r="A218" t="s">
        <v>1062</v>
      </c>
      <c r="B218" t="str">
        <f t="shared" si="34"/>
        <v>P121053C-FEN001</v>
      </c>
      <c r="C218" t="str">
        <f>VLOOKUP(B218,[1]IRIS!$B$2:$T$370,2,FALSE)</f>
        <v>Precision thick film ch resistors:  210k ohms</v>
      </c>
      <c r="D218" t="str">
        <f>VLOOKUP(B218,'[1]cBOM GD'!$B$3:$D$393,3,FALSE)</f>
        <v>EBOM</v>
      </c>
      <c r="E218" t="str">
        <f>VLOOKUP(B218,[1]IRIS!$B$2:$T$370,4,FALSE)</f>
        <v>PP</v>
      </c>
      <c r="F218">
        <f>VLOOKUP(B218,[1]IRIS!$B$2:$T$370,5,FALSE)</f>
        <v>80004924</v>
      </c>
      <c r="G218" t="str">
        <f>VLOOKUP(B218,[1]IRIS!$B$2:$T$370,6,FALSE)</f>
        <v>KOA SPEER ELECTRONICS, INC.</v>
      </c>
      <c r="H218" t="str">
        <f>VLOOKUP(B218,[1]IRIS!$B$2:$T$370,7,FALSE)</f>
        <v>US</v>
      </c>
      <c r="I218">
        <f>VLOOKUP(B218,[1]IRIS!$B$2:$T$370,14,FALSE)</f>
        <v>8.1999999999999998E-4</v>
      </c>
      <c r="J218" t="str">
        <f>VLOOKUP(B218,[1]IRIS!$B$2:$T$370,15,FALSE)</f>
        <v>USD</v>
      </c>
      <c r="K218">
        <f t="shared" si="33"/>
        <v>8.1999999999999998E-4</v>
      </c>
      <c r="L218" s="15"/>
      <c r="N218" t="str">
        <f>VLOOKUP(B218,[1]IRIS!$B$2:$T$370,16,FALSE)</f>
        <v>EA</v>
      </c>
      <c r="O218" t="str">
        <f>VLOOKUP(B218,[1]IRIS!$B$2:$T$370,17,FALSE)</f>
        <v>P4000152</v>
      </c>
      <c r="P218" t="str">
        <f>VLOOKUP(B218,[1]IRIS!$B$2:$T$370,19,FALSE)</f>
        <v>PAVG55D</v>
      </c>
      <c r="Q218">
        <v>4</v>
      </c>
      <c r="R218">
        <v>4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f t="shared" si="35"/>
        <v>3.2799999999999999E-3</v>
      </c>
      <c r="Z218">
        <f t="shared" si="36"/>
        <v>3.2799999999999999E-3</v>
      </c>
      <c r="AA218">
        <f t="shared" si="37"/>
        <v>8.1999999999999998E-4</v>
      </c>
      <c r="AB218">
        <f t="shared" si="38"/>
        <v>8.1999999999999998E-4</v>
      </c>
      <c r="AC218">
        <f t="shared" si="39"/>
        <v>8.1999999999999998E-4</v>
      </c>
      <c r="AD218">
        <f t="shared" si="40"/>
        <v>8.1999999999999998E-4</v>
      </c>
      <c r="AE218">
        <f t="shared" si="41"/>
        <v>8.1999999999999998E-4</v>
      </c>
      <c r="AF218">
        <f t="shared" si="42"/>
        <v>8.1999999999999998E-4</v>
      </c>
    </row>
    <row r="219" spans="1:32" x14ac:dyDescent="0.25">
      <c r="A219" t="s">
        <v>1063</v>
      </c>
      <c r="B219" t="str">
        <f t="shared" si="34"/>
        <v>P123732B-FDR000</v>
      </c>
      <c r="C219" t="str">
        <f>VLOOKUP(B219,[1]IRIS!$B$2:$T$370,2,FALSE)</f>
        <v>REC-MF ,,,,,</v>
      </c>
      <c r="D219" t="str">
        <f>VLOOKUP(B219,'[1]cBOM GD'!$B$3:$D$393,3,FALSE)</f>
        <v>EBOM</v>
      </c>
      <c r="E219" t="str">
        <f>VLOOKUP(B219,[1]IRIS!$B$2:$T$370,4,FALSE)</f>
        <v>PP</v>
      </c>
      <c r="F219">
        <f>VLOOKUP(B219,[1]IRIS!$B$2:$T$370,5,FALSE)</f>
        <v>80023560</v>
      </c>
      <c r="G219" t="str">
        <f>VLOOKUP(B219,[1]IRIS!$B$2:$T$370,6,FALSE)</f>
        <v>ARROW ELECTRONICS, INC</v>
      </c>
      <c r="H219" t="str">
        <f>VLOOKUP(B219,[1]IRIS!$B$2:$T$370,7,FALSE)</f>
        <v>US</v>
      </c>
      <c r="I219">
        <f>VLOOKUP(B219,[1]IRIS!$B$2:$T$370,14,FALSE)</f>
        <v>4.02E-2</v>
      </c>
      <c r="J219" t="str">
        <f>VLOOKUP(B219,[1]IRIS!$B$2:$T$370,15,FALSE)</f>
        <v>USD</v>
      </c>
      <c r="K219">
        <f t="shared" ref="K219:K282" si="43">+I219</f>
        <v>4.02E-2</v>
      </c>
      <c r="L219" s="15"/>
      <c r="N219" t="str">
        <f>VLOOKUP(B219,[1]IRIS!$B$2:$T$370,16,FALSE)</f>
        <v>EA</v>
      </c>
      <c r="O219" t="str">
        <f>VLOOKUP(B219,[1]IRIS!$B$2:$T$370,17,FALSE)</f>
        <v>P4000415</v>
      </c>
      <c r="P219" t="str">
        <f>VLOOKUP(B219,[1]IRIS!$B$2:$T$370,19,FALSE)</f>
        <v>PNET30D</v>
      </c>
      <c r="Q219">
        <v>1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f t="shared" si="35"/>
        <v>4.02E-2</v>
      </c>
      <c r="Z219">
        <f t="shared" si="36"/>
        <v>4.02E-2</v>
      </c>
      <c r="AA219">
        <f t="shared" si="37"/>
        <v>0</v>
      </c>
      <c r="AB219">
        <f t="shared" si="38"/>
        <v>0</v>
      </c>
      <c r="AC219">
        <f t="shared" si="39"/>
        <v>0</v>
      </c>
      <c r="AD219">
        <f t="shared" si="40"/>
        <v>0</v>
      </c>
      <c r="AE219">
        <f t="shared" si="41"/>
        <v>0</v>
      </c>
      <c r="AF219">
        <f t="shared" si="42"/>
        <v>0</v>
      </c>
    </row>
    <row r="220" spans="1:32" x14ac:dyDescent="0.25">
      <c r="A220" t="s">
        <v>1064</v>
      </c>
      <c r="B220" t="str">
        <f t="shared" si="34"/>
        <v>P124933B-FDN001</v>
      </c>
      <c r="C220" t="str">
        <f>VLOOKUP(B220,[1]IRIS!$B$2:$T$370,2,FALSE)</f>
        <v>RES-TF 2.49k,1%,100.0mW100ppm/C,</v>
      </c>
      <c r="D220" t="str">
        <f>VLOOKUP(B220,'[1]cBOM GD'!$B$3:$D$393,3,FALSE)</f>
        <v>EBOM</v>
      </c>
      <c r="E220" t="str">
        <f>VLOOKUP(B220,[1]IRIS!$B$2:$T$370,4,FALSE)</f>
        <v>PP</v>
      </c>
      <c r="F220">
        <f>VLOOKUP(B220,[1]IRIS!$B$2:$T$370,5,FALSE)</f>
        <v>80004924</v>
      </c>
      <c r="G220" t="str">
        <f>VLOOKUP(B220,[1]IRIS!$B$2:$T$370,6,FALSE)</f>
        <v>KOA SPEER ELECTRONICS, INC.</v>
      </c>
      <c r="H220" t="str">
        <f>VLOOKUP(B220,[1]IRIS!$B$2:$T$370,7,FALSE)</f>
        <v>US</v>
      </c>
      <c r="I220">
        <f>VLOOKUP(B220,[1]IRIS!$B$2:$T$370,14,FALSE)</f>
        <v>8.1999999999999998E-4</v>
      </c>
      <c r="J220" t="str">
        <f>VLOOKUP(B220,[1]IRIS!$B$2:$T$370,15,FALSE)</f>
        <v>USD</v>
      </c>
      <c r="K220">
        <f t="shared" si="43"/>
        <v>8.1999999999999998E-4</v>
      </c>
      <c r="L220" s="15"/>
      <c r="N220" t="str">
        <f>VLOOKUP(B220,[1]IRIS!$B$2:$T$370,16,FALSE)</f>
        <v>EA</v>
      </c>
      <c r="O220" t="str">
        <f>VLOOKUP(B220,[1]IRIS!$B$2:$T$370,17,FALSE)</f>
        <v>P4000152</v>
      </c>
      <c r="P220" t="str">
        <f>VLOOKUP(B220,[1]IRIS!$B$2:$T$370,19,FALSE)</f>
        <v>PAVG55D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f t="shared" si="35"/>
        <v>8.1999999999999998E-4</v>
      </c>
      <c r="Z220">
        <f t="shared" si="36"/>
        <v>8.1999999999999998E-4</v>
      </c>
      <c r="AA220">
        <f t="shared" si="37"/>
        <v>8.1999999999999998E-4</v>
      </c>
      <c r="AB220">
        <f t="shared" si="38"/>
        <v>8.1999999999999998E-4</v>
      </c>
      <c r="AC220">
        <f t="shared" si="39"/>
        <v>8.1999999999999998E-4</v>
      </c>
      <c r="AD220">
        <f t="shared" si="40"/>
        <v>8.1999999999999998E-4</v>
      </c>
      <c r="AE220">
        <f t="shared" si="41"/>
        <v>8.1999999999999998E-4</v>
      </c>
      <c r="AF220">
        <f t="shared" si="42"/>
        <v>8.1999999999999998E-4</v>
      </c>
    </row>
    <row r="221" spans="1:32" x14ac:dyDescent="0.25">
      <c r="A221" t="s">
        <v>1065</v>
      </c>
      <c r="B221" t="str">
        <f t="shared" si="34"/>
        <v>P128033C-FEN001</v>
      </c>
      <c r="C221" t="str">
        <f>VLOOKUP(B221,[1]IRIS!$B$2:$T$370,2,FALSE)</f>
        <v xml:space="preserve"> 2.8k ohms 100mW 0402 +/-1% -55 C/+155 C AEC-Q20</v>
      </c>
      <c r="D221" t="str">
        <f>VLOOKUP(B221,'[1]cBOM GD'!$B$3:$D$393,3,FALSE)</f>
        <v>EBOM</v>
      </c>
      <c r="E221" t="str">
        <f>VLOOKUP(B221,[1]IRIS!$B$2:$T$370,4,FALSE)</f>
        <v>PP</v>
      </c>
      <c r="F221">
        <f>VLOOKUP(B221,[1]IRIS!$B$2:$T$370,5,FALSE)</f>
        <v>80004924</v>
      </c>
      <c r="G221" t="str">
        <f>VLOOKUP(B221,[1]IRIS!$B$2:$T$370,6,FALSE)</f>
        <v>KOA SPEER ELECTRONICS, INC.</v>
      </c>
      <c r="H221" t="str">
        <f>VLOOKUP(B221,[1]IRIS!$B$2:$T$370,7,FALSE)</f>
        <v>US</v>
      </c>
      <c r="I221">
        <f>VLOOKUP(B221,[1]IRIS!$B$2:$T$370,14,FALSE)</f>
        <v>8.1999999999999998E-4</v>
      </c>
      <c r="J221" t="str">
        <f>VLOOKUP(B221,[1]IRIS!$B$2:$T$370,15,FALSE)</f>
        <v>USD</v>
      </c>
      <c r="K221">
        <f t="shared" si="43"/>
        <v>8.1999999999999998E-4</v>
      </c>
      <c r="L221" s="15"/>
      <c r="N221" t="str">
        <f>VLOOKUP(B221,[1]IRIS!$B$2:$T$370,16,FALSE)</f>
        <v>EA</v>
      </c>
      <c r="O221" t="str">
        <f>VLOOKUP(B221,[1]IRIS!$B$2:$T$370,17,FALSE)</f>
        <v>P4000152</v>
      </c>
      <c r="P221" t="str">
        <f>VLOOKUP(B221,[1]IRIS!$B$2:$T$370,19,FALSE)</f>
        <v>PAVG55D</v>
      </c>
      <c r="Q221">
        <v>1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f t="shared" si="35"/>
        <v>8.1999999999999998E-4</v>
      </c>
      <c r="Z221">
        <f t="shared" si="36"/>
        <v>8.1999999999999998E-4</v>
      </c>
      <c r="AA221">
        <f t="shared" si="37"/>
        <v>0</v>
      </c>
      <c r="AB221">
        <f t="shared" si="38"/>
        <v>0</v>
      </c>
      <c r="AC221">
        <f t="shared" si="39"/>
        <v>0</v>
      </c>
      <c r="AD221">
        <f t="shared" si="40"/>
        <v>0</v>
      </c>
      <c r="AE221">
        <f t="shared" si="41"/>
        <v>0</v>
      </c>
      <c r="AF221">
        <f t="shared" si="42"/>
        <v>0</v>
      </c>
    </row>
    <row r="222" spans="1:32" x14ac:dyDescent="0.25">
      <c r="A222" t="s">
        <v>1066</v>
      </c>
      <c r="B222" t="str">
        <f t="shared" si="34"/>
        <v>P128042B-FFR000</v>
      </c>
      <c r="C222" t="str">
        <f>VLOOKUP(B222,[1]IRIS!$B$2:$T$370,2,FALSE)</f>
        <v>REC-MF 28k,0.1%,125.0mW,25ppm/C,1</v>
      </c>
      <c r="D222" t="str">
        <f>VLOOKUP(B222,'[1]cBOM GD'!$B$3:$D$393,3,FALSE)</f>
        <v>EBOM</v>
      </c>
      <c r="E222" t="str">
        <f>VLOOKUP(B222,[1]IRIS!$B$2:$T$370,4,FALSE)</f>
        <v>PP</v>
      </c>
      <c r="F222">
        <f>VLOOKUP(B222,[1]IRIS!$B$2:$T$370,5,FALSE)</f>
        <v>80023560</v>
      </c>
      <c r="G222" t="str">
        <f>VLOOKUP(B222,[1]IRIS!$B$2:$T$370,6,FALSE)</f>
        <v>ARROW ELECTRONICS, INC</v>
      </c>
      <c r="H222" t="str">
        <f>VLOOKUP(B222,[1]IRIS!$B$2:$T$370,7,FALSE)</f>
        <v>US</v>
      </c>
      <c r="I222">
        <f>VLOOKUP(B222,[1]IRIS!$B$2:$T$370,14,FALSE)</f>
        <v>2.7E-2</v>
      </c>
      <c r="J222" t="str">
        <f>VLOOKUP(B222,[1]IRIS!$B$2:$T$370,15,FALSE)</f>
        <v>USD</v>
      </c>
      <c r="K222">
        <f t="shared" si="43"/>
        <v>2.7E-2</v>
      </c>
      <c r="L222" s="15"/>
      <c r="N222" t="str">
        <f>VLOOKUP(B222,[1]IRIS!$B$2:$T$370,16,FALSE)</f>
        <v>EA</v>
      </c>
      <c r="O222" t="str">
        <f>VLOOKUP(B222,[1]IRIS!$B$2:$T$370,17,FALSE)</f>
        <v>P4000415</v>
      </c>
      <c r="P222" t="str">
        <f>VLOOKUP(B222,[1]IRIS!$B$2:$T$370,19,FALSE)</f>
        <v>PNET30D</v>
      </c>
      <c r="Q222">
        <v>1</v>
      </c>
      <c r="R222">
        <v>1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f t="shared" si="35"/>
        <v>2.7E-2</v>
      </c>
      <c r="Z222">
        <f t="shared" si="36"/>
        <v>2.7E-2</v>
      </c>
      <c r="AA222">
        <f t="shared" si="37"/>
        <v>0</v>
      </c>
      <c r="AB222">
        <f t="shared" si="38"/>
        <v>0</v>
      </c>
      <c r="AC222">
        <f t="shared" si="39"/>
        <v>0</v>
      </c>
      <c r="AD222">
        <f t="shared" si="40"/>
        <v>0</v>
      </c>
      <c r="AE222">
        <f t="shared" si="41"/>
        <v>0</v>
      </c>
      <c r="AF222">
        <f t="shared" si="42"/>
        <v>0</v>
      </c>
    </row>
    <row r="223" spans="1:32" x14ac:dyDescent="0.25">
      <c r="A223" t="s">
        <v>1067</v>
      </c>
      <c r="B223" t="str">
        <f t="shared" si="34"/>
        <v>P132443B-FCM001</v>
      </c>
      <c r="C223" t="str">
        <f>VLOOKUP(B223,[1]IRIS!$B$2:$T$370,2,FALSE)</f>
        <v>RES-TF 32.4k,1%,50.0mW,200ppm/C,1</v>
      </c>
      <c r="D223" t="str">
        <f>VLOOKUP(B223,'[1]cBOM GD'!$B$3:$D$393,3,FALSE)</f>
        <v>EBOM</v>
      </c>
      <c r="E223" t="str">
        <f>VLOOKUP(B223,[1]IRIS!$B$2:$T$370,4,FALSE)</f>
        <v>PP</v>
      </c>
      <c r="F223">
        <f>VLOOKUP(B223,[1]IRIS!$B$2:$T$370,5,FALSE)</f>
        <v>80004924</v>
      </c>
      <c r="G223" t="str">
        <f>VLOOKUP(B223,[1]IRIS!$B$2:$T$370,6,FALSE)</f>
        <v>KOA SPEER ELECTRONICS, INC.</v>
      </c>
      <c r="H223" t="str">
        <f>VLOOKUP(B223,[1]IRIS!$B$2:$T$370,7,FALSE)</f>
        <v>US</v>
      </c>
      <c r="I223">
        <f>VLOOKUP(B223,[1]IRIS!$B$2:$T$370,14,FALSE)</f>
        <v>1.24E-3</v>
      </c>
      <c r="J223" t="str">
        <f>VLOOKUP(B223,[1]IRIS!$B$2:$T$370,15,FALSE)</f>
        <v>USD</v>
      </c>
      <c r="K223">
        <f t="shared" si="43"/>
        <v>1.24E-3</v>
      </c>
      <c r="L223" s="15"/>
      <c r="N223" t="str">
        <f>VLOOKUP(B223,[1]IRIS!$B$2:$T$370,16,FALSE)</f>
        <v>EA</v>
      </c>
      <c r="O223" t="str">
        <f>VLOOKUP(B223,[1]IRIS!$B$2:$T$370,17,FALSE)</f>
        <v>P4000152</v>
      </c>
      <c r="P223" t="str">
        <f>VLOOKUP(B223,[1]IRIS!$B$2:$T$370,19,FALSE)</f>
        <v>PAVG55D</v>
      </c>
      <c r="Q223">
        <v>1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f t="shared" si="35"/>
        <v>1.24E-3</v>
      </c>
      <c r="Z223">
        <f t="shared" si="36"/>
        <v>1.24E-3</v>
      </c>
      <c r="AA223">
        <f t="shared" si="37"/>
        <v>0</v>
      </c>
      <c r="AB223">
        <f t="shared" si="38"/>
        <v>0</v>
      </c>
      <c r="AC223">
        <f t="shared" si="39"/>
        <v>0</v>
      </c>
      <c r="AD223">
        <f t="shared" si="40"/>
        <v>0</v>
      </c>
      <c r="AE223">
        <f t="shared" si="41"/>
        <v>0</v>
      </c>
      <c r="AF223">
        <f t="shared" si="42"/>
        <v>0</v>
      </c>
    </row>
    <row r="224" spans="1:32" x14ac:dyDescent="0.25">
      <c r="A224" t="s">
        <v>1068</v>
      </c>
      <c r="B224" t="str">
        <f t="shared" si="34"/>
        <v>P133003D-FEN001</v>
      </c>
      <c r="C224" t="str">
        <f>VLOOKUP(B224,[1]IRIS!$B$2:$T$370,2,FALSE)</f>
        <v>Resistor 3.3 Ohm 1%0.125W 0805 Max Height 0</v>
      </c>
      <c r="D224" t="str">
        <f>VLOOKUP(B224,'[1]cBOM GD'!$B$3:$D$393,3,FALSE)</f>
        <v>EBOM</v>
      </c>
      <c r="E224" t="str">
        <f>VLOOKUP(B224,[1]IRIS!$B$2:$T$370,4,FALSE)</f>
        <v>PP</v>
      </c>
      <c r="F224">
        <f>VLOOKUP(B224,[1]IRIS!$B$2:$T$370,5,FALSE)</f>
        <v>80004877</v>
      </c>
      <c r="G224" t="str">
        <f>VLOOKUP(B224,[1]IRIS!$B$2:$T$370,6,FALSE)</f>
        <v>VISHAY VITRAMON</v>
      </c>
      <c r="H224" t="str">
        <f>VLOOKUP(B224,[1]IRIS!$B$2:$T$370,7,FALSE)</f>
        <v>US</v>
      </c>
      <c r="I224">
        <f>VLOOKUP(B224,[1]IRIS!$B$2:$T$370,14,FALSE)</f>
        <v>3.7000000000000002E-3</v>
      </c>
      <c r="J224" t="str">
        <f>VLOOKUP(B224,[1]IRIS!$B$2:$T$370,15,FALSE)</f>
        <v>USD</v>
      </c>
      <c r="K224">
        <f t="shared" si="43"/>
        <v>3.7000000000000002E-3</v>
      </c>
      <c r="L224" s="15"/>
      <c r="N224" t="str">
        <f>VLOOKUP(B224,[1]IRIS!$B$2:$T$370,16,FALSE)</f>
        <v>EA</v>
      </c>
      <c r="O224" t="str">
        <f>VLOOKUP(B224,[1]IRIS!$B$2:$T$370,17,FALSE)</f>
        <v>P4000065</v>
      </c>
      <c r="P224" t="str">
        <f>VLOOKUP(B224,[1]IRIS!$B$2:$T$370,19,FALSE)</f>
        <v>PNET60D</v>
      </c>
      <c r="Q224">
        <v>3</v>
      </c>
      <c r="R224">
        <v>3</v>
      </c>
      <c r="S224">
        <v>3</v>
      </c>
      <c r="T224">
        <v>3</v>
      </c>
      <c r="U224">
        <v>3</v>
      </c>
      <c r="V224">
        <v>3</v>
      </c>
      <c r="W224">
        <v>3</v>
      </c>
      <c r="X224">
        <v>3</v>
      </c>
      <c r="Y224">
        <f t="shared" si="35"/>
        <v>1.11E-2</v>
      </c>
      <c r="Z224">
        <f t="shared" si="36"/>
        <v>1.11E-2</v>
      </c>
      <c r="AA224">
        <f t="shared" si="37"/>
        <v>1.11E-2</v>
      </c>
      <c r="AB224">
        <f t="shared" si="38"/>
        <v>1.11E-2</v>
      </c>
      <c r="AC224">
        <f t="shared" si="39"/>
        <v>1.11E-2</v>
      </c>
      <c r="AD224">
        <f t="shared" si="40"/>
        <v>1.11E-2</v>
      </c>
      <c r="AE224">
        <f t="shared" si="41"/>
        <v>1.11E-2</v>
      </c>
      <c r="AF224">
        <f t="shared" si="42"/>
        <v>1.11E-2</v>
      </c>
    </row>
    <row r="225" spans="1:32" x14ac:dyDescent="0.25">
      <c r="A225" t="s">
        <v>1069</v>
      </c>
      <c r="B225" t="str">
        <f t="shared" si="34"/>
        <v>P133023B-FLN001</v>
      </c>
      <c r="C225" t="str">
        <f>VLOOKUP(B225,[1]IRIS!$B$2:$T$370,2,FALSE)</f>
        <v>330 1% WIDE 2010(5025m)55/155 1W MFLM WIDE TERM</v>
      </c>
      <c r="D225" t="str">
        <f>VLOOKUP(B225,'[1]cBOM GD'!$B$3:$D$393,3,FALSE)</f>
        <v>EBOM</v>
      </c>
      <c r="E225" t="str">
        <f>VLOOKUP(B225,[1]IRIS!$B$2:$T$370,4,FALSE)</f>
        <v>PP</v>
      </c>
      <c r="F225">
        <f>VLOOKUP(B225,[1]IRIS!$B$2:$T$370,5,FALSE)</f>
        <v>80004918</v>
      </c>
      <c r="G225" t="str">
        <f>VLOOKUP(B225,[1]IRIS!$B$2:$T$370,6,FALSE)</f>
        <v>ROHM INTEGRATED SYSTEMS THAI</v>
      </c>
      <c r="H225" t="str">
        <f>VLOOKUP(B225,[1]IRIS!$B$2:$T$370,7,FALSE)</f>
        <v>US</v>
      </c>
      <c r="I225">
        <f>VLOOKUP(B225,[1]IRIS!$B$2:$T$370,14,FALSE)</f>
        <v>2.4500000000000001E-2</v>
      </c>
      <c r="J225" t="str">
        <f>VLOOKUP(B225,[1]IRIS!$B$2:$T$370,15,FALSE)</f>
        <v>USD</v>
      </c>
      <c r="K225">
        <f t="shared" si="43"/>
        <v>2.4500000000000001E-2</v>
      </c>
      <c r="L225" s="15"/>
      <c r="N225" t="str">
        <f>VLOOKUP(B225,[1]IRIS!$B$2:$T$370,16,FALSE)</f>
        <v>EA</v>
      </c>
      <c r="O225" t="str">
        <f>VLOOKUP(B225,[1]IRIS!$B$2:$T$370,17,FALSE)</f>
        <v>P4000052</v>
      </c>
      <c r="P225" t="str">
        <f>VLOOKUP(B225,[1]IRIS!$B$2:$T$370,19,FALSE)</f>
        <v>PAVG55D</v>
      </c>
      <c r="Q225">
        <v>1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f t="shared" si="35"/>
        <v>2.4500000000000001E-2</v>
      </c>
      <c r="Z225">
        <f t="shared" si="36"/>
        <v>2.4500000000000001E-2</v>
      </c>
      <c r="AA225">
        <f t="shared" si="37"/>
        <v>0</v>
      </c>
      <c r="AB225">
        <f t="shared" si="38"/>
        <v>0</v>
      </c>
      <c r="AC225">
        <f t="shared" si="39"/>
        <v>0</v>
      </c>
      <c r="AD225">
        <f t="shared" si="40"/>
        <v>0</v>
      </c>
      <c r="AE225">
        <f t="shared" si="41"/>
        <v>0</v>
      </c>
      <c r="AF225">
        <f t="shared" si="42"/>
        <v>0</v>
      </c>
    </row>
    <row r="226" spans="1:32" x14ac:dyDescent="0.25">
      <c r="A226" t="s">
        <v>1070</v>
      </c>
      <c r="B226" t="str">
        <f t="shared" si="34"/>
        <v>P133025B-F0M001</v>
      </c>
      <c r="C226" t="str">
        <f>VLOOKUP(B226,[1]IRIS!$B$2:$T$370,2,FALSE)</f>
        <v>Thick film chipresistors: 330 ohms 660m</v>
      </c>
      <c r="D226" t="str">
        <f>VLOOKUP(B226,'[1]cBOM GD'!$B$3:$D$393,3,FALSE)</f>
        <v>EBOM</v>
      </c>
      <c r="E226" t="str">
        <f>VLOOKUP(B226,[1]IRIS!$B$2:$T$370,4,FALSE)</f>
        <v>PP</v>
      </c>
      <c r="F226">
        <f>VLOOKUP(B226,[1]IRIS!$B$2:$T$370,5,FALSE)</f>
        <v>80023560</v>
      </c>
      <c r="G226" t="str">
        <f>VLOOKUP(B226,[1]IRIS!$B$2:$T$370,6,FALSE)</f>
        <v>ARROW ELECTRONICS, INC</v>
      </c>
      <c r="H226" t="str">
        <f>VLOOKUP(B226,[1]IRIS!$B$2:$T$370,7,FALSE)</f>
        <v>US</v>
      </c>
      <c r="I226">
        <f>VLOOKUP(B226,[1]IRIS!$B$2:$T$370,14,FALSE)</f>
        <v>1.7600000000000001E-2</v>
      </c>
      <c r="J226" t="str">
        <f>VLOOKUP(B226,[1]IRIS!$B$2:$T$370,15,FALSE)</f>
        <v>USD</v>
      </c>
      <c r="K226">
        <f t="shared" si="43"/>
        <v>1.7600000000000001E-2</v>
      </c>
      <c r="L226" s="15"/>
      <c r="N226" t="str">
        <f>VLOOKUP(B226,[1]IRIS!$B$2:$T$370,16,FALSE)</f>
        <v>EA</v>
      </c>
      <c r="O226" t="str">
        <f>VLOOKUP(B226,[1]IRIS!$B$2:$T$370,17,FALSE)</f>
        <v>P4000415</v>
      </c>
      <c r="P226" t="str">
        <f>VLOOKUP(B226,[1]IRIS!$B$2:$T$370,19,FALSE)</f>
        <v>PNET30D</v>
      </c>
      <c r="Q226">
        <v>1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f t="shared" si="35"/>
        <v>1.7600000000000001E-2</v>
      </c>
      <c r="Z226">
        <f t="shared" si="36"/>
        <v>1.7600000000000001E-2</v>
      </c>
      <c r="AA226">
        <f t="shared" si="37"/>
        <v>0</v>
      </c>
      <c r="AB226">
        <f t="shared" si="38"/>
        <v>0</v>
      </c>
      <c r="AC226">
        <f t="shared" si="39"/>
        <v>0</v>
      </c>
      <c r="AD226">
        <f t="shared" si="40"/>
        <v>0</v>
      </c>
      <c r="AE226">
        <f t="shared" si="41"/>
        <v>0</v>
      </c>
      <c r="AF226">
        <f t="shared" si="42"/>
        <v>0</v>
      </c>
    </row>
    <row r="227" spans="1:32" x14ac:dyDescent="0.25">
      <c r="A227" t="s">
        <v>1071</v>
      </c>
      <c r="B227" t="str">
        <f t="shared" si="34"/>
        <v>P133046B-F00001</v>
      </c>
      <c r="C227" t="str">
        <f>VLOOKUP(B227,[1]IRIS!$B$2:$T$370,2,FALSE)</f>
        <v>REC-MF 33k,0.5%,63.0mW,25ppm/C,15</v>
      </c>
      <c r="D227" t="str">
        <f>VLOOKUP(B227,'[1]cBOM GD'!$B$3:$D$393,3,FALSE)</f>
        <v>EBOM</v>
      </c>
      <c r="E227" t="str">
        <f>VLOOKUP(B227,[1]IRIS!$B$2:$T$370,4,FALSE)</f>
        <v>PP</v>
      </c>
      <c r="F227">
        <f>VLOOKUP(B227,[1]IRIS!$B$2:$T$370,5,FALSE)</f>
        <v>80004924</v>
      </c>
      <c r="G227" t="str">
        <f>VLOOKUP(B227,[1]IRIS!$B$2:$T$370,6,FALSE)</f>
        <v>KOA SPEER ELECTRONICS, INC.</v>
      </c>
      <c r="H227" t="str">
        <f>VLOOKUP(B227,[1]IRIS!$B$2:$T$370,7,FALSE)</f>
        <v>US</v>
      </c>
      <c r="I227">
        <f>VLOOKUP(B227,[1]IRIS!$B$2:$T$370,14,FALSE)</f>
        <v>0.02</v>
      </c>
      <c r="J227" t="str">
        <f>VLOOKUP(B227,[1]IRIS!$B$2:$T$370,15,FALSE)</f>
        <v>USD</v>
      </c>
      <c r="K227">
        <f t="shared" si="43"/>
        <v>0.02</v>
      </c>
      <c r="L227" s="15"/>
      <c r="N227" t="str">
        <f>VLOOKUP(B227,[1]IRIS!$B$2:$T$370,16,FALSE)</f>
        <v>EA</v>
      </c>
      <c r="O227" t="str">
        <f>VLOOKUP(B227,[1]IRIS!$B$2:$T$370,17,FALSE)</f>
        <v>P4000152</v>
      </c>
      <c r="P227" t="str">
        <f>VLOOKUP(B227,[1]IRIS!$B$2:$T$370,19,FALSE)</f>
        <v>PAVG55D</v>
      </c>
      <c r="Q227">
        <v>3</v>
      </c>
      <c r="R227">
        <v>3</v>
      </c>
      <c r="S227">
        <v>2</v>
      </c>
      <c r="T227">
        <v>2</v>
      </c>
      <c r="U227">
        <v>2</v>
      </c>
      <c r="V227">
        <v>2</v>
      </c>
      <c r="W227">
        <v>2</v>
      </c>
      <c r="X227">
        <v>2</v>
      </c>
      <c r="Y227">
        <f t="shared" si="35"/>
        <v>0.06</v>
      </c>
      <c r="Z227">
        <f t="shared" si="36"/>
        <v>0.06</v>
      </c>
      <c r="AA227">
        <f t="shared" si="37"/>
        <v>0.04</v>
      </c>
      <c r="AB227">
        <f t="shared" si="38"/>
        <v>0.04</v>
      </c>
      <c r="AC227">
        <f t="shared" si="39"/>
        <v>0.04</v>
      </c>
      <c r="AD227">
        <f t="shared" si="40"/>
        <v>0.04</v>
      </c>
      <c r="AE227">
        <f t="shared" si="41"/>
        <v>0.04</v>
      </c>
      <c r="AF227">
        <f t="shared" si="42"/>
        <v>0.04</v>
      </c>
    </row>
    <row r="228" spans="1:32" x14ac:dyDescent="0.25">
      <c r="A228" t="s">
        <v>1072</v>
      </c>
      <c r="B228" t="str">
        <f t="shared" si="34"/>
        <v>P137443B-FEN001</v>
      </c>
      <c r="C228" t="str">
        <f>VLOOKUP(B228,[1]IRIS!$B$2:$T$370,2,FALSE)</f>
        <v>Precision thick filmchip resistors: 37.4k oh</v>
      </c>
      <c r="D228" t="str">
        <f>VLOOKUP(B228,'[1]cBOM GD'!$B$3:$D$393,3,FALSE)</f>
        <v>EBOM</v>
      </c>
      <c r="E228" t="str">
        <f>VLOOKUP(B228,[1]IRIS!$B$2:$T$370,4,FALSE)</f>
        <v>PP</v>
      </c>
      <c r="F228">
        <f>VLOOKUP(B228,[1]IRIS!$B$2:$T$370,5,FALSE)</f>
        <v>80004924</v>
      </c>
      <c r="G228" t="str">
        <f>VLOOKUP(B228,[1]IRIS!$B$2:$T$370,6,FALSE)</f>
        <v>KOA SPEER ELECTRONICS, INC.</v>
      </c>
      <c r="H228" t="str">
        <f>VLOOKUP(B228,[1]IRIS!$B$2:$T$370,7,FALSE)</f>
        <v>US</v>
      </c>
      <c r="I228">
        <f>VLOOKUP(B228,[1]IRIS!$B$2:$T$370,14,FALSE)</f>
        <v>8.1999999999999998E-4</v>
      </c>
      <c r="J228" t="str">
        <f>VLOOKUP(B228,[1]IRIS!$B$2:$T$370,15,FALSE)</f>
        <v>USD</v>
      </c>
      <c r="K228">
        <f t="shared" si="43"/>
        <v>8.1999999999999998E-4</v>
      </c>
      <c r="L228" s="15"/>
      <c r="N228" t="str">
        <f>VLOOKUP(B228,[1]IRIS!$B$2:$T$370,16,FALSE)</f>
        <v>EA</v>
      </c>
      <c r="O228" t="str">
        <f>VLOOKUP(B228,[1]IRIS!$B$2:$T$370,17,FALSE)</f>
        <v>P4000152</v>
      </c>
      <c r="P228" t="str">
        <f>VLOOKUP(B228,[1]IRIS!$B$2:$T$370,19,FALSE)</f>
        <v>PAVG55D</v>
      </c>
      <c r="Q228">
        <v>3</v>
      </c>
      <c r="R228">
        <v>3</v>
      </c>
      <c r="S228">
        <v>3</v>
      </c>
      <c r="T228">
        <v>3</v>
      </c>
      <c r="U228">
        <v>3</v>
      </c>
      <c r="V228">
        <v>3</v>
      </c>
      <c r="W228">
        <v>3</v>
      </c>
      <c r="X228">
        <v>3</v>
      </c>
      <c r="Y228">
        <f t="shared" si="35"/>
        <v>2.4599999999999999E-3</v>
      </c>
      <c r="Z228">
        <f t="shared" si="36"/>
        <v>2.4599999999999999E-3</v>
      </c>
      <c r="AA228">
        <f t="shared" si="37"/>
        <v>2.4599999999999999E-3</v>
      </c>
      <c r="AB228">
        <f t="shared" si="38"/>
        <v>2.4599999999999999E-3</v>
      </c>
      <c r="AC228">
        <f t="shared" si="39"/>
        <v>2.4599999999999999E-3</v>
      </c>
      <c r="AD228">
        <f t="shared" si="40"/>
        <v>2.4599999999999999E-3</v>
      </c>
      <c r="AE228">
        <f t="shared" si="41"/>
        <v>2.4599999999999999E-3</v>
      </c>
      <c r="AF228">
        <f t="shared" si="42"/>
        <v>2.4599999999999999E-3</v>
      </c>
    </row>
    <row r="229" spans="1:32" x14ac:dyDescent="0.25">
      <c r="A229" t="s">
        <v>1073</v>
      </c>
      <c r="B229" t="str">
        <f t="shared" si="34"/>
        <v>P145343B-FEN001</v>
      </c>
      <c r="C229" t="str">
        <f>VLOOKUP(B229,[1]IRIS!$B$2:$T$370,2,FALSE)</f>
        <v>RES-TF 45.3k,1%,100.0mW,100ppm/C,</v>
      </c>
      <c r="D229" t="str">
        <f>VLOOKUP(B229,'[1]cBOM GD'!$B$3:$D$393,3,FALSE)</f>
        <v>EBOM</v>
      </c>
      <c r="E229" t="str">
        <f>VLOOKUP(B229,[1]IRIS!$B$2:$T$370,4,FALSE)</f>
        <v>PP</v>
      </c>
      <c r="F229">
        <f>VLOOKUP(B229,[1]IRIS!$B$2:$T$370,5,FALSE)</f>
        <v>80004924</v>
      </c>
      <c r="G229" t="str">
        <f>VLOOKUP(B229,[1]IRIS!$B$2:$T$370,6,FALSE)</f>
        <v>KOA SPEER ELECTRONICS, INC.</v>
      </c>
      <c r="H229" t="str">
        <f>VLOOKUP(B229,[1]IRIS!$B$2:$T$370,7,FALSE)</f>
        <v>US</v>
      </c>
      <c r="I229">
        <f>VLOOKUP(B229,[1]IRIS!$B$2:$T$370,14,FALSE)</f>
        <v>8.1999999999999998E-4</v>
      </c>
      <c r="J229" t="str">
        <f>VLOOKUP(B229,[1]IRIS!$B$2:$T$370,15,FALSE)</f>
        <v>USD</v>
      </c>
      <c r="K229">
        <f t="shared" si="43"/>
        <v>8.1999999999999998E-4</v>
      </c>
      <c r="L229" s="15"/>
      <c r="N229" t="str">
        <f>VLOOKUP(B229,[1]IRIS!$B$2:$T$370,16,FALSE)</f>
        <v>EA</v>
      </c>
      <c r="O229" t="str">
        <f>VLOOKUP(B229,[1]IRIS!$B$2:$T$370,17,FALSE)</f>
        <v>P4000152</v>
      </c>
      <c r="P229" t="str">
        <f>VLOOKUP(B229,[1]IRIS!$B$2:$T$370,19,FALSE)</f>
        <v>PAVG55D</v>
      </c>
      <c r="Q229">
        <v>1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f t="shared" si="35"/>
        <v>8.1999999999999998E-4</v>
      </c>
      <c r="Z229">
        <f t="shared" si="36"/>
        <v>8.1999999999999998E-4</v>
      </c>
      <c r="AA229">
        <f t="shared" si="37"/>
        <v>0</v>
      </c>
      <c r="AB229">
        <f t="shared" si="38"/>
        <v>0</v>
      </c>
      <c r="AC229">
        <f t="shared" si="39"/>
        <v>0</v>
      </c>
      <c r="AD229">
        <f t="shared" si="40"/>
        <v>0</v>
      </c>
      <c r="AE229">
        <f t="shared" si="41"/>
        <v>0</v>
      </c>
      <c r="AF229">
        <f t="shared" si="42"/>
        <v>0</v>
      </c>
    </row>
    <row r="230" spans="1:32" x14ac:dyDescent="0.25">
      <c r="A230" t="s">
        <v>1074</v>
      </c>
      <c r="B230" t="str">
        <f t="shared" si="34"/>
        <v>P147033B-FEN000</v>
      </c>
      <c r="C230" t="str">
        <f>VLOOKUP(B230,[1]IRIS!$B$2:$T$370,2,FALSE)</f>
        <v>Res Thick Film SMD 4.7kOhm 1% 0.1W</v>
      </c>
      <c r="D230" t="str">
        <f>VLOOKUP(B230,'[1]cBOM GD'!$B$3:$D$393,3,FALSE)</f>
        <v>EBOM</v>
      </c>
      <c r="E230" t="str">
        <f>VLOOKUP(B230,[1]IRIS!$B$2:$T$370,4,FALSE)</f>
        <v>PP</v>
      </c>
      <c r="F230">
        <f>VLOOKUP(B230,[1]IRIS!$B$2:$T$370,5,FALSE)</f>
        <v>80004924</v>
      </c>
      <c r="G230" t="str">
        <f>VLOOKUP(B230,[1]IRIS!$B$2:$T$370,6,FALSE)</f>
        <v>KOA SPEER ELECTRONICS, INC.</v>
      </c>
      <c r="H230" t="str">
        <f>VLOOKUP(B230,[1]IRIS!$B$2:$T$370,7,FALSE)</f>
        <v>US</v>
      </c>
      <c r="I230">
        <f>VLOOKUP(B230,[1]IRIS!$B$2:$T$370,14,FALSE)</f>
        <v>8.1999999999999998E-4</v>
      </c>
      <c r="J230" t="str">
        <f>VLOOKUP(B230,[1]IRIS!$B$2:$T$370,15,FALSE)</f>
        <v>USD</v>
      </c>
      <c r="K230">
        <f t="shared" si="43"/>
        <v>8.1999999999999998E-4</v>
      </c>
      <c r="L230" s="15"/>
      <c r="N230" t="str">
        <f>VLOOKUP(B230,[1]IRIS!$B$2:$T$370,16,FALSE)</f>
        <v>EA</v>
      </c>
      <c r="O230" t="str">
        <f>VLOOKUP(B230,[1]IRIS!$B$2:$T$370,17,FALSE)</f>
        <v>P4000152</v>
      </c>
      <c r="P230" t="str">
        <f>VLOOKUP(B230,[1]IRIS!$B$2:$T$370,19,FALSE)</f>
        <v>PAVG55D</v>
      </c>
      <c r="Q230">
        <v>1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f t="shared" si="35"/>
        <v>8.1999999999999998E-4</v>
      </c>
      <c r="Z230">
        <f t="shared" si="36"/>
        <v>8.1999999999999998E-4</v>
      </c>
      <c r="AA230">
        <f t="shared" si="37"/>
        <v>0</v>
      </c>
      <c r="AB230">
        <f t="shared" si="38"/>
        <v>0</v>
      </c>
      <c r="AC230">
        <f t="shared" si="39"/>
        <v>0</v>
      </c>
      <c r="AD230">
        <f t="shared" si="40"/>
        <v>0</v>
      </c>
      <c r="AE230">
        <f t="shared" si="41"/>
        <v>0</v>
      </c>
      <c r="AF230">
        <f t="shared" si="42"/>
        <v>0</v>
      </c>
    </row>
    <row r="231" spans="1:32" x14ac:dyDescent="0.25">
      <c r="A231" t="s">
        <v>1075</v>
      </c>
      <c r="B231" t="str">
        <f t="shared" si="34"/>
        <v>P147036C-F00001</v>
      </c>
      <c r="C231" t="str">
        <f>VLOOKUP(B231,[1]IRIS!$B$2:$T$370,2,FALSE)</f>
        <v>MF 4.7Kohm 0402 0.5%25ppm 63mW 50V AEC-Q200</v>
      </c>
      <c r="D231" t="str">
        <f>VLOOKUP(B231,'[1]cBOM GD'!$B$3:$D$393,3,FALSE)</f>
        <v>EBOM</v>
      </c>
      <c r="E231" t="str">
        <f>VLOOKUP(B231,[1]IRIS!$B$2:$T$370,4,FALSE)</f>
        <v>PP</v>
      </c>
      <c r="F231">
        <f>VLOOKUP(B231,[1]IRIS!$B$2:$T$370,5,FALSE)</f>
        <v>80004924</v>
      </c>
      <c r="G231" t="str">
        <f>VLOOKUP(B231,[1]IRIS!$B$2:$T$370,6,FALSE)</f>
        <v>KOA SPEER ELECTRONICS, INC.</v>
      </c>
      <c r="H231" t="str">
        <f>VLOOKUP(B231,[1]IRIS!$B$2:$T$370,7,FALSE)</f>
        <v>US</v>
      </c>
      <c r="I231">
        <f>VLOOKUP(B231,[1]IRIS!$B$2:$T$370,14,FALSE)</f>
        <v>0.02</v>
      </c>
      <c r="J231" t="str">
        <f>VLOOKUP(B231,[1]IRIS!$B$2:$T$370,15,FALSE)</f>
        <v>USD</v>
      </c>
      <c r="K231">
        <f t="shared" si="43"/>
        <v>0.02</v>
      </c>
      <c r="L231" s="15"/>
      <c r="N231" t="str">
        <f>VLOOKUP(B231,[1]IRIS!$B$2:$T$370,16,FALSE)</f>
        <v>EA</v>
      </c>
      <c r="O231" t="str">
        <f>VLOOKUP(B231,[1]IRIS!$B$2:$T$370,17,FALSE)</f>
        <v>P4000152</v>
      </c>
      <c r="P231" t="str">
        <f>VLOOKUP(B231,[1]IRIS!$B$2:$T$370,19,FALSE)</f>
        <v>PAVG55D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f t="shared" si="35"/>
        <v>0.02</v>
      </c>
      <c r="Z231">
        <f t="shared" si="36"/>
        <v>0.02</v>
      </c>
      <c r="AA231">
        <f t="shared" si="37"/>
        <v>0.02</v>
      </c>
      <c r="AB231">
        <f t="shared" si="38"/>
        <v>0.02</v>
      </c>
      <c r="AC231">
        <f t="shared" si="39"/>
        <v>0.02</v>
      </c>
      <c r="AD231">
        <f t="shared" si="40"/>
        <v>0.02</v>
      </c>
      <c r="AE231">
        <f t="shared" si="41"/>
        <v>0.02</v>
      </c>
      <c r="AF231">
        <f t="shared" si="42"/>
        <v>0.02</v>
      </c>
    </row>
    <row r="232" spans="1:32" x14ac:dyDescent="0.25">
      <c r="A232" t="s">
        <v>1076</v>
      </c>
      <c r="B232" t="str">
        <f t="shared" si="34"/>
        <v>P147043B-FEM001</v>
      </c>
      <c r="C232" t="str">
        <f>VLOOKUP(B232,[1]IRIS!$B$2:$T$370,2,FALSE)</f>
        <v>RES-TF 47k,1%,100.0mW,200ppm/C,15</v>
      </c>
      <c r="D232" t="str">
        <f>VLOOKUP(B232,'[1]cBOM GD'!$B$3:$D$393,3,FALSE)</f>
        <v>EBOM</v>
      </c>
      <c r="E232" t="str">
        <f>VLOOKUP(B232,[1]IRIS!$B$2:$T$370,4,FALSE)</f>
        <v>PP</v>
      </c>
      <c r="F232">
        <f>VLOOKUP(B232,[1]IRIS!$B$2:$T$370,5,FALSE)</f>
        <v>80004924</v>
      </c>
      <c r="G232" t="str">
        <f>VLOOKUP(B232,[1]IRIS!$B$2:$T$370,6,FALSE)</f>
        <v>KOA SPEER ELECTRONICS, INC.</v>
      </c>
      <c r="H232" t="str">
        <f>VLOOKUP(B232,[1]IRIS!$B$2:$T$370,7,FALSE)</f>
        <v>US</v>
      </c>
      <c r="I232">
        <f>VLOOKUP(B232,[1]IRIS!$B$2:$T$370,14,FALSE)</f>
        <v>8.1999999999999998E-4</v>
      </c>
      <c r="J232" t="str">
        <f>VLOOKUP(B232,[1]IRIS!$B$2:$T$370,15,FALSE)</f>
        <v>USD</v>
      </c>
      <c r="K232">
        <f t="shared" si="43"/>
        <v>8.1999999999999998E-4</v>
      </c>
      <c r="L232" s="15"/>
      <c r="N232" t="str">
        <f>VLOOKUP(B232,[1]IRIS!$B$2:$T$370,16,FALSE)</f>
        <v>EA</v>
      </c>
      <c r="O232" t="str">
        <f>VLOOKUP(B232,[1]IRIS!$B$2:$T$370,17,FALSE)</f>
        <v>P4000152</v>
      </c>
      <c r="P232" t="str">
        <f>VLOOKUP(B232,[1]IRIS!$B$2:$T$370,19,FALSE)</f>
        <v>PAVG55D</v>
      </c>
      <c r="Q232">
        <v>1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f t="shared" si="35"/>
        <v>8.1999999999999998E-4</v>
      </c>
      <c r="Z232">
        <f t="shared" si="36"/>
        <v>8.1999999999999998E-4</v>
      </c>
      <c r="AA232">
        <f t="shared" si="37"/>
        <v>0</v>
      </c>
      <c r="AB232">
        <f t="shared" si="38"/>
        <v>0</v>
      </c>
      <c r="AC232">
        <f t="shared" si="39"/>
        <v>0</v>
      </c>
      <c r="AD232">
        <f t="shared" si="40"/>
        <v>0</v>
      </c>
      <c r="AE232">
        <f t="shared" si="41"/>
        <v>0</v>
      </c>
      <c r="AF232">
        <f t="shared" si="42"/>
        <v>0</v>
      </c>
    </row>
    <row r="233" spans="1:32" x14ac:dyDescent="0.25">
      <c r="A233" t="s">
        <v>1077</v>
      </c>
      <c r="B233" t="str">
        <f t="shared" si="34"/>
        <v>P149913B-FEN000</v>
      </c>
      <c r="C233" t="str">
        <f>VLOOKUP(B233,[1]IRIS!$B$2:$T$370,2,FALSE)</f>
        <v>Precision thick film chresistors:  49.9 ohms  1</v>
      </c>
      <c r="D233" t="str">
        <f>VLOOKUP(B233,'[1]cBOM GD'!$B$3:$D$393,3,FALSE)</f>
        <v>EBOM</v>
      </c>
      <c r="E233" t="str">
        <f>VLOOKUP(B233,[1]IRIS!$B$2:$T$370,4,FALSE)</f>
        <v>PP</v>
      </c>
      <c r="F233">
        <f>VLOOKUP(B233,[1]IRIS!$B$2:$T$370,5,FALSE)</f>
        <v>80004924</v>
      </c>
      <c r="G233" t="str">
        <f>VLOOKUP(B233,[1]IRIS!$B$2:$T$370,6,FALSE)</f>
        <v>KOA SPEER ELECTRONICS, INC.</v>
      </c>
      <c r="H233" t="str">
        <f>VLOOKUP(B233,[1]IRIS!$B$2:$T$370,7,FALSE)</f>
        <v>US</v>
      </c>
      <c r="I233">
        <f>VLOOKUP(B233,[1]IRIS!$B$2:$T$370,14,FALSE)</f>
        <v>8.1999999999999998E-4</v>
      </c>
      <c r="J233" t="str">
        <f>VLOOKUP(B233,[1]IRIS!$B$2:$T$370,15,FALSE)</f>
        <v>USD</v>
      </c>
      <c r="K233">
        <f t="shared" si="43"/>
        <v>8.1999999999999998E-4</v>
      </c>
      <c r="L233" s="15"/>
      <c r="N233" t="str">
        <f>VLOOKUP(B233,[1]IRIS!$B$2:$T$370,16,FALSE)</f>
        <v>EA</v>
      </c>
      <c r="O233" t="str">
        <f>VLOOKUP(B233,[1]IRIS!$B$2:$T$370,17,FALSE)</f>
        <v>P4000152</v>
      </c>
      <c r="P233" t="str">
        <f>VLOOKUP(B233,[1]IRIS!$B$2:$T$370,19,FALSE)</f>
        <v>PAVG55D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f t="shared" si="35"/>
        <v>8.1999999999999998E-4</v>
      </c>
      <c r="Z233">
        <f t="shared" si="36"/>
        <v>8.1999999999999998E-4</v>
      </c>
      <c r="AA233">
        <f t="shared" si="37"/>
        <v>8.1999999999999998E-4</v>
      </c>
      <c r="AB233">
        <f t="shared" si="38"/>
        <v>8.1999999999999998E-4</v>
      </c>
      <c r="AC233">
        <f t="shared" si="39"/>
        <v>8.1999999999999998E-4</v>
      </c>
      <c r="AD233">
        <f t="shared" si="40"/>
        <v>8.1999999999999998E-4</v>
      </c>
      <c r="AE233">
        <f t="shared" si="41"/>
        <v>8.1999999999999998E-4</v>
      </c>
      <c r="AF233">
        <f t="shared" si="42"/>
        <v>8.1999999999999998E-4</v>
      </c>
    </row>
    <row r="234" spans="1:32" x14ac:dyDescent="0.25">
      <c r="A234" t="s">
        <v>1078</v>
      </c>
      <c r="B234" t="str">
        <f t="shared" si="34"/>
        <v>P149923B-FEN000</v>
      </c>
      <c r="C234" t="str">
        <f>VLOOKUP(B234,[1]IRIS!$B$2:$T$370,2,FALSE)</f>
        <v>RES-TF 499R,1%,100.0mW,100ppm/C,1</v>
      </c>
      <c r="D234" t="str">
        <f>VLOOKUP(B234,'[1]cBOM GD'!$B$3:$D$393,3,FALSE)</f>
        <v>EBOM</v>
      </c>
      <c r="E234" t="str">
        <f>VLOOKUP(B234,[1]IRIS!$B$2:$T$370,4,FALSE)</f>
        <v>PP</v>
      </c>
      <c r="F234">
        <f>VLOOKUP(B234,[1]IRIS!$B$2:$T$370,5,FALSE)</f>
        <v>80004924</v>
      </c>
      <c r="G234" t="str">
        <f>VLOOKUP(B234,[1]IRIS!$B$2:$T$370,6,FALSE)</f>
        <v>KOA SPEER ELECTRONICS, INC.</v>
      </c>
      <c r="H234" t="str">
        <f>VLOOKUP(B234,[1]IRIS!$B$2:$T$370,7,FALSE)</f>
        <v>US</v>
      </c>
      <c r="I234">
        <f>VLOOKUP(B234,[1]IRIS!$B$2:$T$370,14,FALSE)</f>
        <v>8.1999999999999998E-4</v>
      </c>
      <c r="J234" t="str">
        <f>VLOOKUP(B234,[1]IRIS!$B$2:$T$370,15,FALSE)</f>
        <v>USD</v>
      </c>
      <c r="K234">
        <f t="shared" si="43"/>
        <v>8.1999999999999998E-4</v>
      </c>
      <c r="L234" s="15"/>
      <c r="N234" t="str">
        <f>VLOOKUP(B234,[1]IRIS!$B$2:$T$370,16,FALSE)</f>
        <v>EA</v>
      </c>
      <c r="O234" t="str">
        <f>VLOOKUP(B234,[1]IRIS!$B$2:$T$370,17,FALSE)</f>
        <v>P4000152</v>
      </c>
      <c r="P234" t="str">
        <f>VLOOKUP(B234,[1]IRIS!$B$2:$T$370,19,FALSE)</f>
        <v>PAVG55D</v>
      </c>
      <c r="Q234">
        <v>1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f t="shared" si="35"/>
        <v>8.1999999999999998E-4</v>
      </c>
      <c r="Z234">
        <f t="shared" si="36"/>
        <v>8.1999999999999998E-4</v>
      </c>
      <c r="AA234">
        <f t="shared" si="37"/>
        <v>0</v>
      </c>
      <c r="AB234">
        <f t="shared" si="38"/>
        <v>0</v>
      </c>
      <c r="AC234">
        <f t="shared" si="39"/>
        <v>0</v>
      </c>
      <c r="AD234">
        <f t="shared" si="40"/>
        <v>0</v>
      </c>
      <c r="AE234">
        <f t="shared" si="41"/>
        <v>0</v>
      </c>
      <c r="AF234">
        <f t="shared" si="42"/>
        <v>0</v>
      </c>
    </row>
    <row r="235" spans="1:32" x14ac:dyDescent="0.25">
      <c r="A235" t="s">
        <v>1079</v>
      </c>
      <c r="B235" t="str">
        <f t="shared" si="34"/>
        <v>P154933B-FEN000</v>
      </c>
      <c r="C235" t="str">
        <f>VLOOKUP(B235,[1]IRIS!$B$2:$T$370,2,FALSE)</f>
        <v>5.49k ohms 100mW 0402 +/-1% -55 C/+155 C AEC-Q2</v>
      </c>
      <c r="D235" t="str">
        <f>VLOOKUP(B235,'[1]cBOM GD'!$B$3:$D$393,3,FALSE)</f>
        <v>EBOM</v>
      </c>
      <c r="E235" t="str">
        <f>VLOOKUP(B235,[1]IRIS!$B$2:$T$370,4,FALSE)</f>
        <v>PP</v>
      </c>
      <c r="F235">
        <f>VLOOKUP(B235,[1]IRIS!$B$2:$T$370,5,FALSE)</f>
        <v>80004924</v>
      </c>
      <c r="G235" t="str">
        <f>VLOOKUP(B235,[1]IRIS!$B$2:$T$370,6,FALSE)</f>
        <v>KOA SPEER ELECTRONICS, INC.</v>
      </c>
      <c r="H235" t="str">
        <f>VLOOKUP(B235,[1]IRIS!$B$2:$T$370,7,FALSE)</f>
        <v>US</v>
      </c>
      <c r="I235">
        <f>VLOOKUP(B235,[1]IRIS!$B$2:$T$370,14,FALSE)</f>
        <v>8.1999999999999998E-4</v>
      </c>
      <c r="J235" t="str">
        <f>VLOOKUP(B235,[1]IRIS!$B$2:$T$370,15,FALSE)</f>
        <v>USD</v>
      </c>
      <c r="K235">
        <f t="shared" si="43"/>
        <v>8.1999999999999998E-4</v>
      </c>
      <c r="L235" s="15"/>
      <c r="N235" t="str">
        <f>VLOOKUP(B235,[1]IRIS!$B$2:$T$370,16,FALSE)</f>
        <v>EA</v>
      </c>
      <c r="O235" t="str">
        <f>VLOOKUP(B235,[1]IRIS!$B$2:$T$370,17,FALSE)</f>
        <v>P4000152</v>
      </c>
      <c r="P235" t="str">
        <f>VLOOKUP(B235,[1]IRIS!$B$2:$T$370,19,FALSE)</f>
        <v>PAVG55D</v>
      </c>
      <c r="Q235">
        <v>1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f t="shared" si="35"/>
        <v>8.1999999999999998E-4</v>
      </c>
      <c r="Z235">
        <f t="shared" si="36"/>
        <v>8.1999999999999998E-4</v>
      </c>
      <c r="AA235">
        <f t="shared" si="37"/>
        <v>0</v>
      </c>
      <c r="AB235">
        <f t="shared" si="38"/>
        <v>0</v>
      </c>
      <c r="AC235">
        <f t="shared" si="39"/>
        <v>0</v>
      </c>
      <c r="AD235">
        <f t="shared" si="40"/>
        <v>0</v>
      </c>
      <c r="AE235">
        <f t="shared" si="41"/>
        <v>0</v>
      </c>
      <c r="AF235">
        <f t="shared" si="42"/>
        <v>0</v>
      </c>
    </row>
    <row r="236" spans="1:32" x14ac:dyDescent="0.25">
      <c r="A236" t="s">
        <v>1080</v>
      </c>
      <c r="B236" t="str">
        <f t="shared" si="34"/>
        <v>P156243B-FEN001</v>
      </c>
      <c r="C236" t="str">
        <f>VLOOKUP(B236,[1]IRIS!$B$2:$T$370,2,FALSE)</f>
        <v>RES-TF 56.2k,1%,100.0mW,100ppm/C,</v>
      </c>
      <c r="D236" t="str">
        <f>VLOOKUP(B236,'[1]cBOM GD'!$B$3:$D$393,3,FALSE)</f>
        <v>EBOM</v>
      </c>
      <c r="E236" t="str">
        <f>VLOOKUP(B236,[1]IRIS!$B$2:$T$370,4,FALSE)</f>
        <v>PP</v>
      </c>
      <c r="F236">
        <f>VLOOKUP(B236,[1]IRIS!$B$2:$T$370,5,FALSE)</f>
        <v>80004924</v>
      </c>
      <c r="G236" t="str">
        <f>VLOOKUP(B236,[1]IRIS!$B$2:$T$370,6,FALSE)</f>
        <v>KOA SPEER ELECTRONICS, INC.</v>
      </c>
      <c r="H236" t="str">
        <f>VLOOKUP(B236,[1]IRIS!$B$2:$T$370,7,FALSE)</f>
        <v>US</v>
      </c>
      <c r="I236">
        <f>VLOOKUP(B236,[1]IRIS!$B$2:$T$370,14,FALSE)</f>
        <v>8.1999999999999998E-4</v>
      </c>
      <c r="J236" t="str">
        <f>VLOOKUP(B236,[1]IRIS!$B$2:$T$370,15,FALSE)</f>
        <v>USD</v>
      </c>
      <c r="K236">
        <f t="shared" si="43"/>
        <v>8.1999999999999998E-4</v>
      </c>
      <c r="L236" s="15"/>
      <c r="N236" t="str">
        <f>VLOOKUP(B236,[1]IRIS!$B$2:$T$370,16,FALSE)</f>
        <v>EA</v>
      </c>
      <c r="O236" t="str">
        <f>VLOOKUP(B236,[1]IRIS!$B$2:$T$370,17,FALSE)</f>
        <v>P4000152</v>
      </c>
      <c r="P236" t="str">
        <f>VLOOKUP(B236,[1]IRIS!$B$2:$T$370,19,FALSE)</f>
        <v>PAVG55D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f t="shared" si="35"/>
        <v>8.1999999999999998E-4</v>
      </c>
      <c r="Z236">
        <f t="shared" si="36"/>
        <v>8.1999999999999998E-4</v>
      </c>
      <c r="AA236">
        <f t="shared" si="37"/>
        <v>8.1999999999999998E-4</v>
      </c>
      <c r="AB236">
        <f t="shared" si="38"/>
        <v>8.1999999999999998E-4</v>
      </c>
      <c r="AC236">
        <f t="shared" si="39"/>
        <v>8.1999999999999998E-4</v>
      </c>
      <c r="AD236">
        <f t="shared" si="40"/>
        <v>8.1999999999999998E-4</v>
      </c>
      <c r="AE236">
        <f t="shared" si="41"/>
        <v>8.1999999999999998E-4</v>
      </c>
      <c r="AF236">
        <f t="shared" si="42"/>
        <v>8.1999999999999998E-4</v>
      </c>
    </row>
    <row r="237" spans="1:32" x14ac:dyDescent="0.25">
      <c r="A237" t="s">
        <v>1081</v>
      </c>
      <c r="B237" t="str">
        <f t="shared" si="34"/>
        <v>P162013B-FJN000</v>
      </c>
      <c r="C237" t="str">
        <f>VLOOKUP(B237,[1]IRIS!$B$2:$T$370,2,FALSE)</f>
        <v>Res Thick Film 62r0 1%0.25W 0805 AEC</v>
      </c>
      <c r="D237" t="str">
        <f>VLOOKUP(B237,'[1]cBOM GD'!$B$3:$D$393,3,FALSE)</f>
        <v>EBOM</v>
      </c>
      <c r="E237" t="str">
        <f>VLOOKUP(B237,[1]IRIS!$B$2:$T$370,4,FALSE)</f>
        <v>PP</v>
      </c>
      <c r="F237">
        <f>VLOOKUP(B237,[1]IRIS!$B$2:$T$370,5,FALSE)</f>
        <v>80004924</v>
      </c>
      <c r="G237" t="str">
        <f>VLOOKUP(B237,[1]IRIS!$B$2:$T$370,6,FALSE)</f>
        <v>KOA SPEER ELECTRONICS, INC.</v>
      </c>
      <c r="H237" t="str">
        <f>VLOOKUP(B237,[1]IRIS!$B$2:$T$370,7,FALSE)</f>
        <v>US</v>
      </c>
      <c r="I237">
        <f>VLOOKUP(B237,[1]IRIS!$B$2:$T$370,14,FALSE)</f>
        <v>1.7600000000000001E-3</v>
      </c>
      <c r="J237" t="str">
        <f>VLOOKUP(B237,[1]IRIS!$B$2:$T$370,15,FALSE)</f>
        <v>USD</v>
      </c>
      <c r="K237">
        <f t="shared" si="43"/>
        <v>1.7600000000000001E-3</v>
      </c>
      <c r="L237" s="15"/>
      <c r="N237" t="str">
        <f>VLOOKUP(B237,[1]IRIS!$B$2:$T$370,16,FALSE)</f>
        <v>EA</v>
      </c>
      <c r="O237" t="str">
        <f>VLOOKUP(B237,[1]IRIS!$B$2:$T$370,17,FALSE)</f>
        <v>P4000152</v>
      </c>
      <c r="P237" t="str">
        <f>VLOOKUP(B237,[1]IRIS!$B$2:$T$370,19,FALSE)</f>
        <v>PAVG55D</v>
      </c>
      <c r="Q237">
        <v>2</v>
      </c>
      <c r="R237">
        <v>2</v>
      </c>
      <c r="S237">
        <v>2</v>
      </c>
      <c r="T237">
        <v>2</v>
      </c>
      <c r="U237">
        <v>2</v>
      </c>
      <c r="V237">
        <v>2</v>
      </c>
      <c r="W237">
        <v>2</v>
      </c>
      <c r="X237">
        <v>2</v>
      </c>
      <c r="Y237">
        <f t="shared" si="35"/>
        <v>3.5200000000000001E-3</v>
      </c>
      <c r="Z237">
        <f t="shared" si="36"/>
        <v>3.5200000000000001E-3</v>
      </c>
      <c r="AA237">
        <f t="shared" si="37"/>
        <v>3.5200000000000001E-3</v>
      </c>
      <c r="AB237">
        <f t="shared" si="38"/>
        <v>3.5200000000000001E-3</v>
      </c>
      <c r="AC237">
        <f t="shared" si="39"/>
        <v>3.5200000000000001E-3</v>
      </c>
      <c r="AD237">
        <f t="shared" si="40"/>
        <v>3.5200000000000001E-3</v>
      </c>
      <c r="AE237">
        <f t="shared" si="41"/>
        <v>3.5200000000000001E-3</v>
      </c>
      <c r="AF237">
        <f t="shared" si="42"/>
        <v>3.5200000000000001E-3</v>
      </c>
    </row>
    <row r="238" spans="1:32" x14ac:dyDescent="0.25">
      <c r="A238" t="s">
        <v>1082</v>
      </c>
      <c r="B238" t="str">
        <f t="shared" si="34"/>
        <v>P162043B-FEN001</v>
      </c>
      <c r="C238" t="str">
        <f>VLOOKUP(B238,[1]IRIS!$B$2:$T$370,2,FALSE)</f>
        <v>RES-TF 62k,1%,100.0mW,100ppm/C,15</v>
      </c>
      <c r="D238" t="str">
        <f>VLOOKUP(B238,'[1]cBOM GD'!$B$3:$D$393,3,FALSE)</f>
        <v>EBOM</v>
      </c>
      <c r="E238" t="str">
        <f>VLOOKUP(B238,[1]IRIS!$B$2:$T$370,4,FALSE)</f>
        <v>PP</v>
      </c>
      <c r="F238">
        <f>VLOOKUP(B238,[1]IRIS!$B$2:$T$370,5,FALSE)</f>
        <v>80004924</v>
      </c>
      <c r="G238" t="str">
        <f>VLOOKUP(B238,[1]IRIS!$B$2:$T$370,6,FALSE)</f>
        <v>KOA SPEER ELECTRONICS, INC.</v>
      </c>
      <c r="H238" t="str">
        <f>VLOOKUP(B238,[1]IRIS!$B$2:$T$370,7,FALSE)</f>
        <v>US</v>
      </c>
      <c r="I238">
        <f>VLOOKUP(B238,[1]IRIS!$B$2:$T$370,14,FALSE)</f>
        <v>8.1999999999999998E-4</v>
      </c>
      <c r="J238" t="str">
        <f>VLOOKUP(B238,[1]IRIS!$B$2:$T$370,15,FALSE)</f>
        <v>USD</v>
      </c>
      <c r="K238">
        <f t="shared" si="43"/>
        <v>8.1999999999999998E-4</v>
      </c>
      <c r="L238" s="15"/>
      <c r="N238" t="str">
        <f>VLOOKUP(B238,[1]IRIS!$B$2:$T$370,16,FALSE)</f>
        <v>EA</v>
      </c>
      <c r="O238" t="str">
        <f>VLOOKUP(B238,[1]IRIS!$B$2:$T$370,17,FALSE)</f>
        <v>P4000152</v>
      </c>
      <c r="P238" t="str">
        <f>VLOOKUP(B238,[1]IRIS!$B$2:$T$370,19,FALSE)</f>
        <v>PAVG55D</v>
      </c>
      <c r="Q238">
        <v>1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f t="shared" si="35"/>
        <v>8.1999999999999998E-4</v>
      </c>
      <c r="Z238">
        <f t="shared" si="36"/>
        <v>8.1999999999999998E-4</v>
      </c>
      <c r="AA238">
        <f t="shared" si="37"/>
        <v>0</v>
      </c>
      <c r="AB238">
        <f t="shared" si="38"/>
        <v>0</v>
      </c>
      <c r="AC238">
        <f t="shared" si="39"/>
        <v>0</v>
      </c>
      <c r="AD238">
        <f t="shared" si="40"/>
        <v>0</v>
      </c>
      <c r="AE238">
        <f t="shared" si="41"/>
        <v>0</v>
      </c>
      <c r="AF238">
        <f t="shared" si="42"/>
        <v>0</v>
      </c>
    </row>
    <row r="239" spans="1:32" x14ac:dyDescent="0.25">
      <c r="A239" t="s">
        <v>1083</v>
      </c>
      <c r="B239" t="str">
        <f t="shared" si="34"/>
        <v>P168033B-FEN000</v>
      </c>
      <c r="C239" t="str">
        <f>VLOOKUP(B239,[1]IRIS!$B$2:$T$370,2,FALSE)</f>
        <v>6.8k ohms 100mW 0402 +/-1% -55 C/+155 C AEC-Q20</v>
      </c>
      <c r="D239" t="str">
        <f>VLOOKUP(B239,'[1]cBOM GD'!$B$3:$D$393,3,FALSE)</f>
        <v>EBOM</v>
      </c>
      <c r="E239" t="str">
        <f>VLOOKUP(B239,[1]IRIS!$B$2:$T$370,4,FALSE)</f>
        <v>PP</v>
      </c>
      <c r="F239">
        <f>VLOOKUP(B239,[1]IRIS!$B$2:$T$370,5,FALSE)</f>
        <v>80004924</v>
      </c>
      <c r="G239" t="str">
        <f>VLOOKUP(B239,[1]IRIS!$B$2:$T$370,6,FALSE)</f>
        <v>KOA SPEER ELECTRONICS, INC.</v>
      </c>
      <c r="H239" t="str">
        <f>VLOOKUP(B239,[1]IRIS!$B$2:$T$370,7,FALSE)</f>
        <v>US</v>
      </c>
      <c r="I239">
        <f>VLOOKUP(B239,[1]IRIS!$B$2:$T$370,14,FALSE)</f>
        <v>8.1999999999999998E-4</v>
      </c>
      <c r="J239" t="str">
        <f>VLOOKUP(B239,[1]IRIS!$B$2:$T$370,15,FALSE)</f>
        <v>USD</v>
      </c>
      <c r="K239">
        <f t="shared" si="43"/>
        <v>8.1999999999999998E-4</v>
      </c>
      <c r="L239" s="15"/>
      <c r="N239" t="str">
        <f>VLOOKUP(B239,[1]IRIS!$B$2:$T$370,16,FALSE)</f>
        <v>EA</v>
      </c>
      <c r="O239" t="str">
        <f>VLOOKUP(B239,[1]IRIS!$B$2:$T$370,17,FALSE)</f>
        <v>P4000152</v>
      </c>
      <c r="P239" t="str">
        <f>VLOOKUP(B239,[1]IRIS!$B$2:$T$370,19,FALSE)</f>
        <v>PAVG55D</v>
      </c>
      <c r="Q239">
        <v>1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f t="shared" si="35"/>
        <v>8.1999999999999998E-4</v>
      </c>
      <c r="Z239">
        <f t="shared" si="36"/>
        <v>8.1999999999999998E-4</v>
      </c>
      <c r="AA239">
        <f t="shared" si="37"/>
        <v>0</v>
      </c>
      <c r="AB239">
        <f t="shared" si="38"/>
        <v>0</v>
      </c>
      <c r="AC239">
        <f t="shared" si="39"/>
        <v>0</v>
      </c>
      <c r="AD239">
        <f t="shared" si="40"/>
        <v>0</v>
      </c>
      <c r="AE239">
        <f t="shared" si="41"/>
        <v>0</v>
      </c>
      <c r="AF239">
        <f t="shared" si="42"/>
        <v>0</v>
      </c>
    </row>
    <row r="240" spans="1:32" x14ac:dyDescent="0.25">
      <c r="A240" t="s">
        <v>1084</v>
      </c>
      <c r="B240" t="str">
        <f t="shared" si="34"/>
        <v>P168053B-FEN001</v>
      </c>
      <c r="C240" t="str">
        <f>VLOOKUP(B240,[1]IRIS!$B$2:$T$370,2,FALSE)</f>
        <v>RES-TF 680k,1%,100.0mW,100ppm/C,1</v>
      </c>
      <c r="D240" t="str">
        <f>VLOOKUP(B240,'[1]cBOM GD'!$B$3:$D$393,3,FALSE)</f>
        <v>EBOM</v>
      </c>
      <c r="E240" t="str">
        <f>VLOOKUP(B240,[1]IRIS!$B$2:$T$370,4,FALSE)</f>
        <v>PP</v>
      </c>
      <c r="F240">
        <f>VLOOKUP(B240,[1]IRIS!$B$2:$T$370,5,FALSE)</f>
        <v>80004924</v>
      </c>
      <c r="G240" t="str">
        <f>VLOOKUP(B240,[1]IRIS!$B$2:$T$370,6,FALSE)</f>
        <v>KOA SPEER ELECTRONICS, INC.</v>
      </c>
      <c r="H240" t="str">
        <f>VLOOKUP(B240,[1]IRIS!$B$2:$T$370,7,FALSE)</f>
        <v>US</v>
      </c>
      <c r="I240">
        <f>VLOOKUP(B240,[1]IRIS!$B$2:$T$370,14,FALSE)</f>
        <v>8.1999999999999998E-4</v>
      </c>
      <c r="J240" t="str">
        <f>VLOOKUP(B240,[1]IRIS!$B$2:$T$370,15,FALSE)</f>
        <v>USD</v>
      </c>
      <c r="K240">
        <f t="shared" si="43"/>
        <v>8.1999999999999998E-4</v>
      </c>
      <c r="L240" s="15"/>
      <c r="N240" t="str">
        <f>VLOOKUP(B240,[1]IRIS!$B$2:$T$370,16,FALSE)</f>
        <v>EA</v>
      </c>
      <c r="O240" t="str">
        <f>VLOOKUP(B240,[1]IRIS!$B$2:$T$370,17,FALSE)</f>
        <v>P4000152</v>
      </c>
      <c r="P240" t="str">
        <f>VLOOKUP(B240,[1]IRIS!$B$2:$T$370,19,FALSE)</f>
        <v>PAVG55D</v>
      </c>
      <c r="Q240">
        <v>1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f t="shared" si="35"/>
        <v>8.1999999999999998E-4</v>
      </c>
      <c r="Z240">
        <f t="shared" si="36"/>
        <v>8.1999999999999998E-4</v>
      </c>
      <c r="AA240">
        <f t="shared" si="37"/>
        <v>0</v>
      </c>
      <c r="AB240">
        <f t="shared" si="38"/>
        <v>0</v>
      </c>
      <c r="AC240">
        <f t="shared" si="39"/>
        <v>0</v>
      </c>
      <c r="AD240">
        <f t="shared" si="40"/>
        <v>0</v>
      </c>
      <c r="AE240">
        <f t="shared" si="41"/>
        <v>0</v>
      </c>
      <c r="AF240">
        <f t="shared" si="42"/>
        <v>0</v>
      </c>
    </row>
    <row r="241" spans="1:32" x14ac:dyDescent="0.25">
      <c r="A241" t="s">
        <v>1085</v>
      </c>
      <c r="B241" t="str">
        <f t="shared" si="34"/>
        <v>P175023B-FEN000</v>
      </c>
      <c r="C241" t="str">
        <f>VLOOKUP(B241,[1]IRIS!$B$2:$T$370,2,FALSE)</f>
        <v>Precision thick film ch resistors:  750 ohms 10</v>
      </c>
      <c r="D241" t="str">
        <f>VLOOKUP(B241,'[1]cBOM GD'!$B$3:$D$393,3,FALSE)</f>
        <v>EBOM</v>
      </c>
      <c r="E241" t="str">
        <f>VLOOKUP(B241,[1]IRIS!$B$2:$T$370,4,FALSE)</f>
        <v>PP</v>
      </c>
      <c r="F241">
        <f>VLOOKUP(B241,[1]IRIS!$B$2:$T$370,5,FALSE)</f>
        <v>80004924</v>
      </c>
      <c r="G241" t="str">
        <f>VLOOKUP(B241,[1]IRIS!$B$2:$T$370,6,FALSE)</f>
        <v>KOA SPEER ELECTRONICS, INC.</v>
      </c>
      <c r="H241" t="str">
        <f>VLOOKUP(B241,[1]IRIS!$B$2:$T$370,7,FALSE)</f>
        <v>US</v>
      </c>
      <c r="I241">
        <f>VLOOKUP(B241,[1]IRIS!$B$2:$T$370,14,FALSE)</f>
        <v>8.1999999999999998E-4</v>
      </c>
      <c r="J241" t="str">
        <f>VLOOKUP(B241,[1]IRIS!$B$2:$T$370,15,FALSE)</f>
        <v>USD</v>
      </c>
      <c r="K241">
        <f t="shared" si="43"/>
        <v>8.1999999999999998E-4</v>
      </c>
      <c r="L241" s="15"/>
      <c r="N241" t="str">
        <f>VLOOKUP(B241,[1]IRIS!$B$2:$T$370,16,FALSE)</f>
        <v>EA</v>
      </c>
      <c r="O241" t="str">
        <f>VLOOKUP(B241,[1]IRIS!$B$2:$T$370,17,FALSE)</f>
        <v>P4000152</v>
      </c>
      <c r="P241" t="str">
        <f>VLOOKUP(B241,[1]IRIS!$B$2:$T$370,19,FALSE)</f>
        <v>PAVG55D</v>
      </c>
      <c r="Q241">
        <v>1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f t="shared" si="35"/>
        <v>8.1999999999999998E-4</v>
      </c>
      <c r="Z241">
        <f t="shared" si="36"/>
        <v>8.1999999999999998E-4</v>
      </c>
      <c r="AA241">
        <f t="shared" si="37"/>
        <v>0</v>
      </c>
      <c r="AB241">
        <f t="shared" si="38"/>
        <v>0</v>
      </c>
      <c r="AC241">
        <f t="shared" si="39"/>
        <v>0</v>
      </c>
      <c r="AD241">
        <f t="shared" si="40"/>
        <v>0</v>
      </c>
      <c r="AE241">
        <f t="shared" si="41"/>
        <v>0</v>
      </c>
      <c r="AF241">
        <f t="shared" si="42"/>
        <v>0</v>
      </c>
    </row>
    <row r="242" spans="1:32" x14ac:dyDescent="0.25">
      <c r="A242" t="s">
        <v>1086</v>
      </c>
      <c r="B242" t="str">
        <f t="shared" si="34"/>
        <v>P180632B-FDR000</v>
      </c>
      <c r="C242" t="str">
        <f>VLOOKUP(B242,[1]IRIS!$B$2:$T$370,2,FALSE)</f>
        <v>REC-MF 8.06k,0.1%,63.0mW,25ppm/C,</v>
      </c>
      <c r="D242" t="str">
        <f>VLOOKUP(B242,'[1]cBOM GD'!$B$3:$D$393,3,FALSE)</f>
        <v>EBOM</v>
      </c>
      <c r="E242" t="str">
        <f>VLOOKUP(B242,[1]IRIS!$B$2:$T$370,4,FALSE)</f>
        <v>PP</v>
      </c>
      <c r="F242">
        <f>VLOOKUP(B242,[1]IRIS!$B$2:$T$370,5,FALSE)</f>
        <v>80023560</v>
      </c>
      <c r="G242" t="str">
        <f>VLOOKUP(B242,[1]IRIS!$B$2:$T$370,6,FALSE)</f>
        <v>ARROW ELECTRONICS, INC</v>
      </c>
      <c r="H242" t="str">
        <f>VLOOKUP(B242,[1]IRIS!$B$2:$T$370,7,FALSE)</f>
        <v>US</v>
      </c>
      <c r="I242">
        <f>VLOOKUP(B242,[1]IRIS!$B$2:$T$370,14,FALSE)</f>
        <v>4.02E-2</v>
      </c>
      <c r="J242" t="str">
        <f>VLOOKUP(B242,[1]IRIS!$B$2:$T$370,15,FALSE)</f>
        <v>USD</v>
      </c>
      <c r="K242">
        <f t="shared" si="43"/>
        <v>4.02E-2</v>
      </c>
      <c r="L242" s="15"/>
      <c r="N242" t="str">
        <f>VLOOKUP(B242,[1]IRIS!$B$2:$T$370,16,FALSE)</f>
        <v>EA</v>
      </c>
      <c r="O242" t="str">
        <f>VLOOKUP(B242,[1]IRIS!$B$2:$T$370,17,FALSE)</f>
        <v>P4000415</v>
      </c>
      <c r="P242" t="str">
        <f>VLOOKUP(B242,[1]IRIS!$B$2:$T$370,19,FALSE)</f>
        <v>PNET30D</v>
      </c>
      <c r="Q242">
        <v>1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f t="shared" si="35"/>
        <v>4.02E-2</v>
      </c>
      <c r="Z242">
        <f t="shared" si="36"/>
        <v>4.02E-2</v>
      </c>
      <c r="AA242">
        <f t="shared" si="37"/>
        <v>0</v>
      </c>
      <c r="AB242">
        <f t="shared" si="38"/>
        <v>0</v>
      </c>
      <c r="AC242">
        <f t="shared" si="39"/>
        <v>0</v>
      </c>
      <c r="AD242">
        <f t="shared" si="40"/>
        <v>0</v>
      </c>
      <c r="AE242">
        <f t="shared" si="41"/>
        <v>0</v>
      </c>
      <c r="AF242">
        <f t="shared" si="42"/>
        <v>0</v>
      </c>
    </row>
    <row r="243" spans="1:32" x14ac:dyDescent="0.25">
      <c r="A243" t="s">
        <v>1087</v>
      </c>
      <c r="B243" t="str">
        <f t="shared" si="34"/>
        <v>P190943B-FEN001</v>
      </c>
      <c r="C243" t="str">
        <f>VLOOKUP(B243,[1]IRIS!$B$2:$T$370,2,FALSE)</f>
        <v>RES-TF 90.9k,1%,100.0mW,100ppm/C,</v>
      </c>
      <c r="D243" t="str">
        <f>VLOOKUP(B243,'[1]cBOM GD'!$B$3:$D$393,3,FALSE)</f>
        <v>EBOM</v>
      </c>
      <c r="E243" t="str">
        <f>VLOOKUP(B243,[1]IRIS!$B$2:$T$370,4,FALSE)</f>
        <v>PP</v>
      </c>
      <c r="F243">
        <f>VLOOKUP(B243,[1]IRIS!$B$2:$T$370,5,FALSE)</f>
        <v>80004924</v>
      </c>
      <c r="G243" t="str">
        <f>VLOOKUP(B243,[1]IRIS!$B$2:$T$370,6,FALSE)</f>
        <v>KOA SPEER ELECTRONICS, INC.</v>
      </c>
      <c r="H243" t="str">
        <f>VLOOKUP(B243,[1]IRIS!$B$2:$T$370,7,FALSE)</f>
        <v>US</v>
      </c>
      <c r="I243">
        <f>VLOOKUP(B243,[1]IRIS!$B$2:$T$370,14,FALSE)</f>
        <v>8.1999999999999998E-4</v>
      </c>
      <c r="J243" t="str">
        <f>VLOOKUP(B243,[1]IRIS!$B$2:$T$370,15,FALSE)</f>
        <v>USD</v>
      </c>
      <c r="K243">
        <f t="shared" si="43"/>
        <v>8.1999999999999998E-4</v>
      </c>
      <c r="L243" s="15"/>
      <c r="N243" t="str">
        <f>VLOOKUP(B243,[1]IRIS!$B$2:$T$370,16,FALSE)</f>
        <v>EA</v>
      </c>
      <c r="O243" t="str">
        <f>VLOOKUP(B243,[1]IRIS!$B$2:$T$370,17,FALSE)</f>
        <v>P4000152</v>
      </c>
      <c r="P243" t="str">
        <f>VLOOKUP(B243,[1]IRIS!$B$2:$T$370,19,FALSE)</f>
        <v>PAVG55D</v>
      </c>
      <c r="Q243">
        <v>1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f t="shared" si="35"/>
        <v>8.1999999999999998E-4</v>
      </c>
      <c r="Z243">
        <f t="shared" si="36"/>
        <v>8.1999999999999998E-4</v>
      </c>
      <c r="AA243">
        <f t="shared" si="37"/>
        <v>0</v>
      </c>
      <c r="AB243">
        <f t="shared" si="38"/>
        <v>0</v>
      </c>
      <c r="AC243">
        <f t="shared" si="39"/>
        <v>0</v>
      </c>
      <c r="AD243">
        <f t="shared" si="40"/>
        <v>0</v>
      </c>
      <c r="AE243">
        <f t="shared" si="41"/>
        <v>0</v>
      </c>
      <c r="AF243">
        <f t="shared" si="42"/>
        <v>0</v>
      </c>
    </row>
    <row r="244" spans="1:32" x14ac:dyDescent="0.25">
      <c r="A244" t="s">
        <v>1088</v>
      </c>
      <c r="B244" t="str">
        <f t="shared" si="34"/>
        <v>P210136B-FJAAAC</v>
      </c>
      <c r="C244" t="str">
        <f>VLOOKUP(B244,[1]IRIS!$B$2:$T$370,2,FALSE)</f>
        <v>CAP 100pF 5% 25Vdc0201(0603m) 0p33ht C0G (</v>
      </c>
      <c r="D244" t="str">
        <f>VLOOKUP(B244,'[1]cBOM GD'!$B$3:$D$393,3,FALSE)</f>
        <v>EBOM</v>
      </c>
      <c r="E244" t="str">
        <f>VLOOKUP(B244,[1]IRIS!$B$2:$T$370,4,FALSE)</f>
        <v>PP</v>
      </c>
      <c r="F244">
        <f>VLOOKUP(B244,[1]IRIS!$B$2:$T$370,5,FALSE)</f>
        <v>80004846</v>
      </c>
      <c r="G244" t="str">
        <f>VLOOKUP(B244,[1]IRIS!$B$2:$T$370,6,FALSE)</f>
        <v>MURATA ELECTRONICS ROCK</v>
      </c>
      <c r="H244" t="str">
        <f>VLOOKUP(B244,[1]IRIS!$B$2:$T$370,7,FALSE)</f>
        <v>US</v>
      </c>
      <c r="I244">
        <f>VLOOKUP(B244,[1]IRIS!$B$2:$T$370,14,FALSE)</f>
        <v>1.98E-3</v>
      </c>
      <c r="J244" t="str">
        <f>VLOOKUP(B244,[1]IRIS!$B$2:$T$370,15,FALSE)</f>
        <v>USD</v>
      </c>
      <c r="K244">
        <f t="shared" si="43"/>
        <v>1.98E-3</v>
      </c>
      <c r="L244" s="15"/>
      <c r="N244" t="str">
        <f>VLOOKUP(B244,[1]IRIS!$B$2:$T$370,16,FALSE)</f>
        <v>EA</v>
      </c>
      <c r="O244" t="str">
        <f>VLOOKUP(B244,[1]IRIS!$B$2:$T$370,17,FALSE)</f>
        <v>P4000026</v>
      </c>
      <c r="P244" t="str">
        <f>VLOOKUP(B244,[1]IRIS!$B$2:$T$370,19,FALSE)</f>
        <v>PNET55D</v>
      </c>
      <c r="Q244">
        <v>39</v>
      </c>
      <c r="R244">
        <v>39</v>
      </c>
      <c r="S244">
        <v>33</v>
      </c>
      <c r="T244">
        <v>33</v>
      </c>
      <c r="U244">
        <v>33</v>
      </c>
      <c r="V244">
        <v>33</v>
      </c>
      <c r="W244">
        <v>33</v>
      </c>
      <c r="X244">
        <v>33</v>
      </c>
      <c r="Y244">
        <f t="shared" si="35"/>
        <v>7.7219999999999997E-2</v>
      </c>
      <c r="Z244">
        <f t="shared" si="36"/>
        <v>7.7219999999999997E-2</v>
      </c>
      <c r="AA244">
        <f t="shared" si="37"/>
        <v>6.5339999999999995E-2</v>
      </c>
      <c r="AB244">
        <f t="shared" si="38"/>
        <v>6.5339999999999995E-2</v>
      </c>
      <c r="AC244">
        <f t="shared" si="39"/>
        <v>6.5339999999999995E-2</v>
      </c>
      <c r="AD244">
        <f t="shared" si="40"/>
        <v>6.5339999999999995E-2</v>
      </c>
      <c r="AE244">
        <f t="shared" si="41"/>
        <v>6.5339999999999995E-2</v>
      </c>
      <c r="AF244">
        <f t="shared" si="42"/>
        <v>6.5339999999999995E-2</v>
      </c>
    </row>
    <row r="245" spans="1:32" x14ac:dyDescent="0.25">
      <c r="A245" t="s">
        <v>1089</v>
      </c>
      <c r="B245" t="str">
        <f t="shared" si="34"/>
        <v>P210146D-FKAA01</v>
      </c>
      <c r="C245" t="str">
        <f>VLOOKUP(B245,[1]IRIS!$B$2:$T$370,2,FALSE)</f>
        <v>100pF 50V 5% X7R AEC</v>
      </c>
      <c r="D245" t="str">
        <f>VLOOKUP(B245,'[1]cBOM GD'!$B$3:$D$393,3,FALSE)</f>
        <v>EBOM</v>
      </c>
      <c r="E245" t="str">
        <f>VLOOKUP(B245,[1]IRIS!$B$2:$T$370,4,FALSE)</f>
        <v>PP</v>
      </c>
      <c r="F245">
        <f>VLOOKUP(B245,[1]IRIS!$B$2:$T$370,5,FALSE)</f>
        <v>80004891</v>
      </c>
      <c r="G245" t="str">
        <f>VLOOKUP(B245,[1]IRIS!$B$2:$T$370,6,FALSE)</f>
        <v>KEMET ELECTRONICS CORP</v>
      </c>
      <c r="H245" t="str">
        <f>VLOOKUP(B245,[1]IRIS!$B$2:$T$370,7,FALSE)</f>
        <v>US</v>
      </c>
      <c r="I245">
        <f>VLOOKUP(B245,[1]IRIS!$B$2:$T$370,14,FALSE)</f>
        <v>6.1700000000000001E-3</v>
      </c>
      <c r="J245" t="str">
        <f>VLOOKUP(B245,[1]IRIS!$B$2:$T$370,15,FALSE)</f>
        <v>USD</v>
      </c>
      <c r="K245">
        <f t="shared" si="43"/>
        <v>6.1700000000000001E-3</v>
      </c>
      <c r="L245" s="15"/>
      <c r="N245" t="str">
        <f>VLOOKUP(B245,[1]IRIS!$B$2:$T$370,16,FALSE)</f>
        <v>EA</v>
      </c>
      <c r="O245" t="str">
        <f>VLOOKUP(B245,[1]IRIS!$B$2:$T$370,17,FALSE)</f>
        <v>P4000084</v>
      </c>
      <c r="P245" t="str">
        <f>VLOOKUP(B245,[1]IRIS!$B$2:$T$370,19,FALSE)</f>
        <v>PAVG55D</v>
      </c>
      <c r="Q245">
        <v>2</v>
      </c>
      <c r="R245">
        <v>2</v>
      </c>
      <c r="S245">
        <v>2</v>
      </c>
      <c r="T245">
        <v>2</v>
      </c>
      <c r="U245">
        <v>2</v>
      </c>
      <c r="V245">
        <v>2</v>
      </c>
      <c r="W245">
        <v>2</v>
      </c>
      <c r="X245">
        <v>2</v>
      </c>
      <c r="Y245">
        <f t="shared" si="35"/>
        <v>1.234E-2</v>
      </c>
      <c r="Z245">
        <f t="shared" si="36"/>
        <v>1.234E-2</v>
      </c>
      <c r="AA245">
        <f t="shared" si="37"/>
        <v>1.234E-2</v>
      </c>
      <c r="AB245">
        <f t="shared" si="38"/>
        <v>1.234E-2</v>
      </c>
      <c r="AC245">
        <f t="shared" si="39"/>
        <v>1.234E-2</v>
      </c>
      <c r="AD245">
        <f t="shared" si="40"/>
        <v>1.234E-2</v>
      </c>
      <c r="AE245">
        <f t="shared" si="41"/>
        <v>1.234E-2</v>
      </c>
      <c r="AF245">
        <f t="shared" si="42"/>
        <v>1.234E-2</v>
      </c>
    </row>
    <row r="246" spans="1:32" x14ac:dyDescent="0.25">
      <c r="A246" t="s">
        <v>1090</v>
      </c>
      <c r="B246" t="str">
        <f t="shared" si="34"/>
        <v>P210247D-FKAF01</v>
      </c>
      <c r="C246" t="str">
        <f>VLOOKUP(B246,[1]IRIS!$B$2:$T$370,2,FALSE)</f>
        <v>CAP-CERM 1nF,10%,50V,X7R,Poly Ter</v>
      </c>
      <c r="D246" t="str">
        <f>VLOOKUP(B246,'[1]cBOM GD'!$B$3:$D$393,3,FALSE)</f>
        <v>EBOM</v>
      </c>
      <c r="E246" t="str">
        <f>VLOOKUP(B246,[1]IRIS!$B$2:$T$370,4,FALSE)</f>
        <v>PP</v>
      </c>
      <c r="F246">
        <f>VLOOKUP(B246,[1]IRIS!$B$2:$T$370,5,FALSE)</f>
        <v>80004846</v>
      </c>
      <c r="G246" t="str">
        <f>VLOOKUP(B246,[1]IRIS!$B$2:$T$370,6,FALSE)</f>
        <v>MURATA ELECTRONICS ROCK</v>
      </c>
      <c r="H246" t="str">
        <f>VLOOKUP(B246,[1]IRIS!$B$2:$T$370,7,FALSE)</f>
        <v>US</v>
      </c>
      <c r="I246">
        <f>VLOOKUP(B246,[1]IRIS!$B$2:$T$370,14,FALSE)</f>
        <v>5.2399999999999999E-3</v>
      </c>
      <c r="J246" t="str">
        <f>VLOOKUP(B246,[1]IRIS!$B$2:$T$370,15,FALSE)</f>
        <v>USD</v>
      </c>
      <c r="K246">
        <f t="shared" si="43"/>
        <v>5.2399999999999999E-3</v>
      </c>
      <c r="L246" s="15"/>
      <c r="N246" t="str">
        <f>VLOOKUP(B246,[1]IRIS!$B$2:$T$370,16,FALSE)</f>
        <v>EA</v>
      </c>
      <c r="O246" t="str">
        <f>VLOOKUP(B246,[1]IRIS!$B$2:$T$370,17,FALSE)</f>
        <v>P4000026</v>
      </c>
      <c r="P246" t="str">
        <f>VLOOKUP(B246,[1]IRIS!$B$2:$T$370,19,FALSE)</f>
        <v>PNET55D</v>
      </c>
      <c r="Q246">
        <v>6</v>
      </c>
      <c r="R246">
        <v>6</v>
      </c>
      <c r="S246">
        <v>6</v>
      </c>
      <c r="T246">
        <v>6</v>
      </c>
      <c r="U246">
        <v>6</v>
      </c>
      <c r="V246">
        <v>6</v>
      </c>
      <c r="W246">
        <v>6</v>
      </c>
      <c r="X246">
        <v>6</v>
      </c>
      <c r="Y246">
        <f t="shared" si="35"/>
        <v>3.1439999999999996E-2</v>
      </c>
      <c r="Z246">
        <f t="shared" si="36"/>
        <v>3.1439999999999996E-2</v>
      </c>
      <c r="AA246">
        <f t="shared" si="37"/>
        <v>3.1439999999999996E-2</v>
      </c>
      <c r="AB246">
        <f t="shared" si="38"/>
        <v>3.1439999999999996E-2</v>
      </c>
      <c r="AC246">
        <f t="shared" si="39"/>
        <v>3.1439999999999996E-2</v>
      </c>
      <c r="AD246">
        <f t="shared" si="40"/>
        <v>3.1439999999999996E-2</v>
      </c>
      <c r="AE246">
        <f t="shared" si="41"/>
        <v>3.1439999999999996E-2</v>
      </c>
      <c r="AF246">
        <f t="shared" si="42"/>
        <v>3.1439999999999996E-2</v>
      </c>
    </row>
    <row r="247" spans="1:32" x14ac:dyDescent="0.25">
      <c r="A247" t="s">
        <v>1091</v>
      </c>
      <c r="B247" t="str">
        <f t="shared" si="34"/>
        <v>P210347D-FKAA04</v>
      </c>
      <c r="C247" t="str">
        <f>VLOOKUP(B247,[1]IRIS!$B$2:$T$370,2,FALSE)</f>
        <v>CAP-CERM 10nF,10%,50V,X7R,,0402</v>
      </c>
      <c r="D247" t="str">
        <f>VLOOKUP(B247,'[1]cBOM GD'!$B$3:$D$393,3,FALSE)</f>
        <v>EBOM</v>
      </c>
      <c r="E247" t="str">
        <f>VLOOKUP(B247,[1]IRIS!$B$2:$T$370,4,FALSE)</f>
        <v>PP</v>
      </c>
      <c r="F247">
        <f>VLOOKUP(B247,[1]IRIS!$B$2:$T$370,5,FALSE)</f>
        <v>80004846</v>
      </c>
      <c r="G247" t="str">
        <f>VLOOKUP(B247,[1]IRIS!$B$2:$T$370,6,FALSE)</f>
        <v>MURATA ELECTRONICS ROCK</v>
      </c>
      <c r="H247" t="str">
        <f>VLOOKUP(B247,[1]IRIS!$B$2:$T$370,7,FALSE)</f>
        <v>US</v>
      </c>
      <c r="I247">
        <f>VLOOKUP(B247,[1]IRIS!$B$2:$T$370,14,FALSE)</f>
        <v>1.07E-3</v>
      </c>
      <c r="J247" t="str">
        <f>VLOOKUP(B247,[1]IRIS!$B$2:$T$370,15,FALSE)</f>
        <v>USD</v>
      </c>
      <c r="K247">
        <f t="shared" si="43"/>
        <v>1.07E-3</v>
      </c>
      <c r="L247" s="15"/>
      <c r="N247" t="str">
        <f>VLOOKUP(B247,[1]IRIS!$B$2:$T$370,16,FALSE)</f>
        <v>EA</v>
      </c>
      <c r="O247" t="str">
        <f>VLOOKUP(B247,[1]IRIS!$B$2:$T$370,17,FALSE)</f>
        <v>P4000026</v>
      </c>
      <c r="P247" t="str">
        <f>VLOOKUP(B247,[1]IRIS!$B$2:$T$370,19,FALSE)</f>
        <v>PNET55D</v>
      </c>
      <c r="Q247">
        <v>1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f t="shared" si="35"/>
        <v>1.07E-3</v>
      </c>
      <c r="Z247">
        <f t="shared" si="36"/>
        <v>1.07E-3</v>
      </c>
      <c r="AA247">
        <f t="shared" si="37"/>
        <v>0</v>
      </c>
      <c r="AB247">
        <f t="shared" si="38"/>
        <v>0</v>
      </c>
      <c r="AC247">
        <f t="shared" si="39"/>
        <v>0</v>
      </c>
      <c r="AD247">
        <f t="shared" si="40"/>
        <v>0</v>
      </c>
      <c r="AE247">
        <f t="shared" si="41"/>
        <v>0</v>
      </c>
      <c r="AF247">
        <f t="shared" si="42"/>
        <v>0</v>
      </c>
    </row>
    <row r="248" spans="1:32" x14ac:dyDescent="0.25">
      <c r="A248" t="s">
        <v>1092</v>
      </c>
      <c r="B248" t="str">
        <f t="shared" si="34"/>
        <v>P210467D-FKAF02</v>
      </c>
      <c r="C248" t="str">
        <f>VLOOKUP(B248,[1]IRIS!$B$2:$T$370,2,FALSE)</f>
        <v>CAP-CERM 100nF,10%,100V,X7R,Poly</v>
      </c>
      <c r="D248" t="str">
        <f>VLOOKUP(B248,'[1]cBOM GD'!$B$3:$D$393,3,FALSE)</f>
        <v>EBOM</v>
      </c>
      <c r="E248" t="str">
        <f>VLOOKUP(B248,[1]IRIS!$B$2:$T$370,4,FALSE)</f>
        <v>PP</v>
      </c>
      <c r="F248">
        <f>VLOOKUP(B248,[1]IRIS!$B$2:$T$370,5,FALSE)</f>
        <v>80004846</v>
      </c>
      <c r="G248" t="str">
        <f>VLOOKUP(B248,[1]IRIS!$B$2:$T$370,6,FALSE)</f>
        <v>MURATA ELECTRONICS ROCK</v>
      </c>
      <c r="H248" t="str">
        <f>VLOOKUP(B248,[1]IRIS!$B$2:$T$370,7,FALSE)</f>
        <v>US</v>
      </c>
      <c r="I248">
        <f>VLOOKUP(B248,[1]IRIS!$B$2:$T$370,14,FALSE)</f>
        <v>0.01</v>
      </c>
      <c r="J248" t="str">
        <f>VLOOKUP(B248,[1]IRIS!$B$2:$T$370,15,FALSE)</f>
        <v>USD</v>
      </c>
      <c r="K248">
        <f t="shared" si="43"/>
        <v>0.01</v>
      </c>
      <c r="L248" s="15"/>
      <c r="N248" t="str">
        <f>VLOOKUP(B248,[1]IRIS!$B$2:$T$370,16,FALSE)</f>
        <v>EA</v>
      </c>
      <c r="O248" t="str">
        <f>VLOOKUP(B248,[1]IRIS!$B$2:$T$370,17,FALSE)</f>
        <v>P4000026</v>
      </c>
      <c r="P248" t="str">
        <f>VLOOKUP(B248,[1]IRIS!$B$2:$T$370,19,FALSE)</f>
        <v>PNET55D</v>
      </c>
      <c r="Q248">
        <v>4</v>
      </c>
      <c r="R248">
        <v>4</v>
      </c>
      <c r="S248">
        <v>4</v>
      </c>
      <c r="T248">
        <v>4</v>
      </c>
      <c r="U248">
        <v>4</v>
      </c>
      <c r="V248">
        <v>4</v>
      </c>
      <c r="W248">
        <v>4</v>
      </c>
      <c r="X248">
        <v>4</v>
      </c>
      <c r="Y248">
        <f t="shared" si="35"/>
        <v>0.04</v>
      </c>
      <c r="Z248">
        <f t="shared" si="36"/>
        <v>0.04</v>
      </c>
      <c r="AA248">
        <f t="shared" si="37"/>
        <v>0.04</v>
      </c>
      <c r="AB248">
        <f t="shared" si="38"/>
        <v>0.04</v>
      </c>
      <c r="AC248">
        <f t="shared" si="39"/>
        <v>0.04</v>
      </c>
      <c r="AD248">
        <f t="shared" si="40"/>
        <v>0.04</v>
      </c>
      <c r="AE248">
        <f t="shared" si="41"/>
        <v>0.04</v>
      </c>
      <c r="AF248">
        <f t="shared" si="42"/>
        <v>0.04</v>
      </c>
    </row>
    <row r="249" spans="1:32" x14ac:dyDescent="0.25">
      <c r="A249" t="s">
        <v>1093</v>
      </c>
      <c r="B249" t="str">
        <f t="shared" si="34"/>
        <v>P210468D-FKA001</v>
      </c>
      <c r="C249" t="str">
        <f>VLOOKUP(B249,[1]IRIS!$B$2:$T$370,2,FALSE)</f>
        <v>CAP-CERM 100nF,20%,100VX7R,Poly</v>
      </c>
      <c r="D249" t="str">
        <f>VLOOKUP(B249,'[1]cBOM GD'!$B$3:$D$393,3,FALSE)</f>
        <v>EBOM</v>
      </c>
      <c r="E249" t="str">
        <f>VLOOKUP(B249,[1]IRIS!$B$2:$T$370,4,FALSE)</f>
        <v>PP</v>
      </c>
      <c r="F249">
        <f>VLOOKUP(B249,[1]IRIS!$B$2:$T$370,5,FALSE)</f>
        <v>80004846</v>
      </c>
      <c r="G249" t="str">
        <f>VLOOKUP(B249,[1]IRIS!$B$2:$T$370,6,FALSE)</f>
        <v>MURATA ELECTRONICS ROCK</v>
      </c>
      <c r="H249" t="str">
        <f>VLOOKUP(B249,[1]IRIS!$B$2:$T$370,7,FALSE)</f>
        <v>US</v>
      </c>
      <c r="I249">
        <f>VLOOKUP(B249,[1]IRIS!$B$2:$T$370,14,FALSE)</f>
        <v>1.5720000000000001E-2</v>
      </c>
      <c r="J249" t="str">
        <f>VLOOKUP(B249,[1]IRIS!$B$2:$T$370,15,FALSE)</f>
        <v>USD</v>
      </c>
      <c r="K249">
        <f t="shared" si="43"/>
        <v>1.5720000000000001E-2</v>
      </c>
      <c r="L249" s="15"/>
      <c r="N249" t="str">
        <f>VLOOKUP(B249,[1]IRIS!$B$2:$T$370,16,FALSE)</f>
        <v>EA</v>
      </c>
      <c r="O249" t="str">
        <f>VLOOKUP(B249,[1]IRIS!$B$2:$T$370,17,FALSE)</f>
        <v>P4000026</v>
      </c>
      <c r="P249" t="str">
        <f>VLOOKUP(B249,[1]IRIS!$B$2:$T$370,19,FALSE)</f>
        <v>PNET55D</v>
      </c>
      <c r="Q249">
        <v>1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f t="shared" si="35"/>
        <v>1.5720000000000001E-2</v>
      </c>
      <c r="Z249">
        <f t="shared" si="36"/>
        <v>1.5720000000000001E-2</v>
      </c>
      <c r="AA249">
        <f t="shared" si="37"/>
        <v>0</v>
      </c>
      <c r="AB249">
        <f t="shared" si="38"/>
        <v>0</v>
      </c>
      <c r="AC249">
        <f t="shared" si="39"/>
        <v>0</v>
      </c>
      <c r="AD249">
        <f t="shared" si="40"/>
        <v>0</v>
      </c>
      <c r="AE249">
        <f t="shared" si="41"/>
        <v>0</v>
      </c>
      <c r="AF249">
        <f t="shared" si="42"/>
        <v>0</v>
      </c>
    </row>
    <row r="250" spans="1:32" x14ac:dyDescent="0.25">
      <c r="A250" t="s">
        <v>1094</v>
      </c>
      <c r="B250" t="str">
        <f t="shared" si="34"/>
        <v>P210547D-FKAF01</v>
      </c>
      <c r="C250" t="str">
        <f>VLOOKUP(B250,[1]IRIS!$B$2:$T$370,2,FALSE)</f>
        <v>CAP-CERM 1UF,10%,50V,X7R,Poly Ter</v>
      </c>
      <c r="D250" t="str">
        <f>VLOOKUP(B250,'[1]cBOM GD'!$B$3:$D$393,3,FALSE)</f>
        <v>EBOM</v>
      </c>
      <c r="E250" t="str">
        <f>VLOOKUP(B250,[1]IRIS!$B$2:$T$370,4,FALSE)</f>
        <v>PP</v>
      </c>
      <c r="F250">
        <f>VLOOKUP(B250,[1]IRIS!$B$2:$T$370,5,FALSE)</f>
        <v>80004846</v>
      </c>
      <c r="G250" t="str">
        <f>VLOOKUP(B250,[1]IRIS!$B$2:$T$370,6,FALSE)</f>
        <v>MURATA ELECTRONICS ROCK</v>
      </c>
      <c r="H250" t="str">
        <f>VLOOKUP(B250,[1]IRIS!$B$2:$T$370,7,FALSE)</f>
        <v>US</v>
      </c>
      <c r="I250">
        <f>VLOOKUP(B250,[1]IRIS!$B$2:$T$370,14,FALSE)</f>
        <v>1.44E-2</v>
      </c>
      <c r="J250" t="str">
        <f>VLOOKUP(B250,[1]IRIS!$B$2:$T$370,15,FALSE)</f>
        <v>USD</v>
      </c>
      <c r="K250">
        <f t="shared" si="43"/>
        <v>1.44E-2</v>
      </c>
      <c r="L250" s="15"/>
      <c r="N250" t="str">
        <f>VLOOKUP(B250,[1]IRIS!$B$2:$T$370,16,FALSE)</f>
        <v>EA</v>
      </c>
      <c r="O250" t="str">
        <f>VLOOKUP(B250,[1]IRIS!$B$2:$T$370,17,FALSE)</f>
        <v>P4000026</v>
      </c>
      <c r="P250" t="str">
        <f>VLOOKUP(B250,[1]IRIS!$B$2:$T$370,19,FALSE)</f>
        <v>PNET55D</v>
      </c>
      <c r="Q250">
        <v>2</v>
      </c>
      <c r="R250">
        <v>2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f t="shared" si="35"/>
        <v>2.8799999999999999E-2</v>
      </c>
      <c r="Z250">
        <f t="shared" si="36"/>
        <v>2.8799999999999999E-2</v>
      </c>
      <c r="AA250">
        <f t="shared" si="37"/>
        <v>1.44E-2</v>
      </c>
      <c r="AB250">
        <f t="shared" si="38"/>
        <v>1.44E-2</v>
      </c>
      <c r="AC250">
        <f t="shared" si="39"/>
        <v>1.44E-2</v>
      </c>
      <c r="AD250">
        <f t="shared" si="40"/>
        <v>1.44E-2</v>
      </c>
      <c r="AE250">
        <f t="shared" si="41"/>
        <v>1.44E-2</v>
      </c>
      <c r="AF250">
        <f t="shared" si="42"/>
        <v>1.44E-2</v>
      </c>
    </row>
    <row r="251" spans="1:32" x14ac:dyDescent="0.25">
      <c r="A251" t="s">
        <v>1095</v>
      </c>
      <c r="B251" t="str">
        <f t="shared" ref="B251:B314" si="44">CONCATENATE(LEFT(A251,8),"-",RIGHT(A251,6))</f>
        <v>P212043D-FJAAAC</v>
      </c>
      <c r="C251" t="str">
        <f>VLOOKUP(B251,[1]IRIS!$B$2:$T$370,2,FALSE)</f>
        <v>CAP-CERM 12pF,1%,50V,CO,,0201</v>
      </c>
      <c r="D251" t="str">
        <f>VLOOKUP(B251,'[1]cBOM GD'!$B$3:$D$393,3,FALSE)</f>
        <v>EBOM</v>
      </c>
      <c r="E251" t="str">
        <f>VLOOKUP(B251,[1]IRIS!$B$2:$T$370,4,FALSE)</f>
        <v>PP</v>
      </c>
      <c r="F251">
        <f>VLOOKUP(B251,[1]IRIS!$B$2:$T$370,5,FALSE)</f>
        <v>80004846</v>
      </c>
      <c r="G251" t="str">
        <f>VLOOKUP(B251,[1]IRIS!$B$2:$T$370,6,FALSE)</f>
        <v>MURATA ELECTRONICS ROCK</v>
      </c>
      <c r="H251" t="str">
        <f>VLOOKUP(B251,[1]IRIS!$B$2:$T$370,7,FALSE)</f>
        <v>US</v>
      </c>
      <c r="I251">
        <f>VLOOKUP(B251,[1]IRIS!$B$2:$T$370,14,FALSE)</f>
        <v>5.7600000000000004E-3</v>
      </c>
      <c r="J251" t="str">
        <f>VLOOKUP(B251,[1]IRIS!$B$2:$T$370,15,FALSE)</f>
        <v>USD</v>
      </c>
      <c r="K251">
        <f t="shared" si="43"/>
        <v>5.7600000000000004E-3</v>
      </c>
      <c r="L251" s="15"/>
      <c r="N251" t="str">
        <f>VLOOKUP(B251,[1]IRIS!$B$2:$T$370,16,FALSE)</f>
        <v>EA</v>
      </c>
      <c r="O251" t="str">
        <f>VLOOKUP(B251,[1]IRIS!$B$2:$T$370,17,FALSE)</f>
        <v>P4000026</v>
      </c>
      <c r="P251" t="str">
        <f>VLOOKUP(B251,[1]IRIS!$B$2:$T$370,19,FALSE)</f>
        <v>PNET55D</v>
      </c>
      <c r="Q251">
        <v>1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f t="shared" si="35"/>
        <v>5.7600000000000004E-3</v>
      </c>
      <c r="Z251">
        <f t="shared" si="36"/>
        <v>5.7600000000000004E-3</v>
      </c>
      <c r="AA251">
        <f t="shared" si="37"/>
        <v>0</v>
      </c>
      <c r="AB251">
        <f t="shared" si="38"/>
        <v>0</v>
      </c>
      <c r="AC251">
        <f t="shared" si="39"/>
        <v>0</v>
      </c>
      <c r="AD251">
        <f t="shared" si="40"/>
        <v>0</v>
      </c>
      <c r="AE251">
        <f t="shared" si="41"/>
        <v>0</v>
      </c>
      <c r="AF251">
        <f t="shared" si="42"/>
        <v>0</v>
      </c>
    </row>
    <row r="252" spans="1:32" x14ac:dyDescent="0.25">
      <c r="A252" t="s">
        <v>1096</v>
      </c>
      <c r="B252" t="str">
        <f t="shared" si="44"/>
        <v>P215044D-FJA001</v>
      </c>
      <c r="C252" t="str">
        <f>VLOOKUP(B252,[1]IRIS!$B$2:$T$370,2,FALSE)</f>
        <v>CAP 15pF 2% 50Vdc 0402(1005m) 0p55ht C0G (EIA)</v>
      </c>
      <c r="D252" t="str">
        <f>VLOOKUP(B252,'[1]cBOM GD'!$B$3:$D$393,3,FALSE)</f>
        <v>EBOM</v>
      </c>
      <c r="E252" t="str">
        <f>VLOOKUP(B252,[1]IRIS!$B$2:$T$370,4,FALSE)</f>
        <v>PP</v>
      </c>
      <c r="F252">
        <f>VLOOKUP(B252,[1]IRIS!$B$2:$T$370,5,FALSE)</f>
        <v>80004846</v>
      </c>
      <c r="G252" t="str">
        <f>VLOOKUP(B252,[1]IRIS!$B$2:$T$370,6,FALSE)</f>
        <v>MURATA ELECTRONICS ROCK</v>
      </c>
      <c r="H252" t="str">
        <f>VLOOKUP(B252,[1]IRIS!$B$2:$T$370,7,FALSE)</f>
        <v>US</v>
      </c>
      <c r="I252">
        <f>VLOOKUP(B252,[1]IRIS!$B$2:$T$370,14,FALSE)</f>
        <v>4.9100000000000003E-3</v>
      </c>
      <c r="J252" t="str">
        <f>VLOOKUP(B252,[1]IRIS!$B$2:$T$370,15,FALSE)</f>
        <v>USD</v>
      </c>
      <c r="K252">
        <f t="shared" si="43"/>
        <v>4.9100000000000003E-3</v>
      </c>
      <c r="L252" s="15"/>
      <c r="N252" t="str">
        <f>VLOOKUP(B252,[1]IRIS!$B$2:$T$370,16,FALSE)</f>
        <v>EA</v>
      </c>
      <c r="O252" t="str">
        <f>VLOOKUP(B252,[1]IRIS!$B$2:$T$370,17,FALSE)</f>
        <v>P4000026</v>
      </c>
      <c r="P252" t="str">
        <f>VLOOKUP(B252,[1]IRIS!$B$2:$T$370,19,FALSE)</f>
        <v>PNET55D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3</v>
      </c>
      <c r="X252">
        <v>3</v>
      </c>
      <c r="Y252">
        <f t="shared" si="35"/>
        <v>0</v>
      </c>
      <c r="Z252">
        <f t="shared" si="36"/>
        <v>0</v>
      </c>
      <c r="AA252">
        <f t="shared" si="37"/>
        <v>0</v>
      </c>
      <c r="AB252">
        <f t="shared" si="38"/>
        <v>0</v>
      </c>
      <c r="AC252">
        <f t="shared" si="39"/>
        <v>0</v>
      </c>
      <c r="AD252">
        <f t="shared" si="40"/>
        <v>0</v>
      </c>
      <c r="AE252">
        <f t="shared" si="41"/>
        <v>1.473E-2</v>
      </c>
      <c r="AF252">
        <f t="shared" si="42"/>
        <v>1.473E-2</v>
      </c>
    </row>
    <row r="253" spans="1:32" x14ac:dyDescent="0.25">
      <c r="A253" t="s">
        <v>1097</v>
      </c>
      <c r="B253" t="str">
        <f t="shared" si="44"/>
        <v>P222367D-FKAF01</v>
      </c>
      <c r="C253" t="str">
        <f>VLOOKUP(B253,[1]IRIS!$B$2:$T$370,2,FALSE)</f>
        <v>CAP-CERM 22nF,10%,100V,X7R,Poly T</v>
      </c>
      <c r="D253" t="str">
        <f>VLOOKUP(B253,'[1]cBOM GD'!$B$3:$D$393,3,FALSE)</f>
        <v>EBOM</v>
      </c>
      <c r="E253" t="str">
        <f>VLOOKUP(B253,[1]IRIS!$B$2:$T$370,4,FALSE)</f>
        <v>PP</v>
      </c>
      <c r="F253">
        <f>VLOOKUP(B253,[1]IRIS!$B$2:$T$370,5,FALSE)</f>
        <v>80004846</v>
      </c>
      <c r="G253" t="str">
        <f>VLOOKUP(B253,[1]IRIS!$B$2:$T$370,6,FALSE)</f>
        <v>MURATA ELECTRONICS ROCK</v>
      </c>
      <c r="H253" t="str">
        <f>VLOOKUP(B253,[1]IRIS!$B$2:$T$370,7,FALSE)</f>
        <v>US</v>
      </c>
      <c r="I253">
        <f>VLOOKUP(B253,[1]IRIS!$B$2:$T$370,14,FALSE)</f>
        <v>1.5599999999999999E-2</v>
      </c>
      <c r="J253" t="str">
        <f>VLOOKUP(B253,[1]IRIS!$B$2:$T$370,15,FALSE)</f>
        <v>USD</v>
      </c>
      <c r="K253">
        <f t="shared" si="43"/>
        <v>1.5599999999999999E-2</v>
      </c>
      <c r="L253" s="15"/>
      <c r="N253" t="str">
        <f>VLOOKUP(B253,[1]IRIS!$B$2:$T$370,16,FALSE)</f>
        <v>EA</v>
      </c>
      <c r="O253" t="str">
        <f>VLOOKUP(B253,[1]IRIS!$B$2:$T$370,17,FALSE)</f>
        <v>P4000026</v>
      </c>
      <c r="P253" t="str">
        <f>VLOOKUP(B253,[1]IRIS!$B$2:$T$370,19,FALSE)</f>
        <v>PNET55D</v>
      </c>
      <c r="Q253">
        <v>8</v>
      </c>
      <c r="R253">
        <v>8</v>
      </c>
      <c r="S253">
        <v>6</v>
      </c>
      <c r="T253">
        <v>6</v>
      </c>
      <c r="U253">
        <v>6</v>
      </c>
      <c r="V253">
        <v>6</v>
      </c>
      <c r="W253">
        <v>6</v>
      </c>
      <c r="X253">
        <v>6</v>
      </c>
      <c r="Y253">
        <f t="shared" si="35"/>
        <v>0.12479999999999999</v>
      </c>
      <c r="Z253">
        <f t="shared" si="36"/>
        <v>0.12479999999999999</v>
      </c>
      <c r="AA253">
        <f t="shared" si="37"/>
        <v>9.3599999999999989E-2</v>
      </c>
      <c r="AB253">
        <f t="shared" si="38"/>
        <v>9.3599999999999989E-2</v>
      </c>
      <c r="AC253">
        <f t="shared" si="39"/>
        <v>9.3599999999999989E-2</v>
      </c>
      <c r="AD253">
        <f t="shared" si="40"/>
        <v>9.3599999999999989E-2</v>
      </c>
      <c r="AE253">
        <f t="shared" si="41"/>
        <v>9.3599999999999989E-2</v>
      </c>
      <c r="AF253">
        <f t="shared" si="42"/>
        <v>9.3599999999999989E-2</v>
      </c>
    </row>
    <row r="254" spans="1:32" x14ac:dyDescent="0.25">
      <c r="A254" t="s">
        <v>1098</v>
      </c>
      <c r="B254" t="str">
        <f t="shared" si="44"/>
        <v>P233044D-FJA001</v>
      </c>
      <c r="C254" t="str">
        <f>VLOOKUP(B254,[1]IRIS!$B$2:$T$370,2,FALSE)</f>
        <v>CAP 33pF 2% 50Vdc 0402(1005m) 0p55ht C0G (EIA)</v>
      </c>
      <c r="D254" t="str">
        <f>VLOOKUP(B254,'[1]cBOM GD'!$B$3:$D$393,3,FALSE)</f>
        <v>EBOM</v>
      </c>
      <c r="E254" t="str">
        <f>VLOOKUP(B254,[1]IRIS!$B$2:$T$370,4,FALSE)</f>
        <v>PP</v>
      </c>
      <c r="F254">
        <f>VLOOKUP(B254,[1]IRIS!$B$2:$T$370,5,FALSE)</f>
        <v>80004846</v>
      </c>
      <c r="G254" t="str">
        <f>VLOOKUP(B254,[1]IRIS!$B$2:$T$370,6,FALSE)</f>
        <v>MURATA ELECTRONICS ROCK</v>
      </c>
      <c r="H254" t="str">
        <f>VLOOKUP(B254,[1]IRIS!$B$2:$T$370,7,FALSE)</f>
        <v>US</v>
      </c>
      <c r="I254">
        <f>VLOOKUP(B254,[1]IRIS!$B$2:$T$370,14,FALSE)</f>
        <v>4.9100000000000003E-3</v>
      </c>
      <c r="J254" t="str">
        <f>VLOOKUP(B254,[1]IRIS!$B$2:$T$370,15,FALSE)</f>
        <v>USD</v>
      </c>
      <c r="K254">
        <f t="shared" si="43"/>
        <v>4.9100000000000003E-3</v>
      </c>
      <c r="L254" s="15"/>
      <c r="N254" t="str">
        <f>VLOOKUP(B254,[1]IRIS!$B$2:$T$370,16,FALSE)</f>
        <v>EA</v>
      </c>
      <c r="O254" t="str">
        <f>VLOOKUP(B254,[1]IRIS!$B$2:$T$370,17,FALSE)</f>
        <v>P4000026</v>
      </c>
      <c r="P254" t="str">
        <f>VLOOKUP(B254,[1]IRIS!$B$2:$T$370,19,FALSE)</f>
        <v>PNET55D</v>
      </c>
      <c r="Q254">
        <v>9</v>
      </c>
      <c r="R254">
        <v>9</v>
      </c>
      <c r="S254">
        <v>6</v>
      </c>
      <c r="T254">
        <v>6</v>
      </c>
      <c r="U254">
        <v>6</v>
      </c>
      <c r="V254">
        <v>6</v>
      </c>
      <c r="W254">
        <v>6</v>
      </c>
      <c r="X254">
        <v>6</v>
      </c>
      <c r="Y254">
        <f t="shared" si="35"/>
        <v>4.419E-2</v>
      </c>
      <c r="Z254">
        <f t="shared" si="36"/>
        <v>4.419E-2</v>
      </c>
      <c r="AA254">
        <f t="shared" si="37"/>
        <v>2.946E-2</v>
      </c>
      <c r="AB254">
        <f t="shared" si="38"/>
        <v>2.946E-2</v>
      </c>
      <c r="AC254">
        <f t="shared" si="39"/>
        <v>2.946E-2</v>
      </c>
      <c r="AD254">
        <f t="shared" si="40"/>
        <v>2.946E-2</v>
      </c>
      <c r="AE254">
        <f t="shared" si="41"/>
        <v>2.946E-2</v>
      </c>
      <c r="AF254">
        <f t="shared" si="42"/>
        <v>2.946E-2</v>
      </c>
    </row>
    <row r="255" spans="1:32" x14ac:dyDescent="0.25">
      <c r="A255" t="s">
        <v>1099</v>
      </c>
      <c r="B255" t="str">
        <f t="shared" si="44"/>
        <v>P233537B-FKA002</v>
      </c>
      <c r="C255" t="str">
        <f>VLOOKUP(B255,[1]IRIS!$B$2:$T$370,2,FALSE)</f>
        <v>CAP-CERM 3.3UF,10%,25V,7R,,0805</v>
      </c>
      <c r="D255" t="str">
        <f>VLOOKUP(B255,'[1]cBOM GD'!$B$3:$D$393,3,FALSE)</f>
        <v>EBOM</v>
      </c>
      <c r="E255" t="str">
        <f>VLOOKUP(B255,[1]IRIS!$B$2:$T$370,4,FALSE)</f>
        <v>PP</v>
      </c>
      <c r="F255">
        <f>VLOOKUP(B255,[1]IRIS!$B$2:$T$370,5,FALSE)</f>
        <v>80004838</v>
      </c>
      <c r="G255" t="str">
        <f>VLOOKUP(B255,[1]IRIS!$B$2:$T$370,6,FALSE)</f>
        <v>TDK CORP OF AMERICA</v>
      </c>
      <c r="H255" t="str">
        <f>VLOOKUP(B255,[1]IRIS!$B$2:$T$370,7,FALSE)</f>
        <v>US</v>
      </c>
      <c r="I255">
        <f>VLOOKUP(B255,[1]IRIS!$B$2:$T$370,14,FALSE)</f>
        <v>0.03</v>
      </c>
      <c r="J255" t="str">
        <f>VLOOKUP(B255,[1]IRIS!$B$2:$T$370,15,FALSE)</f>
        <v>USD</v>
      </c>
      <c r="K255">
        <f t="shared" si="43"/>
        <v>0.03</v>
      </c>
      <c r="L255" s="15"/>
      <c r="N255" t="str">
        <f>VLOOKUP(B255,[1]IRIS!$B$2:$T$370,16,FALSE)</f>
        <v>EA</v>
      </c>
      <c r="O255" t="str">
        <f>VLOOKUP(B255,[1]IRIS!$B$2:$T$370,17,FALSE)</f>
        <v>P4000048</v>
      </c>
      <c r="P255" t="str">
        <f>VLOOKUP(B255,[1]IRIS!$B$2:$T$370,19,FALSE)</f>
        <v>PAVG55D</v>
      </c>
      <c r="Q255">
        <v>3</v>
      </c>
      <c r="R255">
        <v>3</v>
      </c>
      <c r="S255">
        <v>3</v>
      </c>
      <c r="T255">
        <v>3</v>
      </c>
      <c r="U255">
        <v>3</v>
      </c>
      <c r="V255">
        <v>3</v>
      </c>
      <c r="W255">
        <v>3</v>
      </c>
      <c r="X255">
        <v>3</v>
      </c>
      <c r="Y255">
        <f t="shared" si="35"/>
        <v>0.09</v>
      </c>
      <c r="Z255">
        <f t="shared" si="36"/>
        <v>0.09</v>
      </c>
      <c r="AA255">
        <f t="shared" si="37"/>
        <v>0.09</v>
      </c>
      <c r="AB255">
        <f t="shared" si="38"/>
        <v>0.09</v>
      </c>
      <c r="AC255">
        <f t="shared" si="39"/>
        <v>0.09</v>
      </c>
      <c r="AD255">
        <f t="shared" si="40"/>
        <v>0.09</v>
      </c>
      <c r="AE255">
        <f t="shared" si="41"/>
        <v>0.09</v>
      </c>
      <c r="AF255">
        <f t="shared" si="42"/>
        <v>0.09</v>
      </c>
    </row>
    <row r="256" spans="1:32" x14ac:dyDescent="0.25">
      <c r="A256" t="s">
        <v>1100</v>
      </c>
      <c r="B256" t="str">
        <f t="shared" si="44"/>
        <v>P233547D-FKA001</v>
      </c>
      <c r="C256" t="str">
        <f>VLOOKUP(B256,[1]IRIS!$B$2:$T$370,2,FALSE)</f>
        <v>CAP-CERM 3.3UF,10%,50V,7R,,1210</v>
      </c>
      <c r="D256" t="str">
        <f>VLOOKUP(B256,'[1]cBOM GD'!$B$3:$D$393,3,FALSE)</f>
        <v>EBOM</v>
      </c>
      <c r="E256" t="str">
        <f>VLOOKUP(B256,[1]IRIS!$B$2:$T$370,4,FALSE)</f>
        <v>PP</v>
      </c>
      <c r="F256">
        <f>VLOOKUP(B256,[1]IRIS!$B$2:$T$370,5,FALSE)</f>
        <v>80004913</v>
      </c>
      <c r="G256" t="str">
        <f>VLOOKUP(B256,[1]IRIS!$B$2:$T$370,6,FALSE)</f>
        <v>AVX CORPORATION</v>
      </c>
      <c r="H256" t="str">
        <f>VLOOKUP(B256,[1]IRIS!$B$2:$T$370,7,FALSE)</f>
        <v>US</v>
      </c>
      <c r="I256">
        <f>VLOOKUP(B256,[1]IRIS!$B$2:$T$370,14,FALSE)</f>
        <v>0.14530000000000001</v>
      </c>
      <c r="J256" t="str">
        <f>VLOOKUP(B256,[1]IRIS!$B$2:$T$370,15,FALSE)</f>
        <v>USD</v>
      </c>
      <c r="K256">
        <f t="shared" si="43"/>
        <v>0.14530000000000001</v>
      </c>
      <c r="L256" s="15"/>
      <c r="N256" t="str">
        <f>VLOOKUP(B256,[1]IRIS!$B$2:$T$370,16,FALSE)</f>
        <v>EA</v>
      </c>
      <c r="O256" t="str">
        <f>VLOOKUP(B256,[1]IRIS!$B$2:$T$370,17,FALSE)</f>
        <v>P4000049</v>
      </c>
      <c r="P256" t="str">
        <f>VLOOKUP(B256,[1]IRIS!$B$2:$T$370,19,FALSE)</f>
        <v>PAVG55D</v>
      </c>
      <c r="Q256">
        <v>2</v>
      </c>
      <c r="R256">
        <v>2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f t="shared" si="35"/>
        <v>0.29060000000000002</v>
      </c>
      <c r="Z256">
        <f t="shared" si="36"/>
        <v>0.29060000000000002</v>
      </c>
      <c r="AA256">
        <f t="shared" si="37"/>
        <v>0</v>
      </c>
      <c r="AB256">
        <f t="shared" si="38"/>
        <v>0</v>
      </c>
      <c r="AC256">
        <f t="shared" si="39"/>
        <v>0</v>
      </c>
      <c r="AD256">
        <f t="shared" si="40"/>
        <v>0</v>
      </c>
      <c r="AE256">
        <f t="shared" si="41"/>
        <v>0</v>
      </c>
      <c r="AF256">
        <f t="shared" si="42"/>
        <v>0</v>
      </c>
    </row>
    <row r="257" spans="1:32" x14ac:dyDescent="0.25">
      <c r="A257" t="s">
        <v>1101</v>
      </c>
      <c r="B257" t="str">
        <f t="shared" si="44"/>
        <v>P24393AD-FJAA01</v>
      </c>
      <c r="C257" t="str">
        <f>VLOOKUP(B257,[1]IRIS!$B$2:$T$370,2,FALSE)</f>
        <v>CAP-CERM 4.3pF,2.33%,25V,COG,,0201</v>
      </c>
      <c r="D257" t="str">
        <f>VLOOKUP(B257,'[1]cBOM GD'!$B$3:$D$393,3,FALSE)</f>
        <v>EBOM</v>
      </c>
      <c r="E257" t="str">
        <f>VLOOKUP(B257,[1]IRIS!$B$2:$T$370,4,FALSE)</f>
        <v>PP</v>
      </c>
      <c r="F257">
        <f>VLOOKUP(B257,[1]IRIS!$B$2:$T$370,5,FALSE)</f>
        <v>80004846</v>
      </c>
      <c r="G257" t="str">
        <f>VLOOKUP(B257,[1]IRIS!$B$2:$T$370,6,FALSE)</f>
        <v>MURATA ELECTRONICS ROCK</v>
      </c>
      <c r="H257" t="str">
        <f>VLOOKUP(B257,[1]IRIS!$B$2:$T$370,7,FALSE)</f>
        <v>US</v>
      </c>
      <c r="I257">
        <f>VLOOKUP(B257,[1]IRIS!$B$2:$T$370,14,FALSE)</f>
        <v>7.1999999999999998E-3</v>
      </c>
      <c r="J257" t="str">
        <f>VLOOKUP(B257,[1]IRIS!$B$2:$T$370,15,FALSE)</f>
        <v>USD</v>
      </c>
      <c r="K257">
        <f t="shared" si="43"/>
        <v>7.1999999999999998E-3</v>
      </c>
      <c r="L257" s="15"/>
      <c r="N257" t="str">
        <f>VLOOKUP(B257,[1]IRIS!$B$2:$T$370,16,FALSE)</f>
        <v>EA</v>
      </c>
      <c r="O257" t="str">
        <f>VLOOKUP(B257,[1]IRIS!$B$2:$T$370,17,FALSE)</f>
        <v>P4000026</v>
      </c>
      <c r="P257" t="str">
        <f>VLOOKUP(B257,[1]IRIS!$B$2:$T$370,19,FALSE)</f>
        <v>PNET55D</v>
      </c>
      <c r="Q257">
        <v>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f t="shared" si="35"/>
        <v>7.1999999999999998E-3</v>
      </c>
      <c r="Z257">
        <f t="shared" si="36"/>
        <v>7.1999999999999998E-3</v>
      </c>
      <c r="AA257">
        <f t="shared" si="37"/>
        <v>0</v>
      </c>
      <c r="AB257">
        <f t="shared" si="38"/>
        <v>0</v>
      </c>
      <c r="AC257">
        <f t="shared" si="39"/>
        <v>0</v>
      </c>
      <c r="AD257">
        <f t="shared" si="40"/>
        <v>0</v>
      </c>
      <c r="AE257">
        <f t="shared" si="41"/>
        <v>0</v>
      </c>
      <c r="AF257">
        <f t="shared" si="42"/>
        <v>0</v>
      </c>
    </row>
    <row r="258" spans="1:32" x14ac:dyDescent="0.25">
      <c r="A258" t="s">
        <v>1102</v>
      </c>
      <c r="B258" t="str">
        <f t="shared" si="44"/>
        <v>P247267D-FKA001</v>
      </c>
      <c r="C258" t="str">
        <f>VLOOKUP(B258,[1]IRIS!$B$2:$T$370,2,FALSE)</f>
        <v>CAP-CERM 4.7nF,10%,100VX7R,Poly</v>
      </c>
      <c r="D258" t="str">
        <f>VLOOKUP(B258,'[1]cBOM GD'!$B$3:$D$393,3,FALSE)</f>
        <v>EBOM</v>
      </c>
      <c r="E258" t="str">
        <f>VLOOKUP(B258,[1]IRIS!$B$2:$T$370,4,FALSE)</f>
        <v>PP</v>
      </c>
      <c r="F258">
        <f>VLOOKUP(B258,[1]IRIS!$B$2:$T$370,5,FALSE)</f>
        <v>80004846</v>
      </c>
      <c r="G258" t="str">
        <f>VLOOKUP(B258,[1]IRIS!$B$2:$T$370,6,FALSE)</f>
        <v>MURATA ELECTRONICS ROCK</v>
      </c>
      <c r="H258" t="str">
        <f>VLOOKUP(B258,[1]IRIS!$B$2:$T$370,7,FALSE)</f>
        <v>US</v>
      </c>
      <c r="I258">
        <f>VLOOKUP(B258,[1]IRIS!$B$2:$T$370,14,FALSE)</f>
        <v>9.92E-3</v>
      </c>
      <c r="J258" t="str">
        <f>VLOOKUP(B258,[1]IRIS!$B$2:$T$370,15,FALSE)</f>
        <v>USD</v>
      </c>
      <c r="K258">
        <f t="shared" si="43"/>
        <v>9.92E-3</v>
      </c>
      <c r="L258" s="15"/>
      <c r="N258" t="str">
        <f>VLOOKUP(B258,[1]IRIS!$B$2:$T$370,16,FALSE)</f>
        <v>EA</v>
      </c>
      <c r="O258" t="str">
        <f>VLOOKUP(B258,[1]IRIS!$B$2:$T$370,17,FALSE)</f>
        <v>P4000026</v>
      </c>
      <c r="P258" t="str">
        <f>VLOOKUP(B258,[1]IRIS!$B$2:$T$370,19,FALSE)</f>
        <v>PNET55D</v>
      </c>
      <c r="Q258">
        <v>2</v>
      </c>
      <c r="R258">
        <v>2</v>
      </c>
      <c r="S258">
        <v>2</v>
      </c>
      <c r="T258">
        <v>2</v>
      </c>
      <c r="U258">
        <v>2</v>
      </c>
      <c r="V258">
        <v>2</v>
      </c>
      <c r="W258">
        <v>2</v>
      </c>
      <c r="X258">
        <v>2</v>
      </c>
      <c r="Y258">
        <f t="shared" si="35"/>
        <v>1.984E-2</v>
      </c>
      <c r="Z258">
        <f t="shared" si="36"/>
        <v>1.984E-2</v>
      </c>
      <c r="AA258">
        <f t="shared" si="37"/>
        <v>1.984E-2</v>
      </c>
      <c r="AB258">
        <f t="shared" si="38"/>
        <v>1.984E-2</v>
      </c>
      <c r="AC258">
        <f t="shared" si="39"/>
        <v>1.984E-2</v>
      </c>
      <c r="AD258">
        <f t="shared" si="40"/>
        <v>1.984E-2</v>
      </c>
      <c r="AE258">
        <f t="shared" si="41"/>
        <v>1.984E-2</v>
      </c>
      <c r="AF258">
        <f t="shared" si="42"/>
        <v>1.984E-2</v>
      </c>
    </row>
    <row r="259" spans="1:32" x14ac:dyDescent="0.25">
      <c r="A259" t="s">
        <v>1103</v>
      </c>
      <c r="B259" t="str">
        <f t="shared" si="44"/>
        <v>P247447B-FKA001</v>
      </c>
      <c r="C259" t="str">
        <f>VLOOKUP(B259,[1]IRIS!$B$2:$T$370,2,FALSE)</f>
        <v>CAP-CERM 470nF,10%,50V,7R,,0805</v>
      </c>
      <c r="D259" t="str">
        <f>VLOOKUP(B259,'[1]cBOM GD'!$B$3:$D$393,3,FALSE)</f>
        <v>EBOM</v>
      </c>
      <c r="E259" t="str">
        <f>VLOOKUP(B259,[1]IRIS!$B$2:$T$370,4,FALSE)</f>
        <v>PP</v>
      </c>
      <c r="F259">
        <f>VLOOKUP(B259,[1]IRIS!$B$2:$T$370,5,FALSE)</f>
        <v>80004888</v>
      </c>
      <c r="G259" t="str">
        <f>VLOOKUP(B259,[1]IRIS!$B$2:$T$370,6,FALSE)</f>
        <v>TDK CORPORATION OF AMERICA</v>
      </c>
      <c r="H259" t="str">
        <f>VLOOKUP(B259,[1]IRIS!$B$2:$T$370,7,FALSE)</f>
        <v>US</v>
      </c>
      <c r="I259">
        <f>VLOOKUP(B259,[1]IRIS!$B$2:$T$370,14,FALSE)</f>
        <v>3.2930000000000001E-2</v>
      </c>
      <c r="J259" t="str">
        <f>VLOOKUP(B259,[1]IRIS!$B$2:$T$370,15,FALSE)</f>
        <v>USD</v>
      </c>
      <c r="K259">
        <f t="shared" si="43"/>
        <v>3.2930000000000001E-2</v>
      </c>
      <c r="L259" s="15"/>
      <c r="N259" t="str">
        <f>VLOOKUP(B259,[1]IRIS!$B$2:$T$370,16,FALSE)</f>
        <v>EA</v>
      </c>
      <c r="O259" t="str">
        <f>VLOOKUP(B259,[1]IRIS!$B$2:$T$370,17,FALSE)</f>
        <v>P4000022</v>
      </c>
      <c r="P259" t="str">
        <f>VLOOKUP(B259,[1]IRIS!$B$2:$T$370,19,FALSE)</f>
        <v>PAVG55D</v>
      </c>
      <c r="Q259">
        <v>3</v>
      </c>
      <c r="R259">
        <v>3</v>
      </c>
      <c r="S259">
        <v>3</v>
      </c>
      <c r="T259">
        <v>3</v>
      </c>
      <c r="U259">
        <v>3</v>
      </c>
      <c r="V259">
        <v>3</v>
      </c>
      <c r="W259">
        <v>3</v>
      </c>
      <c r="X259">
        <v>3</v>
      </c>
      <c r="Y259">
        <f t="shared" ref="Y259:Y322" si="45">+Q259*K259</f>
        <v>9.8790000000000003E-2</v>
      </c>
      <c r="Z259">
        <f t="shared" ref="Z259:Z322" si="46">+R259*K259</f>
        <v>9.8790000000000003E-2</v>
      </c>
      <c r="AA259">
        <f t="shared" ref="AA259:AA322" si="47">+S259*K259</f>
        <v>9.8790000000000003E-2</v>
      </c>
      <c r="AB259">
        <f t="shared" ref="AB259:AB322" si="48">+T259*K259</f>
        <v>9.8790000000000003E-2</v>
      </c>
      <c r="AC259">
        <f t="shared" ref="AC259:AC322" si="49">+U259*K259</f>
        <v>9.8790000000000003E-2</v>
      </c>
      <c r="AD259">
        <f t="shared" ref="AD259:AD322" si="50">+V259*K259</f>
        <v>9.8790000000000003E-2</v>
      </c>
      <c r="AE259">
        <f t="shared" ref="AE259:AE322" si="51">+W259*K259</f>
        <v>9.8790000000000003E-2</v>
      </c>
      <c r="AF259">
        <f t="shared" ref="AF259:AF322" si="52">+X259*K259</f>
        <v>9.8790000000000003E-2</v>
      </c>
    </row>
    <row r="260" spans="1:32" x14ac:dyDescent="0.25">
      <c r="A260" t="s">
        <v>1104</v>
      </c>
      <c r="B260" t="str">
        <f t="shared" si="44"/>
        <v>P247567B-FKF001</v>
      </c>
      <c r="C260" t="str">
        <f>VLOOKUP(B260,[1]IRIS!$B$2:$T$370,2,FALSE)</f>
        <v>CAP-CERM 4.7UF,10%,100VX7S,Poly</v>
      </c>
      <c r="D260" t="str">
        <f>VLOOKUP(B260,'[1]cBOM GD'!$B$3:$D$393,3,FALSE)</f>
        <v>EBOM</v>
      </c>
      <c r="E260" t="str">
        <f>VLOOKUP(B260,[1]IRIS!$B$2:$T$370,4,FALSE)</f>
        <v>PP</v>
      </c>
      <c r="F260">
        <f>VLOOKUP(B260,[1]IRIS!$B$2:$T$370,5,FALSE)</f>
        <v>80004846</v>
      </c>
      <c r="G260" t="str">
        <f>VLOOKUP(B260,[1]IRIS!$B$2:$T$370,6,FALSE)</f>
        <v>MURATA ELECTRONICS ROCK</v>
      </c>
      <c r="H260" t="str">
        <f>VLOOKUP(B260,[1]IRIS!$B$2:$T$370,7,FALSE)</f>
        <v>US</v>
      </c>
      <c r="I260">
        <f>VLOOKUP(B260,[1]IRIS!$B$2:$T$370,14,FALSE)</f>
        <v>0.218</v>
      </c>
      <c r="J260" t="str">
        <f>VLOOKUP(B260,[1]IRIS!$B$2:$T$370,15,FALSE)</f>
        <v>USD</v>
      </c>
      <c r="K260">
        <f t="shared" si="43"/>
        <v>0.218</v>
      </c>
      <c r="L260" s="15"/>
      <c r="N260" t="str">
        <f>VLOOKUP(B260,[1]IRIS!$B$2:$T$370,16,FALSE)</f>
        <v>EA</v>
      </c>
      <c r="O260" t="str">
        <f>VLOOKUP(B260,[1]IRIS!$B$2:$T$370,17,FALSE)</f>
        <v>P4000026</v>
      </c>
      <c r="P260" t="str">
        <f>VLOOKUP(B260,[1]IRIS!$B$2:$T$370,19,FALSE)</f>
        <v>PNET55D</v>
      </c>
      <c r="Q260">
        <v>4</v>
      </c>
      <c r="R260">
        <v>4</v>
      </c>
      <c r="S260">
        <v>4</v>
      </c>
      <c r="T260">
        <v>4</v>
      </c>
      <c r="U260">
        <v>4</v>
      </c>
      <c r="V260">
        <v>4</v>
      </c>
      <c r="W260">
        <v>4</v>
      </c>
      <c r="X260">
        <v>4</v>
      </c>
      <c r="Y260">
        <f t="shared" si="45"/>
        <v>0.872</v>
      </c>
      <c r="Z260">
        <f t="shared" si="46"/>
        <v>0.872</v>
      </c>
      <c r="AA260">
        <f t="shared" si="47"/>
        <v>0.872</v>
      </c>
      <c r="AB260">
        <f t="shared" si="48"/>
        <v>0.872</v>
      </c>
      <c r="AC260">
        <f t="shared" si="49"/>
        <v>0.872</v>
      </c>
      <c r="AD260">
        <f t="shared" si="50"/>
        <v>0.872</v>
      </c>
      <c r="AE260">
        <f t="shared" si="51"/>
        <v>0.872</v>
      </c>
      <c r="AF260">
        <f t="shared" si="52"/>
        <v>0.872</v>
      </c>
    </row>
    <row r="261" spans="1:32" x14ac:dyDescent="0.25">
      <c r="A261" t="s">
        <v>1105</v>
      </c>
      <c r="B261" t="str">
        <f t="shared" si="44"/>
        <v>P28294AD-FJA001</v>
      </c>
      <c r="C261" t="str">
        <f>VLOOKUP(B261,[1]IRIS!$B$2:$T$370,2,FALSE)</f>
        <v>CAP-CERM 8.2pF,0.1%,50VC0G,,0402</v>
      </c>
      <c r="D261" t="str">
        <f>VLOOKUP(B261,'[1]cBOM GD'!$B$3:$D$393,3,FALSE)</f>
        <v>EBOM</v>
      </c>
      <c r="E261" t="str">
        <f>VLOOKUP(B261,[1]IRIS!$B$2:$T$370,4,FALSE)</f>
        <v>PP</v>
      </c>
      <c r="F261">
        <f>VLOOKUP(B261,[1]IRIS!$B$2:$T$370,5,FALSE)</f>
        <v>80004846</v>
      </c>
      <c r="G261" t="str">
        <f>VLOOKUP(B261,[1]IRIS!$B$2:$T$370,6,FALSE)</f>
        <v>MURATA ELECTRONICS ROCK</v>
      </c>
      <c r="H261" t="str">
        <f>VLOOKUP(B261,[1]IRIS!$B$2:$T$370,7,FALSE)</f>
        <v>US</v>
      </c>
      <c r="I261">
        <f>VLOOKUP(B261,[1]IRIS!$B$2:$T$370,14,FALSE)</f>
        <v>3.0400000000000002E-3</v>
      </c>
      <c r="J261" t="str">
        <f>VLOOKUP(B261,[1]IRIS!$B$2:$T$370,15,FALSE)</f>
        <v>USD</v>
      </c>
      <c r="K261">
        <f t="shared" si="43"/>
        <v>3.0400000000000002E-3</v>
      </c>
      <c r="L261" s="15"/>
      <c r="N261" t="str">
        <f>VLOOKUP(B261,[1]IRIS!$B$2:$T$370,16,FALSE)</f>
        <v>EA</v>
      </c>
      <c r="O261" t="str">
        <f>VLOOKUP(B261,[1]IRIS!$B$2:$T$370,17,FALSE)</f>
        <v>P4000026</v>
      </c>
      <c r="P261" t="str">
        <f>VLOOKUP(B261,[1]IRIS!$B$2:$T$370,19,FALSE)</f>
        <v>PNET55D</v>
      </c>
      <c r="Q261">
        <v>2</v>
      </c>
      <c r="R261">
        <v>2</v>
      </c>
      <c r="S261">
        <v>2</v>
      </c>
      <c r="T261">
        <v>2</v>
      </c>
      <c r="U261">
        <v>2</v>
      </c>
      <c r="V261">
        <v>2</v>
      </c>
      <c r="W261">
        <v>2</v>
      </c>
      <c r="X261">
        <v>2</v>
      </c>
      <c r="Y261">
        <f t="shared" si="45"/>
        <v>6.0800000000000003E-3</v>
      </c>
      <c r="Z261">
        <f t="shared" si="46"/>
        <v>6.0800000000000003E-3</v>
      </c>
      <c r="AA261">
        <f t="shared" si="47"/>
        <v>6.0800000000000003E-3</v>
      </c>
      <c r="AB261">
        <f t="shared" si="48"/>
        <v>6.0800000000000003E-3</v>
      </c>
      <c r="AC261">
        <f t="shared" si="49"/>
        <v>6.0800000000000003E-3</v>
      </c>
      <c r="AD261">
        <f t="shared" si="50"/>
        <v>6.0800000000000003E-3</v>
      </c>
      <c r="AE261">
        <f t="shared" si="51"/>
        <v>6.0800000000000003E-3</v>
      </c>
      <c r="AF261">
        <f t="shared" si="52"/>
        <v>6.0800000000000003E-3</v>
      </c>
    </row>
    <row r="262" spans="1:32" x14ac:dyDescent="0.25">
      <c r="A262" t="s">
        <v>1106</v>
      </c>
      <c r="B262" t="str">
        <f t="shared" si="44"/>
        <v>P29184AD-FJA001</v>
      </c>
      <c r="C262" t="str">
        <f>VLOOKUP(B262,[1]IRIS!$B$2:$T$370,2,FALSE)</f>
        <v>CAP 0.91pF +/-0.1pF 50Vd0402 (1005m) 0p55ht C0G</v>
      </c>
      <c r="D262" t="str">
        <f>VLOOKUP(B262,'[1]cBOM GD'!$B$3:$D$393,3,FALSE)</f>
        <v>EBOM</v>
      </c>
      <c r="E262" t="str">
        <f>VLOOKUP(B262,[1]IRIS!$B$2:$T$370,4,FALSE)</f>
        <v>PP</v>
      </c>
      <c r="F262">
        <f>VLOOKUP(B262,[1]IRIS!$B$2:$T$370,5,FALSE)</f>
        <v>80004846</v>
      </c>
      <c r="G262" t="str">
        <f>VLOOKUP(B262,[1]IRIS!$B$2:$T$370,6,FALSE)</f>
        <v>MURATA ELECTRONICS ROCK</v>
      </c>
      <c r="H262" t="str">
        <f>VLOOKUP(B262,[1]IRIS!$B$2:$T$370,7,FALSE)</f>
        <v>US</v>
      </c>
      <c r="I262">
        <f>VLOOKUP(B262,[1]IRIS!$B$2:$T$370,14,FALSE)</f>
        <v>6.0600000000000003E-3</v>
      </c>
      <c r="J262" t="str">
        <f>VLOOKUP(B262,[1]IRIS!$B$2:$T$370,15,FALSE)</f>
        <v>USD</v>
      </c>
      <c r="K262">
        <f t="shared" si="43"/>
        <v>6.0600000000000003E-3</v>
      </c>
      <c r="L262" s="15"/>
      <c r="N262" t="str">
        <f>VLOOKUP(B262,[1]IRIS!$B$2:$T$370,16,FALSE)</f>
        <v>EA</v>
      </c>
      <c r="O262" t="str">
        <f>VLOOKUP(B262,[1]IRIS!$B$2:$T$370,17,FALSE)</f>
        <v>P4000026</v>
      </c>
      <c r="P262" t="str">
        <f>VLOOKUP(B262,[1]IRIS!$B$2:$T$370,19,FALSE)</f>
        <v>PNET55D</v>
      </c>
      <c r="Q262">
        <v>2</v>
      </c>
      <c r="R262">
        <v>2</v>
      </c>
      <c r="S262">
        <v>2</v>
      </c>
      <c r="T262">
        <v>2</v>
      </c>
      <c r="U262">
        <v>2</v>
      </c>
      <c r="V262">
        <v>2</v>
      </c>
      <c r="W262">
        <v>2</v>
      </c>
      <c r="X262">
        <v>2</v>
      </c>
      <c r="Y262">
        <f t="shared" si="45"/>
        <v>1.2120000000000001E-2</v>
      </c>
      <c r="Z262">
        <f t="shared" si="46"/>
        <v>1.2120000000000001E-2</v>
      </c>
      <c r="AA262">
        <f t="shared" si="47"/>
        <v>1.2120000000000001E-2</v>
      </c>
      <c r="AB262">
        <f t="shared" si="48"/>
        <v>1.2120000000000001E-2</v>
      </c>
      <c r="AC262">
        <f t="shared" si="49"/>
        <v>1.2120000000000001E-2</v>
      </c>
      <c r="AD262">
        <f t="shared" si="50"/>
        <v>1.2120000000000001E-2</v>
      </c>
      <c r="AE262">
        <f t="shared" si="51"/>
        <v>1.2120000000000001E-2</v>
      </c>
      <c r="AF262">
        <f t="shared" si="52"/>
        <v>1.2120000000000001E-2</v>
      </c>
    </row>
    <row r="263" spans="1:32" x14ac:dyDescent="0.25">
      <c r="A263" t="s">
        <v>1107</v>
      </c>
      <c r="B263" t="str">
        <f t="shared" si="44"/>
        <v>P410162D-FGA001</v>
      </c>
      <c r="C263" t="str">
        <f>VLOOKUP(B263,[1]IRIS!$B$2:$T$370,2,FALSE)</f>
        <v>Capacitor Electrolytic100uF 35V</v>
      </c>
      <c r="D263" t="str">
        <f>VLOOKUP(B263,'[1]cBOM GD'!$B$3:$D$393,3,FALSE)</f>
        <v>EBOM</v>
      </c>
      <c r="E263" t="str">
        <f>VLOOKUP(B263,[1]IRIS!$B$2:$T$370,4,FALSE)</f>
        <v>PP</v>
      </c>
      <c r="F263">
        <f>VLOOKUP(B263,[1]IRIS!$B$2:$T$370,5,FALSE)</f>
        <v>80012126</v>
      </c>
      <c r="G263" t="str">
        <f>VLOOKUP(B263,[1]IRIS!$B$2:$T$370,6,FALSE)</f>
        <v>UNITED CHEMI-CON INC.</v>
      </c>
      <c r="H263" t="str">
        <f>VLOOKUP(B263,[1]IRIS!$B$2:$T$370,7,FALSE)</f>
        <v>US</v>
      </c>
      <c r="I263">
        <f>VLOOKUP(B263,[1]IRIS!$B$2:$T$370,14,FALSE)</f>
        <v>0.21990000000000001</v>
      </c>
      <c r="J263" t="str">
        <f>VLOOKUP(B263,[1]IRIS!$B$2:$T$370,15,FALSE)</f>
        <v>USD</v>
      </c>
      <c r="K263">
        <f t="shared" si="43"/>
        <v>0.21990000000000001</v>
      </c>
      <c r="L263" s="15"/>
      <c r="N263" t="str">
        <f>VLOOKUP(B263,[1]IRIS!$B$2:$T$370,16,FALSE)</f>
        <v>EA</v>
      </c>
      <c r="O263" t="str">
        <f>VLOOKUP(B263,[1]IRIS!$B$2:$T$370,17,FALSE)</f>
        <v>P4000100</v>
      </c>
      <c r="P263" t="str">
        <f>VLOOKUP(B263,[1]IRIS!$B$2:$T$370,19,FALSE)</f>
        <v>PAVG55D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f t="shared" si="45"/>
        <v>0.21990000000000001</v>
      </c>
      <c r="Z263">
        <f t="shared" si="46"/>
        <v>0.21990000000000001</v>
      </c>
      <c r="AA263">
        <f t="shared" si="47"/>
        <v>0.21990000000000001</v>
      </c>
      <c r="AB263">
        <f t="shared" si="48"/>
        <v>0.21990000000000001</v>
      </c>
      <c r="AC263">
        <f t="shared" si="49"/>
        <v>0.21990000000000001</v>
      </c>
      <c r="AD263">
        <f t="shared" si="50"/>
        <v>0.21990000000000001</v>
      </c>
      <c r="AE263">
        <f t="shared" si="51"/>
        <v>0.21990000000000001</v>
      </c>
      <c r="AF263">
        <f t="shared" si="52"/>
        <v>0.21990000000000001</v>
      </c>
    </row>
    <row r="264" spans="1:32" x14ac:dyDescent="0.25">
      <c r="A264" t="s">
        <v>1108</v>
      </c>
      <c r="B264" t="str">
        <f t="shared" si="44"/>
        <v>P427162D-FGA001</v>
      </c>
      <c r="C264" t="str">
        <f>VLOOKUP(B264,[1]IRIS!$B$2:$T$370,2,FALSE)</f>
        <v>Capacitor Electrolytic270uF 35V</v>
      </c>
      <c r="D264" t="str">
        <f>VLOOKUP(B264,'[1]cBOM GD'!$B$3:$D$393,3,FALSE)</f>
        <v>EBOM</v>
      </c>
      <c r="E264" t="str">
        <f>VLOOKUP(B264,[1]IRIS!$B$2:$T$370,4,FALSE)</f>
        <v>PP</v>
      </c>
      <c r="F264">
        <f>VLOOKUP(B264,[1]IRIS!$B$2:$T$370,5,FALSE)</f>
        <v>80012126</v>
      </c>
      <c r="G264" t="str">
        <f>VLOOKUP(B264,[1]IRIS!$B$2:$T$370,6,FALSE)</f>
        <v>UNITED CHEMI-CON INC.</v>
      </c>
      <c r="H264" t="str">
        <f>VLOOKUP(B264,[1]IRIS!$B$2:$T$370,7,FALSE)</f>
        <v>US</v>
      </c>
      <c r="I264">
        <f>VLOOKUP(B264,[1]IRIS!$B$2:$T$370,14,FALSE)</f>
        <v>0.22900000000000001</v>
      </c>
      <c r="J264" t="str">
        <f>VLOOKUP(B264,[1]IRIS!$B$2:$T$370,15,FALSE)</f>
        <v>USD</v>
      </c>
      <c r="K264">
        <f t="shared" si="43"/>
        <v>0.22900000000000001</v>
      </c>
      <c r="L264" s="15"/>
      <c r="N264" t="str">
        <f>VLOOKUP(B264,[1]IRIS!$B$2:$T$370,16,FALSE)</f>
        <v>EA</v>
      </c>
      <c r="O264" t="str">
        <f>VLOOKUP(B264,[1]IRIS!$B$2:$T$370,17,FALSE)</f>
        <v>P4000100</v>
      </c>
      <c r="P264" t="str">
        <f>VLOOKUP(B264,[1]IRIS!$B$2:$T$370,19,FALSE)</f>
        <v>PAVG55D</v>
      </c>
      <c r="Q264">
        <v>4</v>
      </c>
      <c r="R264">
        <v>4</v>
      </c>
      <c r="S264">
        <v>4</v>
      </c>
      <c r="T264">
        <v>4</v>
      </c>
      <c r="U264">
        <v>4</v>
      </c>
      <c r="V264">
        <v>4</v>
      </c>
      <c r="W264">
        <v>4</v>
      </c>
      <c r="X264">
        <v>4</v>
      </c>
      <c r="Y264">
        <f t="shared" si="45"/>
        <v>0.91600000000000004</v>
      </c>
      <c r="Z264">
        <f t="shared" si="46"/>
        <v>0.91600000000000004</v>
      </c>
      <c r="AA264">
        <f t="shared" si="47"/>
        <v>0.91600000000000004</v>
      </c>
      <c r="AB264">
        <f t="shared" si="48"/>
        <v>0.91600000000000004</v>
      </c>
      <c r="AC264">
        <f t="shared" si="49"/>
        <v>0.91600000000000004</v>
      </c>
      <c r="AD264">
        <f t="shared" si="50"/>
        <v>0.91600000000000004</v>
      </c>
      <c r="AE264">
        <f t="shared" si="51"/>
        <v>0.91600000000000004</v>
      </c>
      <c r="AF264">
        <f t="shared" si="52"/>
        <v>0.91600000000000004</v>
      </c>
    </row>
    <row r="265" spans="1:32" x14ac:dyDescent="0.25">
      <c r="A265" t="s">
        <v>1109</v>
      </c>
      <c r="B265" t="str">
        <f t="shared" si="44"/>
        <v>P511100B-FAE000</v>
      </c>
      <c r="C265" t="str">
        <f>VLOOKUP(B265,[1]IRIS!$B$2:$T$370,2,FALSE)</f>
        <v>DIODE ZENER 11V 200MW 5mA AEC-Q101</v>
      </c>
      <c r="D265" t="str">
        <f>VLOOKUP(B265,'[1]cBOM GD'!$B$3:$D$393,3,FALSE)</f>
        <v>EBOM</v>
      </c>
      <c r="E265" t="str">
        <f>VLOOKUP(B265,[1]IRIS!$B$2:$T$370,4,FALSE)</f>
        <v>PP</v>
      </c>
      <c r="F265">
        <f>VLOOKUP(B265,[1]IRIS!$B$2:$T$370,5,FALSE)</f>
        <v>80004918</v>
      </c>
      <c r="G265" t="str">
        <f>VLOOKUP(B265,[1]IRIS!$B$2:$T$370,6,FALSE)</f>
        <v>ROHM INTEGRATED SYSTEMS THAI</v>
      </c>
      <c r="H265" t="str">
        <f>VLOOKUP(B265,[1]IRIS!$B$2:$T$370,7,FALSE)</f>
        <v>US</v>
      </c>
      <c r="I265">
        <f>VLOOKUP(B265,[1]IRIS!$B$2:$T$370,14,FALSE)</f>
        <v>1.4500000000000001E-2</v>
      </c>
      <c r="J265" t="str">
        <f>VLOOKUP(B265,[1]IRIS!$B$2:$T$370,15,FALSE)</f>
        <v>USD</v>
      </c>
      <c r="K265">
        <f t="shared" si="43"/>
        <v>1.4500000000000001E-2</v>
      </c>
      <c r="L265" s="15"/>
      <c r="N265" t="str">
        <f>VLOOKUP(B265,[1]IRIS!$B$2:$T$370,16,FALSE)</f>
        <v>EA</v>
      </c>
      <c r="O265" t="str">
        <f>VLOOKUP(B265,[1]IRIS!$B$2:$T$370,17,FALSE)</f>
        <v>P4000052</v>
      </c>
      <c r="P265" t="str">
        <f>VLOOKUP(B265,[1]IRIS!$B$2:$T$370,19,FALSE)</f>
        <v>PAVG55D</v>
      </c>
      <c r="Q265">
        <v>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f t="shared" si="45"/>
        <v>1.4500000000000001E-2</v>
      </c>
      <c r="Z265">
        <f t="shared" si="46"/>
        <v>1.4500000000000001E-2</v>
      </c>
      <c r="AA265">
        <f t="shared" si="47"/>
        <v>0</v>
      </c>
      <c r="AB265">
        <f t="shared" si="48"/>
        <v>0</v>
      </c>
      <c r="AC265">
        <f t="shared" si="49"/>
        <v>0</v>
      </c>
      <c r="AD265">
        <f t="shared" si="50"/>
        <v>0</v>
      </c>
      <c r="AE265">
        <f t="shared" si="51"/>
        <v>0</v>
      </c>
      <c r="AF265">
        <f t="shared" si="52"/>
        <v>0</v>
      </c>
    </row>
    <row r="266" spans="1:32" x14ac:dyDescent="0.25">
      <c r="A266" t="s">
        <v>1110</v>
      </c>
      <c r="B266" t="str">
        <f t="shared" si="44"/>
        <v>P511101B-FAEAKC</v>
      </c>
      <c r="C266" t="str">
        <f>VLOOKUP(B266,[1]IRIS!$B$2:$T$370,2,FALSE)</f>
        <v>15V 500mW ZenerDiode AEC-Q101</v>
      </c>
      <c r="D266" t="str">
        <f>VLOOKUP(B266,'[1]cBOM GD'!$B$3:$D$393,3,FALSE)</f>
        <v>EBOM</v>
      </c>
      <c r="E266" t="str">
        <f>VLOOKUP(B266,[1]IRIS!$B$2:$T$370,4,FALSE)</f>
        <v>PP</v>
      </c>
      <c r="F266">
        <f>VLOOKUP(B266,[1]IRIS!$B$2:$T$370,5,FALSE)</f>
        <v>80023560</v>
      </c>
      <c r="G266" t="str">
        <f>VLOOKUP(B266,[1]IRIS!$B$2:$T$370,6,FALSE)</f>
        <v>ARROW ELECTRONICS, INC</v>
      </c>
      <c r="H266" t="str">
        <f>VLOOKUP(B266,[1]IRIS!$B$2:$T$370,7,FALSE)</f>
        <v>US</v>
      </c>
      <c r="I266">
        <f>VLOOKUP(B266,[1]IRIS!$B$2:$T$370,14,FALSE)</f>
        <v>1.17E-2</v>
      </c>
      <c r="J266" t="str">
        <f>VLOOKUP(B266,[1]IRIS!$B$2:$T$370,15,FALSE)</f>
        <v>USD</v>
      </c>
      <c r="K266">
        <f t="shared" si="43"/>
        <v>1.17E-2</v>
      </c>
      <c r="L266" s="15">
        <f>VLOOKUP(B266,[1]Sheet2!$A$2:$M$49,13,FALSE)</f>
        <v>1.2E-2</v>
      </c>
      <c r="N266" t="str">
        <f>VLOOKUP(B266,[1]IRIS!$B$2:$T$370,16,FALSE)</f>
        <v>EA</v>
      </c>
      <c r="O266" t="str">
        <f>VLOOKUP(B266,[1]IRIS!$B$2:$T$370,17,FALSE)</f>
        <v>P4000415</v>
      </c>
      <c r="P266" t="str">
        <f>VLOOKUP(B266,[1]IRIS!$B$2:$T$370,19,FALSE)</f>
        <v>PNET30D</v>
      </c>
      <c r="Q266">
        <v>2</v>
      </c>
      <c r="R266">
        <v>2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f t="shared" si="45"/>
        <v>2.3400000000000001E-2</v>
      </c>
      <c r="Z266">
        <f t="shared" si="46"/>
        <v>2.3400000000000001E-2</v>
      </c>
      <c r="AA266">
        <f t="shared" si="47"/>
        <v>1.17E-2</v>
      </c>
      <c r="AB266">
        <f t="shared" si="48"/>
        <v>1.17E-2</v>
      </c>
      <c r="AC266">
        <f t="shared" si="49"/>
        <v>1.17E-2</v>
      </c>
      <c r="AD266">
        <f t="shared" si="50"/>
        <v>1.17E-2</v>
      </c>
      <c r="AE266">
        <f t="shared" si="51"/>
        <v>1.17E-2</v>
      </c>
      <c r="AF266">
        <f t="shared" si="52"/>
        <v>1.17E-2</v>
      </c>
    </row>
    <row r="267" spans="1:32" x14ac:dyDescent="0.25">
      <c r="A267" t="s">
        <v>1111</v>
      </c>
      <c r="B267" t="str">
        <f t="shared" si="44"/>
        <v>P511112B-FAE000</v>
      </c>
      <c r="C267" t="str">
        <f>VLOOKUP(B267,[1]IRIS!$B$2:$T$370,2,FALSE)</f>
        <v>DIOD-ZENER 15.0,,SOD323</v>
      </c>
      <c r="D267" t="str">
        <f>VLOOKUP(B267,'[1]cBOM GD'!$B$3:$D$393,3,FALSE)</f>
        <v>EBOM</v>
      </c>
      <c r="E267" t="str">
        <f>VLOOKUP(B267,[1]IRIS!$B$2:$T$370,4,FALSE)</f>
        <v>PP</v>
      </c>
      <c r="F267">
        <f>VLOOKUP(B267,[1]IRIS!$B$2:$T$370,5,FALSE)</f>
        <v>80023560</v>
      </c>
      <c r="G267" t="str">
        <f>VLOOKUP(B267,[1]IRIS!$B$2:$T$370,6,FALSE)</f>
        <v>ARROW ELECTRONICS, INC</v>
      </c>
      <c r="H267" t="str">
        <f>VLOOKUP(B267,[1]IRIS!$B$2:$T$370,7,FALSE)</f>
        <v>US</v>
      </c>
      <c r="I267">
        <f>VLOOKUP(B267,[1]IRIS!$B$2:$T$370,14,FALSE)</f>
        <v>1.4500000000000001E-2</v>
      </c>
      <c r="J267" t="str">
        <f>VLOOKUP(B267,[1]IRIS!$B$2:$T$370,15,FALSE)</f>
        <v>USD</v>
      </c>
      <c r="K267">
        <f t="shared" si="43"/>
        <v>1.4500000000000001E-2</v>
      </c>
      <c r="L267" s="15"/>
      <c r="N267" t="str">
        <f>VLOOKUP(B267,[1]IRIS!$B$2:$T$370,16,FALSE)</f>
        <v>EA</v>
      </c>
      <c r="O267" t="str">
        <f>VLOOKUP(B267,[1]IRIS!$B$2:$T$370,17,FALSE)</f>
        <v>P4000415</v>
      </c>
      <c r="P267" t="str">
        <f>VLOOKUP(B267,[1]IRIS!$B$2:$T$370,19,FALSE)</f>
        <v>PNET30D</v>
      </c>
      <c r="Q267">
        <v>1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f t="shared" si="45"/>
        <v>1.4500000000000001E-2</v>
      </c>
      <c r="Z267">
        <f t="shared" si="46"/>
        <v>1.4500000000000001E-2</v>
      </c>
      <c r="AA267">
        <f t="shared" si="47"/>
        <v>0</v>
      </c>
      <c r="AB267">
        <f t="shared" si="48"/>
        <v>0</v>
      </c>
      <c r="AC267">
        <f t="shared" si="49"/>
        <v>0</v>
      </c>
      <c r="AD267">
        <f t="shared" si="50"/>
        <v>0</v>
      </c>
      <c r="AE267">
        <f t="shared" si="51"/>
        <v>0</v>
      </c>
      <c r="AF267">
        <f t="shared" si="52"/>
        <v>0</v>
      </c>
    </row>
    <row r="268" spans="1:32" x14ac:dyDescent="0.25">
      <c r="A268" t="s">
        <v>1112</v>
      </c>
      <c r="B268" t="str">
        <f t="shared" si="44"/>
        <v>P512102D-FBC000</v>
      </c>
      <c r="C268" t="str">
        <f>VLOOKUP(B268,[1]IRIS!$B$2:$T$370,2,FALSE)</f>
        <v>DIOD-SCHOT 100V,5A,</v>
      </c>
      <c r="D268" t="str">
        <f>VLOOKUP(B268,'[1]cBOM GD'!$B$3:$D$393,3,FALSE)</f>
        <v>EBOM</v>
      </c>
      <c r="E268" t="str">
        <f>VLOOKUP(B268,[1]IRIS!$B$2:$T$370,4,FALSE)</f>
        <v>PP</v>
      </c>
      <c r="F268">
        <f>VLOOKUP(B268,[1]IRIS!$B$2:$T$370,5,FALSE)</f>
        <v>80023560</v>
      </c>
      <c r="G268" t="str">
        <f>VLOOKUP(B268,[1]IRIS!$B$2:$T$370,6,FALSE)</f>
        <v>ARROW ELECTRONICS, INC</v>
      </c>
      <c r="H268" t="str">
        <f>VLOOKUP(B268,[1]IRIS!$B$2:$T$370,7,FALSE)</f>
        <v>US</v>
      </c>
      <c r="I268">
        <f>VLOOKUP(B268,[1]IRIS!$B$2:$T$370,14,FALSE)</f>
        <v>0.25700000000000001</v>
      </c>
      <c r="J268" t="str">
        <f>VLOOKUP(B268,[1]IRIS!$B$2:$T$370,15,FALSE)</f>
        <v>USD</v>
      </c>
      <c r="K268">
        <f t="shared" si="43"/>
        <v>0.25700000000000001</v>
      </c>
      <c r="L268" s="15"/>
      <c r="N268" t="str">
        <f>VLOOKUP(B268,[1]IRIS!$B$2:$T$370,16,FALSE)</f>
        <v>EA</v>
      </c>
      <c r="O268" t="str">
        <f>VLOOKUP(B268,[1]IRIS!$B$2:$T$370,17,FALSE)</f>
        <v>P4000415</v>
      </c>
      <c r="P268" t="str">
        <f>VLOOKUP(B268,[1]IRIS!$B$2:$T$370,19,FALSE)</f>
        <v>PNET30D</v>
      </c>
      <c r="Q268">
        <v>1</v>
      </c>
      <c r="R268">
        <v>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f t="shared" si="45"/>
        <v>0.25700000000000001</v>
      </c>
      <c r="Z268">
        <f t="shared" si="46"/>
        <v>0.25700000000000001</v>
      </c>
      <c r="AA268">
        <f t="shared" si="47"/>
        <v>0</v>
      </c>
      <c r="AB268">
        <f t="shared" si="48"/>
        <v>0</v>
      </c>
      <c r="AC268">
        <f t="shared" si="49"/>
        <v>0</v>
      </c>
      <c r="AD268">
        <f t="shared" si="50"/>
        <v>0</v>
      </c>
      <c r="AE268">
        <f t="shared" si="51"/>
        <v>0</v>
      </c>
      <c r="AF268">
        <f t="shared" si="52"/>
        <v>0</v>
      </c>
    </row>
    <row r="269" spans="1:32" x14ac:dyDescent="0.25">
      <c r="A269" t="s">
        <v>1113</v>
      </c>
      <c r="B269" t="str">
        <f t="shared" si="44"/>
        <v>P530099B-FAE000</v>
      </c>
      <c r="C269" t="str">
        <f>VLOOKUP(B269,[1]IRIS!$B$2:$T$370,2,FALSE)</f>
        <v xml:space="preserve"> DIODE ZENER 3.9V 200MW 5mA AEC-Q101</v>
      </c>
      <c r="D269" t="str">
        <f>VLOOKUP(B269,'[1]cBOM GD'!$B$3:$D$393,3,FALSE)</f>
        <v>EBOM</v>
      </c>
      <c r="E269" t="str">
        <f>VLOOKUP(B269,[1]IRIS!$B$2:$T$370,4,FALSE)</f>
        <v>PP</v>
      </c>
      <c r="F269">
        <f>VLOOKUP(B269,[1]IRIS!$B$2:$T$370,5,FALSE)</f>
        <v>80004918</v>
      </c>
      <c r="G269" t="str">
        <f>VLOOKUP(B269,[1]IRIS!$B$2:$T$370,6,FALSE)</f>
        <v>ROHM INTEGRATED SYSTEMS THAI</v>
      </c>
      <c r="H269" t="str">
        <f>VLOOKUP(B269,[1]IRIS!$B$2:$T$370,7,FALSE)</f>
        <v>US</v>
      </c>
      <c r="I269">
        <f>VLOOKUP(B269,[1]IRIS!$B$2:$T$370,14,FALSE)</f>
        <v>1.4500000000000001E-2</v>
      </c>
      <c r="J269" t="str">
        <f>VLOOKUP(B269,[1]IRIS!$B$2:$T$370,15,FALSE)</f>
        <v>USD</v>
      </c>
      <c r="K269">
        <f t="shared" si="43"/>
        <v>1.4500000000000001E-2</v>
      </c>
      <c r="L269" s="15"/>
      <c r="N269" t="str">
        <f>VLOOKUP(B269,[1]IRIS!$B$2:$T$370,16,FALSE)</f>
        <v>EA</v>
      </c>
      <c r="O269" t="str">
        <f>VLOOKUP(B269,[1]IRIS!$B$2:$T$370,17,FALSE)</f>
        <v>P4000052</v>
      </c>
      <c r="P269" t="str">
        <f>VLOOKUP(B269,[1]IRIS!$B$2:$T$370,19,FALSE)</f>
        <v>PAVG55D</v>
      </c>
      <c r="Q269">
        <v>1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f t="shared" si="45"/>
        <v>1.4500000000000001E-2</v>
      </c>
      <c r="Z269">
        <f t="shared" si="46"/>
        <v>1.4500000000000001E-2</v>
      </c>
      <c r="AA269">
        <f t="shared" si="47"/>
        <v>0</v>
      </c>
      <c r="AB269">
        <f t="shared" si="48"/>
        <v>0</v>
      </c>
      <c r="AC269">
        <f t="shared" si="49"/>
        <v>0</v>
      </c>
      <c r="AD269">
        <f t="shared" si="50"/>
        <v>0</v>
      </c>
      <c r="AE269">
        <f t="shared" si="51"/>
        <v>0</v>
      </c>
      <c r="AF269">
        <f t="shared" si="52"/>
        <v>0</v>
      </c>
    </row>
    <row r="270" spans="1:32" x14ac:dyDescent="0.25">
      <c r="A270" t="s">
        <v>1114</v>
      </c>
      <c r="B270" t="str">
        <f t="shared" si="44"/>
        <v>P531511D-F0LAMA</v>
      </c>
      <c r="C270" t="str">
        <f>VLOOKUP(B270,[1]IRIS!$B$2:$T$370,2,FALSE)</f>
        <v>Bi-Directional TransientVoltage Suppressor AEC-Q</v>
      </c>
      <c r="D270" t="str">
        <f>VLOOKUP(B270,'[1]cBOM GD'!$B$3:$D$393,3,FALSE)</f>
        <v>EBOM</v>
      </c>
      <c r="E270" t="str">
        <f>VLOOKUP(B270,[1]IRIS!$B$2:$T$370,4,FALSE)</f>
        <v>PP</v>
      </c>
      <c r="F270">
        <f>VLOOKUP(B270,[1]IRIS!$B$2:$T$370,5,FALSE)</f>
        <v>80004877</v>
      </c>
      <c r="G270" t="str">
        <f>VLOOKUP(B270,[1]IRIS!$B$2:$T$370,6,FALSE)</f>
        <v>VISHAY VITRAMON</v>
      </c>
      <c r="H270" t="str">
        <f>VLOOKUP(B270,[1]IRIS!$B$2:$T$370,7,FALSE)</f>
        <v>US</v>
      </c>
      <c r="I270">
        <f>VLOOKUP(B270,[1]IRIS!$B$2:$T$370,14,FALSE)</f>
        <v>0.248</v>
      </c>
      <c r="J270" t="str">
        <f>VLOOKUP(B270,[1]IRIS!$B$2:$T$370,15,FALSE)</f>
        <v>USD</v>
      </c>
      <c r="K270">
        <f t="shared" si="43"/>
        <v>0.248</v>
      </c>
      <c r="L270" s="15"/>
      <c r="N270" t="str">
        <f>VLOOKUP(B270,[1]IRIS!$B$2:$T$370,16,FALSE)</f>
        <v>EA</v>
      </c>
      <c r="O270" t="str">
        <f>VLOOKUP(B270,[1]IRIS!$B$2:$T$370,17,FALSE)</f>
        <v>P4000561</v>
      </c>
      <c r="P270" t="str">
        <f>VLOOKUP(B270,[1]IRIS!$B$2:$T$370,19,FALSE)</f>
        <v>PNET60D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f t="shared" si="45"/>
        <v>0.248</v>
      </c>
      <c r="Z270">
        <f t="shared" si="46"/>
        <v>0.248</v>
      </c>
      <c r="AA270">
        <f t="shared" si="47"/>
        <v>0.248</v>
      </c>
      <c r="AB270">
        <f t="shared" si="48"/>
        <v>0.248</v>
      </c>
      <c r="AC270">
        <f t="shared" si="49"/>
        <v>0.248</v>
      </c>
      <c r="AD270">
        <f t="shared" si="50"/>
        <v>0.248</v>
      </c>
      <c r="AE270">
        <f t="shared" si="51"/>
        <v>0.248</v>
      </c>
      <c r="AF270">
        <f t="shared" si="52"/>
        <v>0.248</v>
      </c>
    </row>
    <row r="271" spans="1:32" x14ac:dyDescent="0.25">
      <c r="A271" t="s">
        <v>1115</v>
      </c>
      <c r="B271" t="str">
        <f t="shared" si="44"/>
        <v>P541100B-FACAKD</v>
      </c>
      <c r="C271" t="str">
        <f>VLOOKUP(B271,[1]IRIS!$B$2:$T$370,2,FALSE)</f>
        <v>DIODE SCHOTTKY 40V 400MASOD323 AEC-Q101</v>
      </c>
      <c r="D271" t="str">
        <f>VLOOKUP(B271,'[1]cBOM GD'!$B$3:$D$393,3,FALSE)</f>
        <v>EBOM</v>
      </c>
      <c r="E271" t="str">
        <f>VLOOKUP(B271,[1]IRIS!$B$2:$T$370,4,FALSE)</f>
        <v>PP</v>
      </c>
      <c r="F271">
        <f>VLOOKUP(B271,[1]IRIS!$B$2:$T$370,5,FALSE)</f>
        <v>80023560</v>
      </c>
      <c r="G271" t="str">
        <f>VLOOKUP(B271,[1]IRIS!$B$2:$T$370,6,FALSE)</f>
        <v>ARROW ELECTRONICS, INC</v>
      </c>
      <c r="H271" t="str">
        <f>VLOOKUP(B271,[1]IRIS!$B$2:$T$370,7,FALSE)</f>
        <v>US</v>
      </c>
      <c r="I271">
        <f>VLOOKUP(B271,[1]IRIS!$B$2:$T$370,14,FALSE)</f>
        <v>0.105</v>
      </c>
      <c r="J271" t="str">
        <f>VLOOKUP(B271,[1]IRIS!$B$2:$T$370,15,FALSE)</f>
        <v>USD</v>
      </c>
      <c r="K271">
        <f t="shared" si="43"/>
        <v>0.105</v>
      </c>
      <c r="L271" s="15"/>
      <c r="N271" t="str">
        <f>VLOOKUP(B271,[1]IRIS!$B$2:$T$370,16,FALSE)</f>
        <v>EA</v>
      </c>
      <c r="O271" t="str">
        <f>VLOOKUP(B271,[1]IRIS!$B$2:$T$370,17,FALSE)</f>
        <v>P4000415</v>
      </c>
      <c r="P271" t="str">
        <f>VLOOKUP(B271,[1]IRIS!$B$2:$T$370,19,FALSE)</f>
        <v>PNET30D</v>
      </c>
      <c r="Q271">
        <v>2</v>
      </c>
      <c r="R271">
        <v>2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f t="shared" si="45"/>
        <v>0.21</v>
      </c>
      <c r="Z271">
        <f t="shared" si="46"/>
        <v>0.21</v>
      </c>
      <c r="AA271">
        <f t="shared" si="47"/>
        <v>0</v>
      </c>
      <c r="AB271">
        <f t="shared" si="48"/>
        <v>0</v>
      </c>
      <c r="AC271">
        <f t="shared" si="49"/>
        <v>0</v>
      </c>
      <c r="AD271">
        <f t="shared" si="50"/>
        <v>0</v>
      </c>
      <c r="AE271">
        <f t="shared" si="51"/>
        <v>0</v>
      </c>
      <c r="AF271">
        <f t="shared" si="52"/>
        <v>0</v>
      </c>
    </row>
    <row r="272" spans="1:32" x14ac:dyDescent="0.25">
      <c r="A272" t="s">
        <v>1116</v>
      </c>
      <c r="B272" t="str">
        <f t="shared" si="44"/>
        <v>P541104B-FACAKA</v>
      </c>
      <c r="C272" t="str">
        <f>VLOOKUP(B272,[1]IRIS!$B$2:$T$370,2,FALSE)</f>
        <v>DIOD-SCHOT 40V,500mA,SO-23</v>
      </c>
      <c r="D272" t="str">
        <f>VLOOKUP(B272,'[1]cBOM GD'!$B$3:$D$393,3,FALSE)</f>
        <v>EBOM</v>
      </c>
      <c r="E272" t="str">
        <f>VLOOKUP(B272,[1]IRIS!$B$2:$T$370,4,FALSE)</f>
        <v>PP</v>
      </c>
      <c r="F272">
        <f>VLOOKUP(B272,[1]IRIS!$B$2:$T$370,5,FALSE)</f>
        <v>80030969</v>
      </c>
      <c r="G272" t="str">
        <f>VLOOKUP(B272,[1]IRIS!$B$2:$T$370,6,FALSE)</f>
        <v>Nexperia USA Inc.</v>
      </c>
      <c r="H272" t="str">
        <f>VLOOKUP(B272,[1]IRIS!$B$2:$T$370,7,FALSE)</f>
        <v>US</v>
      </c>
      <c r="I272">
        <f>VLOOKUP(B272,[1]IRIS!$B$2:$T$370,14,FALSE)</f>
        <v>0.03</v>
      </c>
      <c r="J272" t="str">
        <f>VLOOKUP(B272,[1]IRIS!$B$2:$T$370,15,FALSE)</f>
        <v>USD</v>
      </c>
      <c r="K272">
        <f t="shared" si="43"/>
        <v>0.03</v>
      </c>
      <c r="L272" s="15">
        <f>VLOOKUP(B272,[1]Sheet2!$A$2:$M$49,13,FALSE)</f>
        <v>0.03</v>
      </c>
      <c r="N272" t="str">
        <f>VLOOKUP(B272,[1]IRIS!$B$2:$T$370,16,FALSE)</f>
        <v>EA</v>
      </c>
      <c r="O272" t="str">
        <f>VLOOKUP(B272,[1]IRIS!$B$2:$T$370,17,FALSE)</f>
        <v>P4000604</v>
      </c>
      <c r="P272" t="str">
        <f>VLOOKUP(B272,[1]IRIS!$B$2:$T$370,19,FALSE)</f>
        <v>PNET55D</v>
      </c>
      <c r="Q272">
        <v>3</v>
      </c>
      <c r="R272">
        <v>3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f t="shared" si="45"/>
        <v>0.09</v>
      </c>
      <c r="Z272">
        <f t="shared" si="46"/>
        <v>0.09</v>
      </c>
      <c r="AA272">
        <f t="shared" si="47"/>
        <v>0</v>
      </c>
      <c r="AB272">
        <f t="shared" si="48"/>
        <v>0</v>
      </c>
      <c r="AC272">
        <f t="shared" si="49"/>
        <v>0</v>
      </c>
      <c r="AD272">
        <f t="shared" si="50"/>
        <v>0</v>
      </c>
      <c r="AE272">
        <f t="shared" si="51"/>
        <v>0</v>
      </c>
      <c r="AF272">
        <f t="shared" si="52"/>
        <v>0</v>
      </c>
    </row>
    <row r="273" spans="1:32" x14ac:dyDescent="0.25">
      <c r="A273" t="s">
        <v>1117</v>
      </c>
      <c r="B273" t="str">
        <f t="shared" si="44"/>
        <v>P550104B-FAEAKA</v>
      </c>
      <c r="C273" t="str">
        <f>VLOOKUP(B273,[1]IRIS!$B$2:$T$370,2,FALSE)</f>
        <v>DIOD-ZENER 5.6,2.0,SOT-23</v>
      </c>
      <c r="D273" t="str">
        <f>VLOOKUP(B273,'[1]cBOM GD'!$B$3:$D$393,3,FALSE)</f>
        <v>EBOM</v>
      </c>
      <c r="E273" t="str">
        <f>VLOOKUP(B273,[1]IRIS!$B$2:$T$370,4,FALSE)</f>
        <v>PP</v>
      </c>
      <c r="F273">
        <f>VLOOKUP(B273,[1]IRIS!$B$2:$T$370,5,FALSE)</f>
        <v>80030969</v>
      </c>
      <c r="G273" t="str">
        <f>VLOOKUP(B273,[1]IRIS!$B$2:$T$370,6,FALSE)</f>
        <v>Nexperia USA Inc.</v>
      </c>
      <c r="H273" t="str">
        <f>VLOOKUP(B273,[1]IRIS!$B$2:$T$370,7,FALSE)</f>
        <v>US</v>
      </c>
      <c r="I273">
        <f>VLOOKUP(B273,[1]IRIS!$B$2:$T$370,14,FALSE)</f>
        <v>1.0999999999999999E-2</v>
      </c>
      <c r="J273" t="str">
        <f>VLOOKUP(B273,[1]IRIS!$B$2:$T$370,15,FALSE)</f>
        <v>USD</v>
      </c>
      <c r="K273">
        <f t="shared" si="43"/>
        <v>1.0999999999999999E-2</v>
      </c>
      <c r="L273" s="15">
        <f>VLOOKUP(B273,[1]Sheet2!$A$2:$M$49,13,FALSE)</f>
        <v>1.0999999999999999E-2</v>
      </c>
      <c r="N273" t="str">
        <f>VLOOKUP(B273,[1]IRIS!$B$2:$T$370,16,FALSE)</f>
        <v>EA</v>
      </c>
      <c r="O273" t="str">
        <f>VLOOKUP(B273,[1]IRIS!$B$2:$T$370,17,FALSE)</f>
        <v>P4000604</v>
      </c>
      <c r="P273" t="str">
        <f>VLOOKUP(B273,[1]IRIS!$B$2:$T$370,19,FALSE)</f>
        <v>PNET55D</v>
      </c>
      <c r="Q273">
        <v>1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f t="shared" si="45"/>
        <v>1.0999999999999999E-2</v>
      </c>
      <c r="Z273">
        <f t="shared" si="46"/>
        <v>1.0999999999999999E-2</v>
      </c>
      <c r="AA273">
        <f t="shared" si="47"/>
        <v>0</v>
      </c>
      <c r="AB273">
        <f t="shared" si="48"/>
        <v>0</v>
      </c>
      <c r="AC273">
        <f t="shared" si="49"/>
        <v>0</v>
      </c>
      <c r="AD273">
        <f t="shared" si="50"/>
        <v>0</v>
      </c>
      <c r="AE273">
        <f t="shared" si="51"/>
        <v>0</v>
      </c>
      <c r="AF273">
        <f t="shared" si="52"/>
        <v>0</v>
      </c>
    </row>
    <row r="274" spans="1:32" x14ac:dyDescent="0.25">
      <c r="A274" t="s">
        <v>1118</v>
      </c>
      <c r="B274" t="str">
        <f t="shared" si="44"/>
        <v>P551093B-FAB000</v>
      </c>
      <c r="C274" t="str">
        <f>VLOOKUP(B274,[1]IRIS!$B$2:$T$370,2,FALSE)</f>
        <v>Very Low Capacitance PlaPackaged Silicon PIN Dio</v>
      </c>
      <c r="D274" t="str">
        <f>VLOOKUP(B274,'[1]cBOM GD'!$B$3:$D$393,3,FALSE)</f>
        <v>EBOM</v>
      </c>
      <c r="E274" t="str">
        <f>VLOOKUP(B274,[1]IRIS!$B$2:$T$370,4,FALSE)</f>
        <v>PP</v>
      </c>
      <c r="F274">
        <f>VLOOKUP(B274,[1]IRIS!$B$2:$T$370,5,FALSE)</f>
        <v>80033696</v>
      </c>
      <c r="G274" t="str">
        <f>VLOOKUP(B274,[1]IRIS!$B$2:$T$370,6,FALSE)</f>
        <v>Richardson RFPD, Inc.</v>
      </c>
      <c r="H274" t="str">
        <f>VLOOKUP(B274,[1]IRIS!$B$2:$T$370,7,FALSE)</f>
        <v>US</v>
      </c>
      <c r="I274">
        <f>VLOOKUP(B274,[1]IRIS!$B$2:$T$370,14,FALSE)</f>
        <v>0.1053</v>
      </c>
      <c r="J274" t="str">
        <f>VLOOKUP(B274,[1]IRIS!$B$2:$T$370,15,FALSE)</f>
        <v>USD</v>
      </c>
      <c r="K274">
        <f t="shared" si="43"/>
        <v>0.1053</v>
      </c>
      <c r="L274" s="15"/>
      <c r="N274" t="str">
        <f>VLOOKUP(B274,[1]IRIS!$B$2:$T$370,16,FALSE)</f>
        <v>EA</v>
      </c>
      <c r="O274" t="str">
        <f>VLOOKUP(B274,[1]IRIS!$B$2:$T$370,17,FALSE)</f>
        <v>P4000607</v>
      </c>
      <c r="P274" t="str">
        <f>VLOOKUP(B274,[1]IRIS!$B$2:$T$370,19,FALSE)</f>
        <v>PNET60D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f t="shared" si="45"/>
        <v>0.1053</v>
      </c>
      <c r="Z274">
        <f t="shared" si="46"/>
        <v>0.1053</v>
      </c>
      <c r="AA274">
        <f t="shared" si="47"/>
        <v>0.1053</v>
      </c>
      <c r="AB274">
        <f t="shared" si="48"/>
        <v>0.1053</v>
      </c>
      <c r="AC274">
        <f t="shared" si="49"/>
        <v>0.1053</v>
      </c>
      <c r="AD274">
        <f t="shared" si="50"/>
        <v>0.1053</v>
      </c>
      <c r="AE274">
        <f t="shared" si="51"/>
        <v>0.1053</v>
      </c>
      <c r="AF274">
        <f t="shared" si="52"/>
        <v>0.1053</v>
      </c>
    </row>
    <row r="275" spans="1:32" x14ac:dyDescent="0.25">
      <c r="A275" t="s">
        <v>1119</v>
      </c>
      <c r="B275" t="str">
        <f t="shared" si="44"/>
        <v>P560512B-F0L000</v>
      </c>
      <c r="C275" t="str">
        <f>VLOOKUP(B275,[1]IRIS!$B$2:$T$370,2,FALSE)</f>
        <v>Automotive very lowcapacitance ESD protecti</v>
      </c>
      <c r="D275" t="str">
        <f>VLOOKUP(B275,'[1]cBOM GD'!$B$3:$D$393,3,FALSE)</f>
        <v>EBOM</v>
      </c>
      <c r="E275" t="str">
        <f>VLOOKUP(B275,[1]IRIS!$B$2:$T$370,4,FALSE)</f>
        <v>PP</v>
      </c>
      <c r="F275">
        <f>VLOOKUP(B275,[1]IRIS!$B$2:$T$370,5,FALSE)</f>
        <v>80021884</v>
      </c>
      <c r="G275" t="str">
        <f>VLOOKUP(B275,[1]IRIS!$B$2:$T$370,6,FALSE)</f>
        <v>STMICROELECTRONICS INC</v>
      </c>
      <c r="H275" t="str">
        <f>VLOOKUP(B275,[1]IRIS!$B$2:$T$370,7,FALSE)</f>
        <v>US</v>
      </c>
      <c r="I275">
        <f>VLOOKUP(B275,[1]IRIS!$B$2:$T$370,14,FALSE)</f>
        <v>4.9000000000000002E-2</v>
      </c>
      <c r="J275" t="str">
        <f>VLOOKUP(B275,[1]IRIS!$B$2:$T$370,15,FALSE)</f>
        <v>USD</v>
      </c>
      <c r="K275">
        <f t="shared" si="43"/>
        <v>4.9000000000000002E-2</v>
      </c>
      <c r="L275" s="15"/>
      <c r="N275" t="str">
        <f>VLOOKUP(B275,[1]IRIS!$B$2:$T$370,16,FALSE)</f>
        <v>EA</v>
      </c>
      <c r="O275" t="str">
        <f>VLOOKUP(B275,[1]IRIS!$B$2:$T$370,17,FALSE)</f>
        <v>P4000623</v>
      </c>
      <c r="P275" t="str">
        <f>VLOOKUP(B275,[1]IRIS!$B$2:$T$370,19,FALSE)</f>
        <v>PNET45D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f t="shared" si="45"/>
        <v>4.9000000000000002E-2</v>
      </c>
      <c r="Z275">
        <f t="shared" si="46"/>
        <v>4.9000000000000002E-2</v>
      </c>
      <c r="AA275">
        <f t="shared" si="47"/>
        <v>4.9000000000000002E-2</v>
      </c>
      <c r="AB275">
        <f t="shared" si="48"/>
        <v>4.9000000000000002E-2</v>
      </c>
      <c r="AC275">
        <f t="shared" si="49"/>
        <v>4.9000000000000002E-2</v>
      </c>
      <c r="AD275">
        <f t="shared" si="50"/>
        <v>4.9000000000000002E-2</v>
      </c>
      <c r="AE275">
        <f t="shared" si="51"/>
        <v>4.9000000000000002E-2</v>
      </c>
      <c r="AF275">
        <f t="shared" si="52"/>
        <v>4.9000000000000002E-2</v>
      </c>
    </row>
    <row r="276" spans="1:32" x14ac:dyDescent="0.25">
      <c r="A276" t="s">
        <v>1120</v>
      </c>
      <c r="B276" t="str">
        <f t="shared" si="44"/>
        <v>P571304D-FAAAKA</v>
      </c>
      <c r="C276" t="str">
        <f>VLOOKUP(B276,[1]IRIS!$B$2:$T$370,2,FALSE)</f>
        <v>Switching Diode</v>
      </c>
      <c r="D276" t="str">
        <f>VLOOKUP(B276,'[1]cBOM GD'!$B$3:$D$393,3,FALSE)</f>
        <v>EBOM</v>
      </c>
      <c r="E276" t="str">
        <f>VLOOKUP(B276,[1]IRIS!$B$2:$T$370,4,FALSE)</f>
        <v>PP</v>
      </c>
      <c r="F276">
        <f>VLOOKUP(B276,[1]IRIS!$B$2:$T$370,5,FALSE)</f>
        <v>80023560</v>
      </c>
      <c r="G276" t="str">
        <f>VLOOKUP(B276,[1]IRIS!$B$2:$T$370,6,FALSE)</f>
        <v>ARROW ELECTRONICS, INC</v>
      </c>
      <c r="H276" t="str">
        <f>VLOOKUP(B276,[1]IRIS!$B$2:$T$370,7,FALSE)</f>
        <v>US</v>
      </c>
      <c r="I276">
        <f>VLOOKUP(B276,[1]IRIS!$B$2:$T$370,14,FALSE)</f>
        <v>1.0500000000000001E-2</v>
      </c>
      <c r="J276" t="str">
        <f>VLOOKUP(B276,[1]IRIS!$B$2:$T$370,15,FALSE)</f>
        <v>USD</v>
      </c>
      <c r="K276">
        <f t="shared" si="43"/>
        <v>1.0500000000000001E-2</v>
      </c>
      <c r="L276" s="15"/>
      <c r="N276" t="str">
        <f>VLOOKUP(B276,[1]IRIS!$B$2:$T$370,16,FALSE)</f>
        <v>EA</v>
      </c>
      <c r="O276" t="str">
        <f>VLOOKUP(B276,[1]IRIS!$B$2:$T$370,17,FALSE)</f>
        <v>P4000415</v>
      </c>
      <c r="P276" t="str">
        <f>VLOOKUP(B276,[1]IRIS!$B$2:$T$370,19,FALSE)</f>
        <v>PNET30D</v>
      </c>
      <c r="Q276">
        <v>11</v>
      </c>
      <c r="R276">
        <v>11</v>
      </c>
      <c r="S276">
        <v>9</v>
      </c>
      <c r="T276">
        <v>9</v>
      </c>
      <c r="U276">
        <v>9</v>
      </c>
      <c r="V276">
        <v>9</v>
      </c>
      <c r="W276">
        <v>9</v>
      </c>
      <c r="X276">
        <v>9</v>
      </c>
      <c r="Y276">
        <f t="shared" si="45"/>
        <v>0.11550000000000001</v>
      </c>
      <c r="Z276">
        <f t="shared" si="46"/>
        <v>0.11550000000000001</v>
      </c>
      <c r="AA276">
        <f t="shared" si="47"/>
        <v>9.4500000000000001E-2</v>
      </c>
      <c r="AB276">
        <f t="shared" si="48"/>
        <v>9.4500000000000001E-2</v>
      </c>
      <c r="AC276">
        <f t="shared" si="49"/>
        <v>9.4500000000000001E-2</v>
      </c>
      <c r="AD276">
        <f t="shared" si="50"/>
        <v>9.4500000000000001E-2</v>
      </c>
      <c r="AE276">
        <f t="shared" si="51"/>
        <v>9.4500000000000001E-2</v>
      </c>
      <c r="AF276">
        <f t="shared" si="52"/>
        <v>9.4500000000000001E-2</v>
      </c>
    </row>
    <row r="277" spans="1:32" x14ac:dyDescent="0.25">
      <c r="A277" t="s">
        <v>1121</v>
      </c>
      <c r="B277" t="str">
        <f t="shared" si="44"/>
        <v>P611020B-FABAGA</v>
      </c>
      <c r="C277" t="str">
        <f>VLOOKUP(B277,[1]IRIS!$B$2:$T$370,2,FALSE)</f>
        <v>TRANS PNP MMBTA56</v>
      </c>
      <c r="D277" t="str">
        <f>VLOOKUP(B277,'[1]cBOM GD'!$B$3:$D$393,3,FALSE)</f>
        <v>EBOM</v>
      </c>
      <c r="E277" t="str">
        <f>VLOOKUP(B277,[1]IRIS!$B$2:$T$370,4,FALSE)</f>
        <v>PP</v>
      </c>
      <c r="F277">
        <f>VLOOKUP(B277,[1]IRIS!$B$2:$T$370,5,FALSE)</f>
        <v>80004863</v>
      </c>
      <c r="G277" t="str">
        <f>VLOOKUP(B277,[1]IRIS!$B$2:$T$370,6,FALSE)</f>
        <v>ON SEMICONDUCTOR</v>
      </c>
      <c r="H277" t="str">
        <f>VLOOKUP(B277,[1]IRIS!$B$2:$T$370,7,FALSE)</f>
        <v>US</v>
      </c>
      <c r="I277">
        <f>VLOOKUP(B277,[1]IRIS!$B$2:$T$370,14,FALSE)</f>
        <v>8.0999999999999996E-3</v>
      </c>
      <c r="J277" t="str">
        <f>VLOOKUP(B277,[1]IRIS!$B$2:$T$370,15,FALSE)</f>
        <v>USD</v>
      </c>
      <c r="K277">
        <f t="shared" si="43"/>
        <v>8.0999999999999996E-3</v>
      </c>
      <c r="L277" s="15"/>
      <c r="N277" t="str">
        <f>VLOOKUP(B277,[1]IRIS!$B$2:$T$370,16,FALSE)</f>
        <v>EA</v>
      </c>
      <c r="O277" t="str">
        <f>VLOOKUP(B277,[1]IRIS!$B$2:$T$370,17,FALSE)</f>
        <v>P4000572</v>
      </c>
      <c r="P277" t="str">
        <f>VLOOKUP(B277,[1]IRIS!$B$2:$T$370,19,FALSE)</f>
        <v>PNET45D</v>
      </c>
      <c r="Q277">
        <v>2</v>
      </c>
      <c r="R277">
        <v>2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f t="shared" si="45"/>
        <v>1.6199999999999999E-2</v>
      </c>
      <c r="Z277">
        <f t="shared" si="46"/>
        <v>1.6199999999999999E-2</v>
      </c>
      <c r="AA277">
        <f t="shared" si="47"/>
        <v>0</v>
      </c>
      <c r="AB277">
        <f t="shared" si="48"/>
        <v>0</v>
      </c>
      <c r="AC277">
        <f t="shared" si="49"/>
        <v>0</v>
      </c>
      <c r="AD277">
        <f t="shared" si="50"/>
        <v>0</v>
      </c>
      <c r="AE277">
        <f t="shared" si="51"/>
        <v>0</v>
      </c>
      <c r="AF277">
        <f t="shared" si="52"/>
        <v>0</v>
      </c>
    </row>
    <row r="278" spans="1:32" x14ac:dyDescent="0.25">
      <c r="A278" t="s">
        <v>1122</v>
      </c>
      <c r="B278" t="str">
        <f t="shared" si="44"/>
        <v>P650445D-FFE000</v>
      </c>
      <c r="C278" t="str">
        <f>VLOOKUP(B278,[1]IRIS!$B$2:$T$370,2,FALSE)</f>
        <v>N-Channel MOSFET 40VAutomotive</v>
      </c>
      <c r="D278" t="str">
        <f>VLOOKUP(B278,'[1]cBOM GD'!$B$3:$D$393,3,FALSE)</f>
        <v>EBOM</v>
      </c>
      <c r="E278" t="str">
        <f>VLOOKUP(B278,[1]IRIS!$B$2:$T$370,4,FALSE)</f>
        <v>PP</v>
      </c>
      <c r="F278">
        <f>VLOOKUP(B278,[1]IRIS!$B$2:$T$370,5,FALSE)</f>
        <v>80004877</v>
      </c>
      <c r="G278" t="str">
        <f>VLOOKUP(B278,[1]IRIS!$B$2:$T$370,6,FALSE)</f>
        <v>VISHAY VITRAMON</v>
      </c>
      <c r="H278" t="str">
        <f>VLOOKUP(B278,[1]IRIS!$B$2:$T$370,7,FALSE)</f>
        <v>US</v>
      </c>
      <c r="I278">
        <f>VLOOKUP(B278,[1]IRIS!$B$2:$T$370,14,FALSE)</f>
        <v>0.154</v>
      </c>
      <c r="J278" t="str">
        <f>VLOOKUP(B278,[1]IRIS!$B$2:$T$370,15,FALSE)</f>
        <v>USD</v>
      </c>
      <c r="K278">
        <f t="shared" si="43"/>
        <v>0.154</v>
      </c>
      <c r="L278" s="15"/>
      <c r="N278" t="str">
        <f>VLOOKUP(B278,[1]IRIS!$B$2:$T$370,16,FALSE)</f>
        <v>EA</v>
      </c>
      <c r="O278" t="str">
        <f>VLOOKUP(B278,[1]IRIS!$B$2:$T$370,17,FALSE)</f>
        <v>P4000561</v>
      </c>
      <c r="P278" t="str">
        <f>VLOOKUP(B278,[1]IRIS!$B$2:$T$370,19,FALSE)</f>
        <v>PNET60D</v>
      </c>
      <c r="Q278">
        <v>1</v>
      </c>
      <c r="R278">
        <v>1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f t="shared" si="45"/>
        <v>0.154</v>
      </c>
      <c r="Z278">
        <f t="shared" si="46"/>
        <v>0.154</v>
      </c>
      <c r="AA278">
        <f t="shared" si="47"/>
        <v>0</v>
      </c>
      <c r="AB278">
        <f t="shared" si="48"/>
        <v>0</v>
      </c>
      <c r="AC278">
        <f t="shared" si="49"/>
        <v>0</v>
      </c>
      <c r="AD278">
        <f t="shared" si="50"/>
        <v>0</v>
      </c>
      <c r="AE278">
        <f t="shared" si="51"/>
        <v>0</v>
      </c>
      <c r="AF278">
        <f t="shared" si="52"/>
        <v>0</v>
      </c>
    </row>
    <row r="279" spans="1:32" x14ac:dyDescent="0.25">
      <c r="A279" t="s">
        <v>1123</v>
      </c>
      <c r="B279" t="str">
        <f t="shared" si="44"/>
        <v>P650451D-FFF000</v>
      </c>
      <c r="C279" t="str">
        <f>VLOOKUP(B279,[1]IRIS!$B$2:$T$370,2,FALSE)</f>
        <v>XSTR-MFET ,,,</v>
      </c>
      <c r="D279" t="str">
        <f>VLOOKUP(B279,'[1]cBOM GD'!$B$3:$D$393,3,FALSE)</f>
        <v>EBOM</v>
      </c>
      <c r="E279" t="str">
        <f>VLOOKUP(B279,[1]IRIS!$B$2:$T$370,4,FALSE)</f>
        <v>PP</v>
      </c>
      <c r="F279">
        <f>VLOOKUP(B279,[1]IRIS!$B$2:$T$370,5,FALSE)</f>
        <v>80004877</v>
      </c>
      <c r="G279" t="str">
        <f>VLOOKUP(B279,[1]IRIS!$B$2:$T$370,6,FALSE)</f>
        <v>VISHAY VITRAMON</v>
      </c>
      <c r="H279" t="str">
        <f>VLOOKUP(B279,[1]IRIS!$B$2:$T$370,7,FALSE)</f>
        <v>US</v>
      </c>
      <c r="I279">
        <f>VLOOKUP(B279,[1]IRIS!$B$2:$T$370,14,FALSE)</f>
        <v>0.1452</v>
      </c>
      <c r="J279" t="str">
        <f>VLOOKUP(B279,[1]IRIS!$B$2:$T$370,15,FALSE)</f>
        <v>USD</v>
      </c>
      <c r="K279">
        <f t="shared" si="43"/>
        <v>0.1452</v>
      </c>
      <c r="L279" s="15"/>
      <c r="N279" t="str">
        <f>VLOOKUP(B279,[1]IRIS!$B$2:$T$370,16,FALSE)</f>
        <v>EA</v>
      </c>
      <c r="O279" t="str">
        <f>VLOOKUP(B279,[1]IRIS!$B$2:$T$370,17,FALSE)</f>
        <v>P4000561</v>
      </c>
      <c r="P279" t="str">
        <f>VLOOKUP(B279,[1]IRIS!$B$2:$T$370,19,FALSE)</f>
        <v>PNET60D</v>
      </c>
      <c r="Q279">
        <v>1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f t="shared" si="45"/>
        <v>0.1452</v>
      </c>
      <c r="Z279">
        <f t="shared" si="46"/>
        <v>0.1452</v>
      </c>
      <c r="AA279">
        <f t="shared" si="47"/>
        <v>0</v>
      </c>
      <c r="AB279">
        <f t="shared" si="48"/>
        <v>0</v>
      </c>
      <c r="AC279">
        <f t="shared" si="49"/>
        <v>0</v>
      </c>
      <c r="AD279">
        <f t="shared" si="50"/>
        <v>0</v>
      </c>
      <c r="AE279">
        <f t="shared" si="51"/>
        <v>0</v>
      </c>
      <c r="AF279">
        <f t="shared" si="52"/>
        <v>0</v>
      </c>
    </row>
    <row r="280" spans="1:32" x14ac:dyDescent="0.25">
      <c r="A280" t="s">
        <v>1124</v>
      </c>
      <c r="B280" t="str">
        <f t="shared" si="44"/>
        <v>P651134B-FCA000</v>
      </c>
      <c r="C280" t="str">
        <f>VLOOKUP(B280,[1]IRIS!$B$2:$T$370,2,FALSE)</f>
        <v>TRANS NPN BCX56-16</v>
      </c>
      <c r="D280" t="str">
        <f>VLOOKUP(B280,'[1]cBOM GD'!$B$3:$D$393,3,FALSE)</f>
        <v>EBOM</v>
      </c>
      <c r="E280" t="str">
        <f>VLOOKUP(B280,[1]IRIS!$B$2:$T$370,4,FALSE)</f>
        <v>PP</v>
      </c>
      <c r="F280">
        <f>VLOOKUP(B280,[1]IRIS!$B$2:$T$370,5,FALSE)</f>
        <v>80030969</v>
      </c>
      <c r="G280" t="str">
        <f>VLOOKUP(B280,[1]IRIS!$B$2:$T$370,6,FALSE)</f>
        <v>Nexperia USA Inc.</v>
      </c>
      <c r="H280" t="str">
        <f>VLOOKUP(B280,[1]IRIS!$B$2:$T$370,7,FALSE)</f>
        <v>US</v>
      </c>
      <c r="I280">
        <f>VLOOKUP(B280,[1]IRIS!$B$2:$T$370,14,FALSE)</f>
        <v>3.3799999999999997E-2</v>
      </c>
      <c r="J280" t="str">
        <f>VLOOKUP(B280,[1]IRIS!$B$2:$T$370,15,FALSE)</f>
        <v>USD</v>
      </c>
      <c r="K280">
        <f t="shared" si="43"/>
        <v>3.3799999999999997E-2</v>
      </c>
      <c r="L280" s="15">
        <f>VLOOKUP(B280,[1]Sheet2!$A$2:$M$49,13,FALSE)</f>
        <v>3.3799999999999997E-2</v>
      </c>
      <c r="N280" t="str">
        <f>VLOOKUP(B280,[1]IRIS!$B$2:$T$370,16,FALSE)</f>
        <v>EA</v>
      </c>
      <c r="O280" t="str">
        <f>VLOOKUP(B280,[1]IRIS!$B$2:$T$370,17,FALSE)</f>
        <v>P4000604</v>
      </c>
      <c r="P280" t="str">
        <f>VLOOKUP(B280,[1]IRIS!$B$2:$T$370,19,FALSE)</f>
        <v>PNET55D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f t="shared" si="45"/>
        <v>3.3799999999999997E-2</v>
      </c>
      <c r="Z280">
        <f t="shared" si="46"/>
        <v>3.3799999999999997E-2</v>
      </c>
      <c r="AA280">
        <f t="shared" si="47"/>
        <v>3.3799999999999997E-2</v>
      </c>
      <c r="AB280">
        <f t="shared" si="48"/>
        <v>3.3799999999999997E-2</v>
      </c>
      <c r="AC280">
        <f t="shared" si="49"/>
        <v>3.3799999999999997E-2</v>
      </c>
      <c r="AD280">
        <f t="shared" si="50"/>
        <v>3.3799999999999997E-2</v>
      </c>
      <c r="AE280">
        <f t="shared" si="51"/>
        <v>3.3799999999999997E-2</v>
      </c>
      <c r="AF280">
        <f t="shared" si="52"/>
        <v>3.3799999999999997E-2</v>
      </c>
    </row>
    <row r="281" spans="1:32" x14ac:dyDescent="0.25">
      <c r="A281" t="s">
        <v>1125</v>
      </c>
      <c r="B281" t="str">
        <f t="shared" si="44"/>
        <v>P651449B-FDFAGA</v>
      </c>
      <c r="C281" t="str">
        <f>VLOOKUP(B281,[1]IRIS!$B$2:$T$370,2,FALSE)</f>
        <v>Automotive P-Channel 60(D-S) 175 Â°C MOSFET  AEC</v>
      </c>
      <c r="D281" t="str">
        <f>VLOOKUP(B281,'[1]cBOM GD'!$B$3:$D$393,3,FALSE)</f>
        <v>EBOM</v>
      </c>
      <c r="E281" t="str">
        <f>VLOOKUP(B281,[1]IRIS!$B$2:$T$370,4,FALSE)</f>
        <v>PP</v>
      </c>
      <c r="F281">
        <f>VLOOKUP(B281,[1]IRIS!$B$2:$T$370,5,FALSE)</f>
        <v>80004877</v>
      </c>
      <c r="G281" t="str">
        <f>VLOOKUP(B281,[1]IRIS!$B$2:$T$370,6,FALSE)</f>
        <v>VISHAY VITRAMON</v>
      </c>
      <c r="H281" t="str">
        <f>VLOOKUP(B281,[1]IRIS!$B$2:$T$370,7,FALSE)</f>
        <v>US</v>
      </c>
      <c r="I281">
        <f>VLOOKUP(B281,[1]IRIS!$B$2:$T$370,14,FALSE)</f>
        <v>7.9299999999999995E-2</v>
      </c>
      <c r="J281" t="str">
        <f>VLOOKUP(B281,[1]IRIS!$B$2:$T$370,15,FALSE)</f>
        <v>USD</v>
      </c>
      <c r="K281">
        <f t="shared" si="43"/>
        <v>7.9299999999999995E-2</v>
      </c>
      <c r="L281" s="15"/>
      <c r="N281" t="str">
        <f>VLOOKUP(B281,[1]IRIS!$B$2:$T$370,16,FALSE)</f>
        <v>EA</v>
      </c>
      <c r="O281" t="str">
        <f>VLOOKUP(B281,[1]IRIS!$B$2:$T$370,17,FALSE)</f>
        <v>P4000065</v>
      </c>
      <c r="P281" t="str">
        <f>VLOOKUP(B281,[1]IRIS!$B$2:$T$370,19,FALSE)</f>
        <v>PNET60D</v>
      </c>
      <c r="Q281">
        <v>4</v>
      </c>
      <c r="R281">
        <v>4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f t="shared" si="45"/>
        <v>0.31719999999999998</v>
      </c>
      <c r="Z281">
        <f t="shared" si="46"/>
        <v>0.31719999999999998</v>
      </c>
      <c r="AA281">
        <f t="shared" si="47"/>
        <v>7.9299999999999995E-2</v>
      </c>
      <c r="AB281">
        <f t="shared" si="48"/>
        <v>7.9299999999999995E-2</v>
      </c>
      <c r="AC281">
        <f t="shared" si="49"/>
        <v>7.9299999999999995E-2</v>
      </c>
      <c r="AD281">
        <f t="shared" si="50"/>
        <v>7.9299999999999995E-2</v>
      </c>
      <c r="AE281">
        <f t="shared" si="51"/>
        <v>7.9299999999999995E-2</v>
      </c>
      <c r="AF281">
        <f t="shared" si="52"/>
        <v>7.9299999999999995E-2</v>
      </c>
    </row>
    <row r="282" spans="1:32" x14ac:dyDescent="0.25">
      <c r="A282" t="s">
        <v>1126</v>
      </c>
      <c r="B282" t="str">
        <f t="shared" si="44"/>
        <v>P651457D-FDE000</v>
      </c>
      <c r="C282" t="str">
        <f>VLOOKUP(B282,[1]IRIS!$B$2:$T$370,2,FALSE)</f>
        <v>XSTR-MFET N-Channel,60V,12A,Power</v>
      </c>
      <c r="D282" t="str">
        <f>VLOOKUP(B282,'[1]cBOM GD'!$B$3:$D$393,3,FALSE)</f>
        <v>EBOM</v>
      </c>
      <c r="E282" t="str">
        <f>VLOOKUP(B282,[1]IRIS!$B$2:$T$370,4,FALSE)</f>
        <v>PP</v>
      </c>
      <c r="F282">
        <f>VLOOKUP(B282,[1]IRIS!$B$2:$T$370,5,FALSE)</f>
        <v>80023560</v>
      </c>
      <c r="G282" t="str">
        <f>VLOOKUP(B282,[1]IRIS!$B$2:$T$370,6,FALSE)</f>
        <v>ARROW ELECTRONICS, INC</v>
      </c>
      <c r="H282" t="str">
        <f>VLOOKUP(B282,[1]IRIS!$B$2:$T$370,7,FALSE)</f>
        <v>US</v>
      </c>
      <c r="I282">
        <f>VLOOKUP(B282,[1]IRIS!$B$2:$T$370,14,FALSE)</f>
        <v>0.23</v>
      </c>
      <c r="J282" t="str">
        <f>VLOOKUP(B282,[1]IRIS!$B$2:$T$370,15,FALSE)</f>
        <v>USD</v>
      </c>
      <c r="K282">
        <f t="shared" si="43"/>
        <v>0.23</v>
      </c>
      <c r="L282" s="15">
        <f>VLOOKUP(B282,[1]Sheet2!$A$2:$M$49,13,FALSE)</f>
        <v>0.23799999999999999</v>
      </c>
      <c r="N282" t="str">
        <f>VLOOKUP(B282,[1]IRIS!$B$2:$T$370,16,FALSE)</f>
        <v>EA</v>
      </c>
      <c r="O282" t="str">
        <f>VLOOKUP(B282,[1]IRIS!$B$2:$T$370,17,FALSE)</f>
        <v>P4000415</v>
      </c>
      <c r="P282" t="str">
        <f>VLOOKUP(B282,[1]IRIS!$B$2:$T$370,19,FALSE)</f>
        <v>PNET30D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f t="shared" si="45"/>
        <v>0.23</v>
      </c>
      <c r="Z282">
        <f t="shared" si="46"/>
        <v>0.23</v>
      </c>
      <c r="AA282">
        <f t="shared" si="47"/>
        <v>0.23</v>
      </c>
      <c r="AB282">
        <f t="shared" si="48"/>
        <v>0.23</v>
      </c>
      <c r="AC282">
        <f t="shared" si="49"/>
        <v>0.23</v>
      </c>
      <c r="AD282">
        <f t="shared" si="50"/>
        <v>0.23</v>
      </c>
      <c r="AE282">
        <f t="shared" si="51"/>
        <v>0.23</v>
      </c>
      <c r="AF282">
        <f t="shared" si="52"/>
        <v>0.23</v>
      </c>
    </row>
    <row r="283" spans="1:32" x14ac:dyDescent="0.25">
      <c r="A283" t="s">
        <v>1127</v>
      </c>
      <c r="B283" t="str">
        <f t="shared" si="44"/>
        <v>P660373B-FABAGB</v>
      </c>
      <c r="C283" t="str">
        <f>VLOOKUP(B283,[1]IRIS!$B$2:$T$370,2,FALSE)</f>
        <v>PNP 100mA 50V digitaltransistor 10k/47k</v>
      </c>
      <c r="D283" t="str">
        <f>VLOOKUP(B283,'[1]cBOM GD'!$B$3:$D$393,3,FALSE)</f>
        <v>EBOM</v>
      </c>
      <c r="E283" t="str">
        <f>VLOOKUP(B283,[1]IRIS!$B$2:$T$370,4,FALSE)</f>
        <v>PP</v>
      </c>
      <c r="F283">
        <f>VLOOKUP(B283,[1]IRIS!$B$2:$T$370,5,FALSE)</f>
        <v>80004918</v>
      </c>
      <c r="G283" t="str">
        <f>VLOOKUP(B283,[1]IRIS!$B$2:$T$370,6,FALSE)</f>
        <v>ROHM INTEGRATED SYSTEMS THAI</v>
      </c>
      <c r="H283" t="str">
        <f>VLOOKUP(B283,[1]IRIS!$B$2:$T$370,7,FALSE)</f>
        <v>US</v>
      </c>
      <c r="I283">
        <f>VLOOKUP(B283,[1]IRIS!$B$2:$T$370,14,FALSE)</f>
        <v>1.18E-2</v>
      </c>
      <c r="J283" t="str">
        <f>VLOOKUP(B283,[1]IRIS!$B$2:$T$370,15,FALSE)</f>
        <v>USD</v>
      </c>
      <c r="K283">
        <f t="shared" ref="K283:K315" si="53">+I283</f>
        <v>1.18E-2</v>
      </c>
      <c r="L283" s="15"/>
      <c r="N283" t="str">
        <f>VLOOKUP(B283,[1]IRIS!$B$2:$T$370,16,FALSE)</f>
        <v>EA</v>
      </c>
      <c r="O283" t="str">
        <f>VLOOKUP(B283,[1]IRIS!$B$2:$T$370,17,FALSE)</f>
        <v>P4000052</v>
      </c>
      <c r="P283" t="str">
        <f>VLOOKUP(B283,[1]IRIS!$B$2:$T$370,19,FALSE)</f>
        <v>PAVG55D</v>
      </c>
      <c r="Q283">
        <v>3</v>
      </c>
      <c r="R283">
        <v>3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f t="shared" si="45"/>
        <v>3.5400000000000001E-2</v>
      </c>
      <c r="Z283">
        <f t="shared" si="46"/>
        <v>3.5400000000000001E-2</v>
      </c>
      <c r="AA283">
        <f t="shared" si="47"/>
        <v>0</v>
      </c>
      <c r="AB283">
        <f t="shared" si="48"/>
        <v>0</v>
      </c>
      <c r="AC283">
        <f t="shared" si="49"/>
        <v>0</v>
      </c>
      <c r="AD283">
        <f t="shared" si="50"/>
        <v>0</v>
      </c>
      <c r="AE283">
        <f t="shared" si="51"/>
        <v>0</v>
      </c>
      <c r="AF283">
        <f t="shared" si="52"/>
        <v>0</v>
      </c>
    </row>
    <row r="284" spans="1:32" x14ac:dyDescent="0.25">
      <c r="A284" t="s">
        <v>1128</v>
      </c>
      <c r="B284" t="str">
        <f t="shared" si="44"/>
        <v>P660405B-FAAAGB</v>
      </c>
      <c r="C284" t="str">
        <f>VLOOKUP(B284,[1]IRIS!$B$2:$T$370,2,FALSE)</f>
        <v>NPN 100mA 50V DigitalTransistor 10K/47K AEC</v>
      </c>
      <c r="D284" t="str">
        <f>VLOOKUP(B284,'[1]cBOM GD'!$B$3:$D$393,3,FALSE)</f>
        <v>EBOM</v>
      </c>
      <c r="E284" t="str">
        <f>VLOOKUP(B284,[1]IRIS!$B$2:$T$370,4,FALSE)</f>
        <v>PP</v>
      </c>
      <c r="F284">
        <f>VLOOKUP(B284,[1]IRIS!$B$2:$T$370,5,FALSE)</f>
        <v>80004918</v>
      </c>
      <c r="G284" t="str">
        <f>VLOOKUP(B284,[1]IRIS!$B$2:$T$370,6,FALSE)</f>
        <v>ROHM INTEGRATED SYSTEMS THAI</v>
      </c>
      <c r="H284" t="str">
        <f>VLOOKUP(B284,[1]IRIS!$B$2:$T$370,7,FALSE)</f>
        <v>US</v>
      </c>
      <c r="I284">
        <f>VLOOKUP(B284,[1]IRIS!$B$2:$T$370,14,FALSE)</f>
        <v>1.18E-2</v>
      </c>
      <c r="J284" t="str">
        <f>VLOOKUP(B284,[1]IRIS!$B$2:$T$370,15,FALSE)</f>
        <v>USD</v>
      </c>
      <c r="K284">
        <f t="shared" si="53"/>
        <v>1.18E-2</v>
      </c>
      <c r="L284" s="15"/>
      <c r="N284" t="str">
        <f>VLOOKUP(B284,[1]IRIS!$B$2:$T$370,16,FALSE)</f>
        <v>EA</v>
      </c>
      <c r="O284" t="str">
        <f>VLOOKUP(B284,[1]IRIS!$B$2:$T$370,17,FALSE)</f>
        <v>P4000052</v>
      </c>
      <c r="P284" t="str">
        <f>VLOOKUP(B284,[1]IRIS!$B$2:$T$370,19,FALSE)</f>
        <v>PAVG55D</v>
      </c>
      <c r="Q284">
        <v>4</v>
      </c>
      <c r="R284">
        <v>4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f t="shared" si="45"/>
        <v>4.7199999999999999E-2</v>
      </c>
      <c r="Z284">
        <f t="shared" si="46"/>
        <v>4.7199999999999999E-2</v>
      </c>
      <c r="AA284">
        <f t="shared" si="47"/>
        <v>0</v>
      </c>
      <c r="AB284">
        <f t="shared" si="48"/>
        <v>0</v>
      </c>
      <c r="AC284">
        <f t="shared" si="49"/>
        <v>0</v>
      </c>
      <c r="AD284">
        <f t="shared" si="50"/>
        <v>0</v>
      </c>
      <c r="AE284">
        <f t="shared" si="51"/>
        <v>0</v>
      </c>
      <c r="AF284">
        <f t="shared" si="52"/>
        <v>0</v>
      </c>
    </row>
    <row r="285" spans="1:32" x14ac:dyDescent="0.25">
      <c r="A285" t="s">
        <v>1129</v>
      </c>
      <c r="B285" t="str">
        <f t="shared" si="44"/>
        <v>P660410B-FAAAGC</v>
      </c>
      <c r="C285" t="str">
        <f>VLOOKUP(B285,[1]IRIS!$B$2:$T$370,2,FALSE)</f>
        <v>XSTR-BRES ,,,</v>
      </c>
      <c r="D285" t="str">
        <f>VLOOKUP(B285,'[1]cBOM GD'!$B$3:$D$393,3,FALSE)</f>
        <v>EBOM</v>
      </c>
      <c r="E285" t="str">
        <f>VLOOKUP(B285,[1]IRIS!$B$2:$T$370,4,FALSE)</f>
        <v>PP</v>
      </c>
      <c r="F285">
        <f>VLOOKUP(B285,[1]IRIS!$B$2:$T$370,5,FALSE)</f>
        <v>80004918</v>
      </c>
      <c r="G285" t="str">
        <f>VLOOKUP(B285,[1]IRIS!$B$2:$T$370,6,FALSE)</f>
        <v>ROHM INTEGRATED SYSTEMS THAI</v>
      </c>
      <c r="H285" t="str">
        <f>VLOOKUP(B285,[1]IRIS!$B$2:$T$370,7,FALSE)</f>
        <v>US</v>
      </c>
      <c r="I285">
        <f>VLOOKUP(B285,[1]IRIS!$B$2:$T$370,14,FALSE)</f>
        <v>1.2E-2</v>
      </c>
      <c r="J285" t="str">
        <f>VLOOKUP(B285,[1]IRIS!$B$2:$T$370,15,FALSE)</f>
        <v>USD</v>
      </c>
      <c r="K285">
        <f t="shared" si="53"/>
        <v>1.2E-2</v>
      </c>
      <c r="L285" s="15"/>
      <c r="N285" t="str">
        <f>VLOOKUP(B285,[1]IRIS!$B$2:$T$370,16,FALSE)</f>
        <v>EA</v>
      </c>
      <c r="O285" t="str">
        <f>VLOOKUP(B285,[1]IRIS!$B$2:$T$370,17,FALSE)</f>
        <v>P4000052</v>
      </c>
      <c r="P285" t="str">
        <f>VLOOKUP(B285,[1]IRIS!$B$2:$T$370,19,FALSE)</f>
        <v>PAVG55D</v>
      </c>
      <c r="Q285">
        <v>6</v>
      </c>
      <c r="R285">
        <v>6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f t="shared" si="45"/>
        <v>7.2000000000000008E-2</v>
      </c>
      <c r="Z285">
        <f t="shared" si="46"/>
        <v>7.2000000000000008E-2</v>
      </c>
      <c r="AA285">
        <f t="shared" si="47"/>
        <v>1.2E-2</v>
      </c>
      <c r="AB285">
        <f t="shared" si="48"/>
        <v>1.2E-2</v>
      </c>
      <c r="AC285">
        <f t="shared" si="49"/>
        <v>1.2E-2</v>
      </c>
      <c r="AD285">
        <f t="shared" si="50"/>
        <v>1.2E-2</v>
      </c>
      <c r="AE285">
        <f t="shared" si="51"/>
        <v>1.2E-2</v>
      </c>
      <c r="AF285">
        <f t="shared" si="52"/>
        <v>1.2E-2</v>
      </c>
    </row>
    <row r="286" spans="1:32" x14ac:dyDescent="0.25">
      <c r="A286" t="s">
        <v>1130</v>
      </c>
      <c r="B286" t="str">
        <f t="shared" si="44"/>
        <v>P700028D-FPC000</v>
      </c>
      <c r="C286" t="str">
        <f>VLOOKUP(B286,[1]IRIS!$B$2:$T$370,2,FALSE)</f>
        <v>POWER SWITCH</v>
      </c>
      <c r="D286" t="str">
        <f>VLOOKUP(B286,'[1]cBOM GD'!$B$3:$D$393,3,FALSE)</f>
        <v>EBOM</v>
      </c>
      <c r="E286" t="str">
        <f>VLOOKUP(B286,[1]IRIS!$B$2:$T$370,4,FALSE)</f>
        <v>PP</v>
      </c>
      <c r="F286">
        <f>VLOOKUP(B286,[1]IRIS!$B$2:$T$370,5,FALSE)</f>
        <v>80000334</v>
      </c>
      <c r="G286" t="str">
        <f>VLOOKUP(B286,[1]IRIS!$B$2:$T$370,6,FALSE)</f>
        <v>TEXAS INSTRUMENTS INC,INCORP</v>
      </c>
      <c r="H286" t="str">
        <f>VLOOKUP(B286,[1]IRIS!$B$2:$T$370,7,FALSE)</f>
        <v>US</v>
      </c>
      <c r="I286">
        <f>VLOOKUP(B286,[1]IRIS!$B$2:$T$370,14,FALSE)</f>
        <v>0.437</v>
      </c>
      <c r="J286" t="str">
        <f>VLOOKUP(B286,[1]IRIS!$B$2:$T$370,15,FALSE)</f>
        <v>USD</v>
      </c>
      <c r="K286">
        <f t="shared" si="53"/>
        <v>0.437</v>
      </c>
      <c r="L286" s="15"/>
      <c r="N286" t="str">
        <f>VLOOKUP(B286,[1]IRIS!$B$2:$T$370,16,FALSE)</f>
        <v>EA</v>
      </c>
      <c r="O286" t="str">
        <f>VLOOKUP(B286,[1]IRIS!$B$2:$T$370,17,FALSE)</f>
        <v>P4000567</v>
      </c>
      <c r="P286" t="str">
        <f>VLOOKUP(B286,[1]IRIS!$B$2:$T$370,19,FALSE)</f>
        <v>PNET30D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1</v>
      </c>
      <c r="Y286">
        <f t="shared" si="45"/>
        <v>0</v>
      </c>
      <c r="Z286">
        <f t="shared" si="46"/>
        <v>0</v>
      </c>
      <c r="AA286">
        <f t="shared" si="47"/>
        <v>0</v>
      </c>
      <c r="AB286">
        <f t="shared" si="48"/>
        <v>0</v>
      </c>
      <c r="AC286">
        <f t="shared" si="49"/>
        <v>0</v>
      </c>
      <c r="AD286">
        <f t="shared" si="50"/>
        <v>0</v>
      </c>
      <c r="AE286">
        <f t="shared" si="51"/>
        <v>0.437</v>
      </c>
      <c r="AF286">
        <f t="shared" si="52"/>
        <v>0.437</v>
      </c>
    </row>
    <row r="287" spans="1:32" x14ac:dyDescent="0.25">
      <c r="A287" t="s">
        <v>1131</v>
      </c>
      <c r="B287" t="str">
        <f t="shared" si="44"/>
        <v>P700031B-FMC000</v>
      </c>
      <c r="C287" t="str">
        <f>VLOOKUP(B287,[1]IRIS!$B$2:$T$370,2,FALSE)</f>
        <v>0.1 to 6.0 GHz SPDTSwitch AEC-Q100 Level2</v>
      </c>
      <c r="D287" t="str">
        <f>VLOOKUP(B287,'[1]cBOM GD'!$B$3:$D$393,3,FALSE)</f>
        <v>EBOM</v>
      </c>
      <c r="E287" t="str">
        <f>VLOOKUP(B287,[1]IRIS!$B$2:$T$370,4,FALSE)</f>
        <v>PP</v>
      </c>
      <c r="F287">
        <f>VLOOKUP(B287,[1]IRIS!$B$2:$T$370,5,FALSE)</f>
        <v>80033696</v>
      </c>
      <c r="G287" t="str">
        <f>VLOOKUP(B287,[1]IRIS!$B$2:$T$370,6,FALSE)</f>
        <v>Richardson RFPD, Inc.</v>
      </c>
      <c r="H287" t="str">
        <f>VLOOKUP(B287,[1]IRIS!$B$2:$T$370,7,FALSE)</f>
        <v>US</v>
      </c>
      <c r="I287">
        <f>VLOOKUP(B287,[1]IRIS!$B$2:$T$370,14,FALSE)</f>
        <v>0.13789999999999999</v>
      </c>
      <c r="J287" t="str">
        <f>VLOOKUP(B287,[1]IRIS!$B$2:$T$370,15,FALSE)</f>
        <v>USD</v>
      </c>
      <c r="K287">
        <f t="shared" si="53"/>
        <v>0.13789999999999999</v>
      </c>
      <c r="L287" s="15"/>
      <c r="N287" t="str">
        <f>VLOOKUP(B287,[1]IRIS!$B$2:$T$370,16,FALSE)</f>
        <v>EA</v>
      </c>
      <c r="O287" t="str">
        <f>VLOOKUP(B287,[1]IRIS!$B$2:$T$370,17,FALSE)</f>
        <v>P4000607</v>
      </c>
      <c r="P287" t="str">
        <f>VLOOKUP(B287,[1]IRIS!$B$2:$T$370,19,FALSE)</f>
        <v>PNET60D</v>
      </c>
      <c r="Q287">
        <v>3</v>
      </c>
      <c r="R287">
        <v>3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f t="shared" si="45"/>
        <v>0.41369999999999996</v>
      </c>
      <c r="Z287">
        <f t="shared" si="46"/>
        <v>0.41369999999999996</v>
      </c>
      <c r="AA287">
        <f t="shared" si="47"/>
        <v>0.13789999999999999</v>
      </c>
      <c r="AB287">
        <f t="shared" si="48"/>
        <v>0.13789999999999999</v>
      </c>
      <c r="AC287">
        <f t="shared" si="49"/>
        <v>0.13789999999999999</v>
      </c>
      <c r="AD287">
        <f t="shared" si="50"/>
        <v>0.13789999999999999</v>
      </c>
      <c r="AE287">
        <f t="shared" si="51"/>
        <v>0.13789999999999999</v>
      </c>
      <c r="AF287">
        <f t="shared" si="52"/>
        <v>0.13789999999999999</v>
      </c>
    </row>
    <row r="288" spans="1:32" x14ac:dyDescent="0.25">
      <c r="A288" t="s">
        <v>1132</v>
      </c>
      <c r="B288" t="str">
        <f t="shared" si="44"/>
        <v>P700031B-FP0000</v>
      </c>
      <c r="C288" t="str">
        <f>VLOOKUP(B288,[1]IRIS!$B$2:$T$370,2,FALSE)</f>
        <v>Smart Diode ControllerAEC-Q100</v>
      </c>
      <c r="D288" t="str">
        <f>VLOOKUP(B288,'[1]cBOM GD'!$B$3:$D$393,3,FALSE)</f>
        <v>EBOM</v>
      </c>
      <c r="E288" t="str">
        <f>VLOOKUP(B288,[1]IRIS!$B$2:$T$370,4,FALSE)</f>
        <v>PP</v>
      </c>
      <c r="F288">
        <f>VLOOKUP(B288,[1]IRIS!$B$2:$T$370,5,FALSE)</f>
        <v>80000334</v>
      </c>
      <c r="G288" t="str">
        <f>VLOOKUP(B288,[1]IRIS!$B$2:$T$370,6,FALSE)</f>
        <v>TEXAS INSTRUMENTS INC,INCORP</v>
      </c>
      <c r="H288" t="str">
        <f>VLOOKUP(B288,[1]IRIS!$B$2:$T$370,7,FALSE)</f>
        <v>US</v>
      </c>
      <c r="I288">
        <f>VLOOKUP(B288,[1]IRIS!$B$2:$T$370,14,FALSE)</f>
        <v>0.27200000000000002</v>
      </c>
      <c r="J288" t="str">
        <f>VLOOKUP(B288,[1]IRIS!$B$2:$T$370,15,FALSE)</f>
        <v>USD</v>
      </c>
      <c r="K288">
        <f t="shared" si="53"/>
        <v>0.27200000000000002</v>
      </c>
      <c r="L288" s="15"/>
      <c r="N288" t="str">
        <f>VLOOKUP(B288,[1]IRIS!$B$2:$T$370,16,FALSE)</f>
        <v>EA</v>
      </c>
      <c r="O288" t="str">
        <f>VLOOKUP(B288,[1]IRIS!$B$2:$T$370,17,FALSE)</f>
        <v>P4000569</v>
      </c>
      <c r="P288" t="str">
        <f>VLOOKUP(B288,[1]IRIS!$B$2:$T$370,19,FALSE)</f>
        <v>PNET30D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f t="shared" si="45"/>
        <v>0.27200000000000002</v>
      </c>
      <c r="Z288">
        <f t="shared" si="46"/>
        <v>0.27200000000000002</v>
      </c>
      <c r="AA288">
        <f t="shared" si="47"/>
        <v>0.27200000000000002</v>
      </c>
      <c r="AB288">
        <f t="shared" si="48"/>
        <v>0.27200000000000002</v>
      </c>
      <c r="AC288">
        <f t="shared" si="49"/>
        <v>0.27200000000000002</v>
      </c>
      <c r="AD288">
        <f t="shared" si="50"/>
        <v>0.27200000000000002</v>
      </c>
      <c r="AE288">
        <f t="shared" si="51"/>
        <v>0.27200000000000002</v>
      </c>
      <c r="AF288">
        <f t="shared" si="52"/>
        <v>0.27200000000000002</v>
      </c>
    </row>
    <row r="289" spans="1:32" x14ac:dyDescent="0.25">
      <c r="A289" t="s">
        <v>1133</v>
      </c>
      <c r="B289" t="str">
        <f t="shared" si="44"/>
        <v>P700051B-FM0000</v>
      </c>
      <c r="C289" t="str">
        <f>VLOOKUP(B289,[1]IRIS!$B$2:$T$370,2,FALSE)</f>
        <v>IC-LINMISC Antenna Switch,QFN</v>
      </c>
      <c r="D289" t="str">
        <f>VLOOKUP(B289,'[1]cBOM GD'!$B$3:$D$393,3,FALSE)</f>
        <v>EBOM</v>
      </c>
      <c r="E289" t="str">
        <f>VLOOKUP(B289,[1]IRIS!$B$2:$T$370,4,FALSE)</f>
        <v>PP</v>
      </c>
      <c r="F289">
        <f>VLOOKUP(B289,[1]IRIS!$B$2:$T$370,5,FALSE)</f>
        <v>80033696</v>
      </c>
      <c r="G289" t="str">
        <f>VLOOKUP(B289,[1]IRIS!$B$2:$T$370,6,FALSE)</f>
        <v>Richardson RFPD, Inc.</v>
      </c>
      <c r="H289" t="str">
        <f>VLOOKUP(B289,[1]IRIS!$B$2:$T$370,7,FALSE)</f>
        <v>US</v>
      </c>
      <c r="I289">
        <f>VLOOKUP(B289,[1]IRIS!$B$2:$T$370,14,FALSE)</f>
        <v>0.20949999999999999</v>
      </c>
      <c r="J289" t="str">
        <f>VLOOKUP(B289,[1]IRIS!$B$2:$T$370,15,FALSE)</f>
        <v>USD</v>
      </c>
      <c r="K289">
        <f t="shared" si="53"/>
        <v>0.20949999999999999</v>
      </c>
      <c r="L289" s="15"/>
      <c r="N289" t="str">
        <f>VLOOKUP(B289,[1]IRIS!$B$2:$T$370,16,FALSE)</f>
        <v>EA</v>
      </c>
      <c r="O289" t="str">
        <f>VLOOKUP(B289,[1]IRIS!$B$2:$T$370,17,FALSE)</f>
        <v>P4000607</v>
      </c>
      <c r="P289" t="str">
        <f>VLOOKUP(B289,[1]IRIS!$B$2:$T$370,19,FALSE)</f>
        <v>PNET60D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f t="shared" si="45"/>
        <v>0.20949999999999999</v>
      </c>
      <c r="Z289">
        <f t="shared" si="46"/>
        <v>0.20949999999999999</v>
      </c>
      <c r="AA289">
        <f t="shared" si="47"/>
        <v>0.20949999999999999</v>
      </c>
      <c r="AB289">
        <f t="shared" si="48"/>
        <v>0.20949999999999999</v>
      </c>
      <c r="AC289">
        <f t="shared" si="49"/>
        <v>0.20949999999999999</v>
      </c>
      <c r="AD289">
        <f t="shared" si="50"/>
        <v>0.20949999999999999</v>
      </c>
      <c r="AE289">
        <f t="shared" si="51"/>
        <v>0.20949999999999999</v>
      </c>
      <c r="AF289">
        <f t="shared" si="52"/>
        <v>0.20949999999999999</v>
      </c>
    </row>
    <row r="290" spans="1:32" x14ac:dyDescent="0.25">
      <c r="A290" t="s">
        <v>1134</v>
      </c>
      <c r="B290" t="str">
        <f t="shared" si="44"/>
        <v>P700092C-FDC000</v>
      </c>
      <c r="C290" t="str">
        <f>VLOOKUP(B290,[1]IRIS!$B$2:$T$370,2,FALSE)</f>
        <v xml:space="preserve"> Low Power Stereo ADCwith Embedded miniDSP AE</v>
      </c>
      <c r="D290" t="str">
        <f>VLOOKUP(B290,'[1]cBOM GD'!$B$3:$D$393,3,FALSE)</f>
        <v>EBOM</v>
      </c>
      <c r="E290" t="str">
        <f>VLOOKUP(B290,[1]IRIS!$B$2:$T$370,4,FALSE)</f>
        <v>PP</v>
      </c>
      <c r="F290">
        <f>VLOOKUP(B290,[1]IRIS!$B$2:$T$370,5,FALSE)</f>
        <v>80000334</v>
      </c>
      <c r="G290" t="str">
        <f>VLOOKUP(B290,[1]IRIS!$B$2:$T$370,6,FALSE)</f>
        <v>TEXAS INSTRUMENTS INC,INCORP</v>
      </c>
      <c r="H290" t="str">
        <f>VLOOKUP(B290,[1]IRIS!$B$2:$T$370,7,FALSE)</f>
        <v>US</v>
      </c>
      <c r="I290">
        <f>VLOOKUP(B290,[1]IRIS!$B$2:$T$370,14,FALSE)</f>
        <v>0.58799999999999997</v>
      </c>
      <c r="J290" t="str">
        <f>VLOOKUP(B290,[1]IRIS!$B$2:$T$370,15,FALSE)</f>
        <v>USD</v>
      </c>
      <c r="K290">
        <f t="shared" si="53"/>
        <v>0.58799999999999997</v>
      </c>
      <c r="L290" s="15"/>
      <c r="N290" t="str">
        <f>VLOOKUP(B290,[1]IRIS!$B$2:$T$370,16,FALSE)</f>
        <v>EA</v>
      </c>
      <c r="O290" t="str">
        <f>VLOOKUP(B290,[1]IRIS!$B$2:$T$370,17,FALSE)</f>
        <v>P4000570</v>
      </c>
      <c r="P290" t="str">
        <f>VLOOKUP(B290,[1]IRIS!$B$2:$T$370,19,FALSE)</f>
        <v>PNET30D</v>
      </c>
      <c r="Q290">
        <v>1</v>
      </c>
      <c r="R290">
        <v>1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f t="shared" si="45"/>
        <v>0.58799999999999997</v>
      </c>
      <c r="Z290">
        <f t="shared" si="46"/>
        <v>0.58799999999999997</v>
      </c>
      <c r="AA290">
        <f t="shared" si="47"/>
        <v>0</v>
      </c>
      <c r="AB290">
        <f t="shared" si="48"/>
        <v>0</v>
      </c>
      <c r="AC290">
        <f t="shared" si="49"/>
        <v>0</v>
      </c>
      <c r="AD290">
        <f t="shared" si="50"/>
        <v>0</v>
      </c>
      <c r="AE290">
        <f t="shared" si="51"/>
        <v>0</v>
      </c>
      <c r="AF290">
        <f t="shared" si="52"/>
        <v>0</v>
      </c>
    </row>
    <row r="291" spans="1:32" x14ac:dyDescent="0.25">
      <c r="A291" t="s">
        <v>1135</v>
      </c>
      <c r="B291" t="str">
        <f t="shared" si="44"/>
        <v>P700158D-FB0000</v>
      </c>
      <c r="C291" t="str">
        <f>VLOOKUP(B291,[1]IRIS!$B$2:$T$370,2,FALSE)</f>
        <v>IC-OPAMP Rail-to-Rail,TSOP</v>
      </c>
      <c r="D291" t="str">
        <f>VLOOKUP(B291,'[1]cBOM GD'!$B$3:$D$393,3,FALSE)</f>
        <v>EBOM</v>
      </c>
      <c r="E291" t="str">
        <f>VLOOKUP(B291,[1]IRIS!$B$2:$T$370,4,FALSE)</f>
        <v>PP</v>
      </c>
      <c r="F291">
        <f>VLOOKUP(B291,[1]IRIS!$B$2:$T$370,5,FALSE)</f>
        <v>80000334</v>
      </c>
      <c r="G291" t="str">
        <f>VLOOKUP(B291,[1]IRIS!$B$2:$T$370,6,FALSE)</f>
        <v>TEXAS INSTRUMENTS INC,INCORP</v>
      </c>
      <c r="H291" t="str">
        <f>VLOOKUP(B291,[1]IRIS!$B$2:$T$370,7,FALSE)</f>
        <v>US</v>
      </c>
      <c r="I291">
        <f>VLOOKUP(B291,[1]IRIS!$B$2:$T$370,14,FALSE)</f>
        <v>0.20399999999999999</v>
      </c>
      <c r="J291" t="str">
        <f>VLOOKUP(B291,[1]IRIS!$B$2:$T$370,15,FALSE)</f>
        <v>USD</v>
      </c>
      <c r="K291">
        <f t="shared" si="53"/>
        <v>0.20399999999999999</v>
      </c>
      <c r="L291" s="15"/>
      <c r="N291" t="str">
        <f>VLOOKUP(B291,[1]IRIS!$B$2:$T$370,16,FALSE)</f>
        <v>EA</v>
      </c>
      <c r="O291" t="str">
        <f>VLOOKUP(B291,[1]IRIS!$B$2:$T$370,17,FALSE)</f>
        <v>P4000570</v>
      </c>
      <c r="P291" t="str">
        <f>VLOOKUP(B291,[1]IRIS!$B$2:$T$370,19,FALSE)</f>
        <v>PNET30D</v>
      </c>
      <c r="Q291">
        <v>1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f t="shared" si="45"/>
        <v>0.20399999999999999</v>
      </c>
      <c r="Z291">
        <f t="shared" si="46"/>
        <v>0.20399999999999999</v>
      </c>
      <c r="AA291">
        <f t="shared" si="47"/>
        <v>0</v>
      </c>
      <c r="AB291">
        <f t="shared" si="48"/>
        <v>0</v>
      </c>
      <c r="AC291">
        <f t="shared" si="49"/>
        <v>0</v>
      </c>
      <c r="AD291">
        <f t="shared" si="50"/>
        <v>0</v>
      </c>
      <c r="AE291">
        <f t="shared" si="51"/>
        <v>0</v>
      </c>
      <c r="AF291">
        <f t="shared" si="52"/>
        <v>0</v>
      </c>
    </row>
    <row r="292" spans="1:32" x14ac:dyDescent="0.25">
      <c r="A292" t="s">
        <v>1136</v>
      </c>
      <c r="B292" t="str">
        <f t="shared" si="44"/>
        <v>P700192D-FA0000</v>
      </c>
      <c r="C292" t="str">
        <f>VLOOKUP(B292,[1]IRIS!$B$2:$T$370,2,FALSE)</f>
        <v>45W Cls D Dig Inp PwrAmp w Diag AEC-Q100</v>
      </c>
      <c r="D292" t="str">
        <f>VLOOKUP(B292,'[1]cBOM GD'!$B$3:$D$393,3,FALSE)</f>
        <v>EBOM</v>
      </c>
      <c r="E292" t="str">
        <f>VLOOKUP(B292,[1]IRIS!$B$2:$T$370,4,FALSE)</f>
        <v>PP</v>
      </c>
      <c r="F292">
        <f>VLOOKUP(B292,[1]IRIS!$B$2:$T$370,5,FALSE)</f>
        <v>80021884</v>
      </c>
      <c r="G292" t="str">
        <f>VLOOKUP(B292,[1]IRIS!$B$2:$T$370,6,FALSE)</f>
        <v>STMICROELECTRONICS INC</v>
      </c>
      <c r="H292" t="str">
        <f>VLOOKUP(B292,[1]IRIS!$B$2:$T$370,7,FALSE)</f>
        <v>US</v>
      </c>
      <c r="I292">
        <f>VLOOKUP(B292,[1]IRIS!$B$2:$T$370,14,FALSE)</f>
        <v>1.397</v>
      </c>
      <c r="J292" t="str">
        <f>VLOOKUP(B292,[1]IRIS!$B$2:$T$370,15,FALSE)</f>
        <v>USD</v>
      </c>
      <c r="K292">
        <f t="shared" si="53"/>
        <v>1.397</v>
      </c>
      <c r="L292" s="15">
        <f>VLOOKUP(B292,[1]Sheet2!$A$2:$M$49,13,FALSE)</f>
        <v>1.4</v>
      </c>
      <c r="N292" t="str">
        <f>VLOOKUP(B292,[1]IRIS!$B$2:$T$370,16,FALSE)</f>
        <v>EA</v>
      </c>
      <c r="O292" t="str">
        <f>VLOOKUP(B292,[1]IRIS!$B$2:$T$370,17,FALSE)</f>
        <v>P4000623</v>
      </c>
      <c r="P292" t="str">
        <f>VLOOKUP(B292,[1]IRIS!$B$2:$T$370,19,FALSE)</f>
        <v>PNET45D</v>
      </c>
      <c r="Q292">
        <v>1</v>
      </c>
      <c r="R292">
        <v>1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f t="shared" si="45"/>
        <v>1.397</v>
      </c>
      <c r="Z292">
        <f t="shared" si="46"/>
        <v>1.397</v>
      </c>
      <c r="AA292">
        <f t="shared" si="47"/>
        <v>0</v>
      </c>
      <c r="AB292">
        <f t="shared" si="48"/>
        <v>0</v>
      </c>
      <c r="AC292">
        <f t="shared" si="49"/>
        <v>0</v>
      </c>
      <c r="AD292">
        <f t="shared" si="50"/>
        <v>0</v>
      </c>
      <c r="AE292">
        <f t="shared" si="51"/>
        <v>0</v>
      </c>
      <c r="AF292">
        <f t="shared" si="52"/>
        <v>0</v>
      </c>
    </row>
    <row r="293" spans="1:32" x14ac:dyDescent="0.25">
      <c r="A293" t="s">
        <v>1137</v>
      </c>
      <c r="B293" t="str">
        <f t="shared" si="44"/>
        <v>P700283D-FS0001</v>
      </c>
      <c r="C293" t="str">
        <f>VLOOKUP(B293,[1]IRIS!$B$2:$T$370,2,FALSE)</f>
        <v>IC-LINMISC M2M MultiSIM3.1.1,MFF2</v>
      </c>
      <c r="D293" t="str">
        <f>VLOOKUP(B293,'[1]cBOM GD'!$B$3:$D$393,3,FALSE)</f>
        <v>EBOM</v>
      </c>
      <c r="E293" t="str">
        <f>VLOOKUP(B293,[1]IRIS!$B$2:$T$370,4,FALSE)</f>
        <v>PP</v>
      </c>
      <c r="F293">
        <f>VLOOKUP(B293,[1]IRIS!$B$2:$T$370,5,FALSE)</f>
        <v>80027067</v>
      </c>
      <c r="G293" t="str">
        <f>VLOOKUP(B293,[1]IRIS!$B$2:$T$370,6,FALSE)</f>
        <v>Thales DIS USA, Inc.</v>
      </c>
      <c r="H293" t="str">
        <f>VLOOKUP(B293,[1]IRIS!$B$2:$T$370,7,FALSE)</f>
        <v>US</v>
      </c>
      <c r="I293">
        <f>VLOOKUP(B293,[1]IRIS!$B$2:$T$370,14,FALSE)</f>
        <v>1.67</v>
      </c>
      <c r="J293" t="str">
        <f>VLOOKUP(B293,[1]IRIS!$B$2:$T$370,15,FALSE)</f>
        <v>USD</v>
      </c>
      <c r="K293">
        <f t="shared" si="53"/>
        <v>1.67</v>
      </c>
      <c r="L293" s="15"/>
      <c r="N293" t="str">
        <f>VLOOKUP(B293,[1]IRIS!$B$2:$T$370,16,FALSE)</f>
        <v>EA</v>
      </c>
      <c r="O293" t="str">
        <f>VLOOKUP(B293,[1]IRIS!$B$2:$T$370,17,FALSE)</f>
        <v>P4000581</v>
      </c>
      <c r="P293" t="str">
        <f>VLOOKUP(B293,[1]IRIS!$B$2:$T$370,19,FALSE)</f>
        <v>PNET30D</v>
      </c>
      <c r="Q293">
        <v>0</v>
      </c>
      <c r="R293">
        <v>0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f t="shared" si="45"/>
        <v>0</v>
      </c>
      <c r="Z293">
        <f t="shared" si="46"/>
        <v>0</v>
      </c>
      <c r="AA293">
        <f t="shared" si="47"/>
        <v>1.67</v>
      </c>
      <c r="AB293">
        <f t="shared" si="48"/>
        <v>1.67</v>
      </c>
      <c r="AC293">
        <f t="shared" si="49"/>
        <v>1.67</v>
      </c>
      <c r="AD293">
        <f t="shared" si="50"/>
        <v>1.67</v>
      </c>
      <c r="AE293">
        <f t="shared" si="51"/>
        <v>1.67</v>
      </c>
      <c r="AF293">
        <f t="shared" si="52"/>
        <v>1.67</v>
      </c>
    </row>
    <row r="294" spans="1:32" x14ac:dyDescent="0.25">
      <c r="A294" t="s">
        <v>1138</v>
      </c>
      <c r="B294" t="str">
        <f t="shared" si="44"/>
        <v>P701224B-FP0000</v>
      </c>
      <c r="C294" t="str">
        <f>VLOOKUP(B294,[1]IRIS!$B$2:$T$370,2,FALSE)</f>
        <v>IC-LINMISC Voltage Detector,WSON</v>
      </c>
      <c r="D294" t="str">
        <f>VLOOKUP(B294,'[1]cBOM GD'!$B$3:$D$393,3,FALSE)</f>
        <v>EBOM</v>
      </c>
      <c r="E294" t="str">
        <f>VLOOKUP(B294,[1]IRIS!$B$2:$T$370,4,FALSE)</f>
        <v>PP</v>
      </c>
      <c r="F294">
        <f>VLOOKUP(B294,[1]IRIS!$B$2:$T$370,5,FALSE)</f>
        <v>80000334</v>
      </c>
      <c r="G294" t="str">
        <f>VLOOKUP(B294,[1]IRIS!$B$2:$T$370,6,FALSE)</f>
        <v>TEXAS INSTRUMENTS INC,INCORP</v>
      </c>
      <c r="H294" t="str">
        <f>VLOOKUP(B294,[1]IRIS!$B$2:$T$370,7,FALSE)</f>
        <v>US</v>
      </c>
      <c r="I294">
        <f>VLOOKUP(B294,[1]IRIS!$B$2:$T$370,14,FALSE)</f>
        <v>0.30299999999999999</v>
      </c>
      <c r="J294" t="str">
        <f>VLOOKUP(B294,[1]IRIS!$B$2:$T$370,15,FALSE)</f>
        <v>USD</v>
      </c>
      <c r="K294">
        <f t="shared" si="53"/>
        <v>0.30299999999999999</v>
      </c>
      <c r="L294" s="15"/>
      <c r="N294" t="str">
        <f>VLOOKUP(B294,[1]IRIS!$B$2:$T$370,16,FALSE)</f>
        <v>EA</v>
      </c>
      <c r="O294" t="str">
        <f>VLOOKUP(B294,[1]IRIS!$B$2:$T$370,17,FALSE)</f>
        <v>P4000571</v>
      </c>
      <c r="P294" t="str">
        <f>VLOOKUP(B294,[1]IRIS!$B$2:$T$370,19,FALSE)</f>
        <v>PNET30D</v>
      </c>
      <c r="Q294">
        <v>1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f t="shared" si="45"/>
        <v>0.30299999999999999</v>
      </c>
      <c r="Z294">
        <f t="shared" si="46"/>
        <v>0.30299999999999999</v>
      </c>
      <c r="AA294">
        <f t="shared" si="47"/>
        <v>0</v>
      </c>
      <c r="AB294">
        <f t="shared" si="48"/>
        <v>0</v>
      </c>
      <c r="AC294">
        <f t="shared" si="49"/>
        <v>0</v>
      </c>
      <c r="AD294">
        <f t="shared" si="50"/>
        <v>0</v>
      </c>
      <c r="AE294">
        <f t="shared" si="51"/>
        <v>0</v>
      </c>
      <c r="AF294">
        <f t="shared" si="52"/>
        <v>0</v>
      </c>
    </row>
    <row r="295" spans="1:32" x14ac:dyDescent="0.25">
      <c r="A295" t="s">
        <v>1139</v>
      </c>
      <c r="B295" t="str">
        <f t="shared" si="44"/>
        <v>P701476B-FF0000</v>
      </c>
      <c r="C295" t="str">
        <f>VLOOKUP(B295,[1]IRIS!$B$2:$T$370,2,FALSE)</f>
        <v>IC-REG ,WSON</v>
      </c>
      <c r="D295" t="str">
        <f>VLOOKUP(B295,'[1]cBOM GD'!$B$3:$D$393,3,FALSE)</f>
        <v>EBOM</v>
      </c>
      <c r="E295" t="str">
        <f>VLOOKUP(B295,[1]IRIS!$B$2:$T$370,4,FALSE)</f>
        <v>PP</v>
      </c>
      <c r="F295">
        <f>VLOOKUP(B295,[1]IRIS!$B$2:$T$370,5,FALSE)</f>
        <v>80000334</v>
      </c>
      <c r="G295" t="str">
        <f>VLOOKUP(B295,[1]IRIS!$B$2:$T$370,6,FALSE)</f>
        <v>TEXAS INSTRUMENTS INC,INCORP</v>
      </c>
      <c r="H295" t="str">
        <f>VLOOKUP(B295,[1]IRIS!$B$2:$T$370,7,FALSE)</f>
        <v>US</v>
      </c>
      <c r="I295">
        <f>VLOOKUP(B295,[1]IRIS!$B$2:$T$370,14,FALSE)</f>
        <v>0.54600000000000004</v>
      </c>
      <c r="J295" t="str">
        <f>VLOOKUP(B295,[1]IRIS!$B$2:$T$370,15,FALSE)</f>
        <v>USD</v>
      </c>
      <c r="K295">
        <f t="shared" si="53"/>
        <v>0.54600000000000004</v>
      </c>
      <c r="L295" s="15"/>
      <c r="N295" t="str">
        <f>VLOOKUP(B295,[1]IRIS!$B$2:$T$370,16,FALSE)</f>
        <v>EA</v>
      </c>
      <c r="O295" t="str">
        <f>VLOOKUP(B295,[1]IRIS!$B$2:$T$370,17,FALSE)</f>
        <v>P4000569</v>
      </c>
      <c r="P295" t="str">
        <f>VLOOKUP(B295,[1]IRIS!$B$2:$T$370,19,FALSE)</f>
        <v>PNET30D</v>
      </c>
      <c r="Q295">
        <v>1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f t="shared" si="45"/>
        <v>0.54600000000000004</v>
      </c>
      <c r="Z295">
        <f t="shared" si="46"/>
        <v>0.54600000000000004</v>
      </c>
      <c r="AA295">
        <f t="shared" si="47"/>
        <v>0</v>
      </c>
      <c r="AB295">
        <f t="shared" si="48"/>
        <v>0</v>
      </c>
      <c r="AC295">
        <f t="shared" si="49"/>
        <v>0</v>
      </c>
      <c r="AD295">
        <f t="shared" si="50"/>
        <v>0</v>
      </c>
      <c r="AE295">
        <f t="shared" si="51"/>
        <v>0</v>
      </c>
      <c r="AF295">
        <f t="shared" si="52"/>
        <v>0</v>
      </c>
    </row>
    <row r="296" spans="1:32" x14ac:dyDescent="0.25">
      <c r="A296" t="s">
        <v>1140</v>
      </c>
      <c r="B296" t="str">
        <f t="shared" si="44"/>
        <v>P701479D-FF0000</v>
      </c>
      <c r="C296" t="str">
        <f>VLOOKUP(B296,[1]IRIS!$B$2:$T$370,2,FALSE)</f>
        <v>SMPS 2p5A Fixed 3P3VSpread Spectrum</v>
      </c>
      <c r="D296" t="str">
        <f>VLOOKUP(B296,'[1]cBOM GD'!$B$3:$D$393,3,FALSE)</f>
        <v>EBOM</v>
      </c>
      <c r="E296" t="str">
        <f>VLOOKUP(B296,[1]IRIS!$B$2:$T$370,4,FALSE)</f>
        <v>PP</v>
      </c>
      <c r="F296">
        <f>VLOOKUP(B296,[1]IRIS!$B$2:$T$370,5,FALSE)</f>
        <v>80000334</v>
      </c>
      <c r="G296" t="str">
        <f>VLOOKUP(B296,[1]IRIS!$B$2:$T$370,6,FALSE)</f>
        <v>TEXAS INSTRUMENTS INC,INCORP</v>
      </c>
      <c r="H296" t="str">
        <f>VLOOKUP(B296,[1]IRIS!$B$2:$T$370,7,FALSE)</f>
        <v>US</v>
      </c>
      <c r="I296">
        <f>VLOOKUP(B296,[1]IRIS!$B$2:$T$370,14,FALSE)</f>
        <v>0.54500000000000004</v>
      </c>
      <c r="J296" t="str">
        <f>VLOOKUP(B296,[1]IRIS!$B$2:$T$370,15,FALSE)</f>
        <v>USD</v>
      </c>
      <c r="K296">
        <f t="shared" si="53"/>
        <v>0.54500000000000004</v>
      </c>
      <c r="L296" s="15"/>
      <c r="N296" t="str">
        <f>VLOOKUP(B296,[1]IRIS!$B$2:$T$370,16,FALSE)</f>
        <v>EA</v>
      </c>
      <c r="O296" t="str">
        <f>VLOOKUP(B296,[1]IRIS!$B$2:$T$370,17,FALSE)</f>
        <v>P4000569</v>
      </c>
      <c r="P296" t="str">
        <f>VLOOKUP(B296,[1]IRIS!$B$2:$T$370,19,FALSE)</f>
        <v>PNET30D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f t="shared" si="45"/>
        <v>0.54500000000000004</v>
      </c>
      <c r="Z296">
        <f t="shared" si="46"/>
        <v>0.54500000000000004</v>
      </c>
      <c r="AA296">
        <f t="shared" si="47"/>
        <v>0.54500000000000004</v>
      </c>
      <c r="AB296">
        <f t="shared" si="48"/>
        <v>0.54500000000000004</v>
      </c>
      <c r="AC296">
        <f t="shared" si="49"/>
        <v>0.54500000000000004</v>
      </c>
      <c r="AD296">
        <f t="shared" si="50"/>
        <v>0.54500000000000004</v>
      </c>
      <c r="AE296">
        <f t="shared" si="51"/>
        <v>0.54500000000000004</v>
      </c>
      <c r="AF296">
        <f t="shared" si="52"/>
        <v>0.54500000000000004</v>
      </c>
    </row>
    <row r="297" spans="1:32" x14ac:dyDescent="0.25">
      <c r="A297" t="s">
        <v>1141</v>
      </c>
      <c r="B297" t="str">
        <f t="shared" si="44"/>
        <v>P701480D-FF0000</v>
      </c>
      <c r="C297" t="str">
        <f>VLOOKUP(B297,[1]IRIS!$B$2:$T$370,2,FALSE)</f>
        <v>Step Down DC-DCConverter</v>
      </c>
      <c r="D297" t="str">
        <f>VLOOKUP(B297,'[1]cBOM GD'!$B$3:$D$393,3,FALSE)</f>
        <v>EBOM</v>
      </c>
      <c r="E297" t="str">
        <f>VLOOKUP(B297,[1]IRIS!$B$2:$T$370,4,FALSE)</f>
        <v>PP</v>
      </c>
      <c r="F297">
        <f>VLOOKUP(B297,[1]IRIS!$B$2:$T$370,5,FALSE)</f>
        <v>80000334</v>
      </c>
      <c r="G297" t="str">
        <f>VLOOKUP(B297,[1]IRIS!$B$2:$T$370,6,FALSE)</f>
        <v>TEXAS INSTRUMENTS INC,INCORP</v>
      </c>
      <c r="H297" t="str">
        <f>VLOOKUP(B297,[1]IRIS!$B$2:$T$370,7,FALSE)</f>
        <v>US</v>
      </c>
      <c r="I297">
        <f>VLOOKUP(B297,[1]IRIS!$B$2:$T$370,14,FALSE)</f>
        <v>0.54500000000000004</v>
      </c>
      <c r="J297" t="str">
        <f>VLOOKUP(B297,[1]IRIS!$B$2:$T$370,15,FALSE)</f>
        <v>USD</v>
      </c>
      <c r="K297">
        <f t="shared" si="53"/>
        <v>0.54500000000000004</v>
      </c>
      <c r="L297" s="15"/>
      <c r="N297" t="str">
        <f>VLOOKUP(B297,[1]IRIS!$B$2:$T$370,16,FALSE)</f>
        <v>EA</v>
      </c>
      <c r="O297" t="str">
        <f>VLOOKUP(B297,[1]IRIS!$B$2:$T$370,17,FALSE)</f>
        <v>P4000569</v>
      </c>
      <c r="P297" t="str">
        <f>VLOOKUP(B297,[1]IRIS!$B$2:$T$370,19,FALSE)</f>
        <v>PNET30D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f t="shared" si="45"/>
        <v>0.54500000000000004</v>
      </c>
      <c r="Z297">
        <f t="shared" si="46"/>
        <v>0.54500000000000004</v>
      </c>
      <c r="AA297">
        <f t="shared" si="47"/>
        <v>0.54500000000000004</v>
      </c>
      <c r="AB297">
        <f t="shared" si="48"/>
        <v>0.54500000000000004</v>
      </c>
      <c r="AC297">
        <f t="shared" si="49"/>
        <v>0.54500000000000004</v>
      </c>
      <c r="AD297">
        <f t="shared" si="50"/>
        <v>0.54500000000000004</v>
      </c>
      <c r="AE297">
        <f t="shared" si="51"/>
        <v>0.54500000000000004</v>
      </c>
      <c r="AF297">
        <f t="shared" si="52"/>
        <v>0.54500000000000004</v>
      </c>
    </row>
    <row r="298" spans="1:32" x14ac:dyDescent="0.25">
      <c r="A298" t="s">
        <v>1142</v>
      </c>
      <c r="B298" t="str">
        <f t="shared" si="44"/>
        <v>P701484D-FF0000</v>
      </c>
      <c r="C298" t="str">
        <f>VLOOKUP(B298,[1]IRIS!$B$2:$T$370,2,FALSE)</f>
        <v>SMPS 3p5A AdjustableSpread Spectrum AEC-Q100</v>
      </c>
      <c r="D298" t="str">
        <f>VLOOKUP(B298,'[1]cBOM GD'!$B$3:$D$393,3,FALSE)</f>
        <v>EBOM</v>
      </c>
      <c r="E298" t="str">
        <f>VLOOKUP(B298,[1]IRIS!$B$2:$T$370,4,FALSE)</f>
        <v>PP</v>
      </c>
      <c r="F298">
        <f>VLOOKUP(B298,[1]IRIS!$B$2:$T$370,5,FALSE)</f>
        <v>80000334</v>
      </c>
      <c r="G298" t="str">
        <f>VLOOKUP(B298,[1]IRIS!$B$2:$T$370,6,FALSE)</f>
        <v>TEXAS INSTRUMENTS INC,INCORP</v>
      </c>
      <c r="H298" t="str">
        <f>VLOOKUP(B298,[1]IRIS!$B$2:$T$370,7,FALSE)</f>
        <v>US</v>
      </c>
      <c r="I298">
        <f>VLOOKUP(B298,[1]IRIS!$B$2:$T$370,14,FALSE)</f>
        <v>0.62</v>
      </c>
      <c r="J298" t="str">
        <f>VLOOKUP(B298,[1]IRIS!$B$2:$T$370,15,FALSE)</f>
        <v>USD</v>
      </c>
      <c r="K298">
        <f t="shared" si="53"/>
        <v>0.62</v>
      </c>
      <c r="L298" s="15"/>
      <c r="N298" t="str">
        <f>VLOOKUP(B298,[1]IRIS!$B$2:$T$370,16,FALSE)</f>
        <v>EA</v>
      </c>
      <c r="O298" t="str">
        <f>VLOOKUP(B298,[1]IRIS!$B$2:$T$370,17,FALSE)</f>
        <v>P4000569</v>
      </c>
      <c r="P298" t="str">
        <f>VLOOKUP(B298,[1]IRIS!$B$2:$T$370,19,FALSE)</f>
        <v>PNET30D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f t="shared" si="45"/>
        <v>0.62</v>
      </c>
      <c r="Z298">
        <f t="shared" si="46"/>
        <v>0.62</v>
      </c>
      <c r="AA298">
        <f t="shared" si="47"/>
        <v>0.62</v>
      </c>
      <c r="AB298">
        <f t="shared" si="48"/>
        <v>0.62</v>
      </c>
      <c r="AC298">
        <f t="shared" si="49"/>
        <v>0.62</v>
      </c>
      <c r="AD298">
        <f t="shared" si="50"/>
        <v>0.62</v>
      </c>
      <c r="AE298">
        <f t="shared" si="51"/>
        <v>0.62</v>
      </c>
      <c r="AF298">
        <f t="shared" si="52"/>
        <v>0.62</v>
      </c>
    </row>
    <row r="299" spans="1:32" x14ac:dyDescent="0.25">
      <c r="A299" t="s">
        <v>1143</v>
      </c>
      <c r="B299" t="str">
        <f t="shared" si="44"/>
        <v>P701486D-FF0000</v>
      </c>
      <c r="C299" t="str">
        <f>VLOOKUP(B299,[1]IRIS!$B$2:$T$370,2,FALSE)</f>
        <v>Low-Dropout VoltageRegulator With Enable an</v>
      </c>
      <c r="D299" t="str">
        <f>VLOOKUP(B299,'[1]cBOM GD'!$B$3:$D$393,3,FALSE)</f>
        <v>EBOM</v>
      </c>
      <c r="E299" t="str">
        <f>VLOOKUP(B299,[1]IRIS!$B$2:$T$370,4,FALSE)</f>
        <v>PP</v>
      </c>
      <c r="F299">
        <f>VLOOKUP(B299,[1]IRIS!$B$2:$T$370,5,FALSE)</f>
        <v>80000334</v>
      </c>
      <c r="G299" t="str">
        <f>VLOOKUP(B299,[1]IRIS!$B$2:$T$370,6,FALSE)</f>
        <v>TEXAS INSTRUMENTS INC,INCORP</v>
      </c>
      <c r="H299" t="str">
        <f>VLOOKUP(B299,[1]IRIS!$B$2:$T$370,7,FALSE)</f>
        <v>US</v>
      </c>
      <c r="I299">
        <f>VLOOKUP(B299,[1]IRIS!$B$2:$T$370,14,FALSE)</f>
        <v>0.39100000000000001</v>
      </c>
      <c r="J299" t="str">
        <f>VLOOKUP(B299,[1]IRIS!$B$2:$T$370,15,FALSE)</f>
        <v>USD</v>
      </c>
      <c r="K299">
        <f t="shared" si="53"/>
        <v>0.39100000000000001</v>
      </c>
      <c r="L299" s="15"/>
      <c r="N299" t="str">
        <f>VLOOKUP(B299,[1]IRIS!$B$2:$T$370,16,FALSE)</f>
        <v>EA</v>
      </c>
      <c r="O299" t="str">
        <f>VLOOKUP(B299,[1]IRIS!$B$2:$T$370,17,FALSE)</f>
        <v>P4000569</v>
      </c>
      <c r="P299" t="str">
        <f>VLOOKUP(B299,[1]IRIS!$B$2:$T$370,19,FALSE)</f>
        <v>PNET30D</v>
      </c>
      <c r="Q299">
        <v>1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f t="shared" si="45"/>
        <v>0.39100000000000001</v>
      </c>
      <c r="Z299">
        <f t="shared" si="46"/>
        <v>0.39100000000000001</v>
      </c>
      <c r="AA299">
        <f t="shared" si="47"/>
        <v>0</v>
      </c>
      <c r="AB299">
        <f t="shared" si="48"/>
        <v>0</v>
      </c>
      <c r="AC299">
        <f t="shared" si="49"/>
        <v>0</v>
      </c>
      <c r="AD299">
        <f t="shared" si="50"/>
        <v>0</v>
      </c>
      <c r="AE299">
        <f t="shared" si="51"/>
        <v>0</v>
      </c>
      <c r="AF299">
        <f t="shared" si="52"/>
        <v>0</v>
      </c>
    </row>
    <row r="300" spans="1:32" x14ac:dyDescent="0.25">
      <c r="A300" t="s">
        <v>1144</v>
      </c>
      <c r="B300" t="str">
        <f t="shared" si="44"/>
        <v>P701544B-FF0000</v>
      </c>
      <c r="C300" t="str">
        <f>VLOOKUP(B300,[1]IRIS!$B$2:$T$370,2,FALSE)</f>
        <v>IC-REG Converter,WSON</v>
      </c>
      <c r="D300" t="str">
        <f>VLOOKUP(B300,'[1]cBOM GD'!$B$3:$D$393,3,FALSE)</f>
        <v>EBOM</v>
      </c>
      <c r="E300" t="str">
        <f>VLOOKUP(B300,[1]IRIS!$B$2:$T$370,4,FALSE)</f>
        <v>PP</v>
      </c>
      <c r="F300">
        <f>VLOOKUP(B300,[1]IRIS!$B$2:$T$370,5,FALSE)</f>
        <v>80000334</v>
      </c>
      <c r="G300" t="str">
        <f>VLOOKUP(B300,[1]IRIS!$B$2:$T$370,6,FALSE)</f>
        <v>TEXAS INSTRUMENTS INC,INCORP</v>
      </c>
      <c r="H300" t="str">
        <f>VLOOKUP(B300,[1]IRIS!$B$2:$T$370,7,FALSE)</f>
        <v>US</v>
      </c>
      <c r="I300">
        <f>VLOOKUP(B300,[1]IRIS!$B$2:$T$370,14,FALSE)</f>
        <v>0.32100000000000001</v>
      </c>
      <c r="J300" t="str">
        <f>VLOOKUP(B300,[1]IRIS!$B$2:$T$370,15,FALSE)</f>
        <v>USD</v>
      </c>
      <c r="K300">
        <f t="shared" si="53"/>
        <v>0.32100000000000001</v>
      </c>
      <c r="L300" s="15"/>
      <c r="N300" t="str">
        <f>VLOOKUP(B300,[1]IRIS!$B$2:$T$370,16,FALSE)</f>
        <v>EA</v>
      </c>
      <c r="O300" t="str">
        <f>VLOOKUP(B300,[1]IRIS!$B$2:$T$370,17,FALSE)</f>
        <v>P4000569</v>
      </c>
      <c r="P300" t="str">
        <f>VLOOKUP(B300,[1]IRIS!$B$2:$T$370,19,FALSE)</f>
        <v>PNET30D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f t="shared" si="45"/>
        <v>0.32100000000000001</v>
      </c>
      <c r="Z300">
        <f t="shared" si="46"/>
        <v>0.32100000000000001</v>
      </c>
      <c r="AA300">
        <f t="shared" si="47"/>
        <v>0.32100000000000001</v>
      </c>
      <c r="AB300">
        <f t="shared" si="48"/>
        <v>0.32100000000000001</v>
      </c>
      <c r="AC300">
        <f t="shared" si="49"/>
        <v>0.32100000000000001</v>
      </c>
      <c r="AD300">
        <f t="shared" si="50"/>
        <v>0.32100000000000001</v>
      </c>
      <c r="AE300">
        <f t="shared" si="51"/>
        <v>0.32100000000000001</v>
      </c>
      <c r="AF300">
        <f t="shared" si="52"/>
        <v>0.32100000000000001</v>
      </c>
    </row>
    <row r="301" spans="1:32" x14ac:dyDescent="0.25">
      <c r="A301" t="s">
        <v>1145</v>
      </c>
      <c r="B301" t="str">
        <f t="shared" si="44"/>
        <v>P701621D-FF0000</v>
      </c>
      <c r="C301" t="str">
        <f>VLOOKUP(B301,[1]IRIS!$B$2:$T$370,2,FALSE)</f>
        <v>IC-REG Adjustable,VQFN</v>
      </c>
      <c r="D301" t="str">
        <f>VLOOKUP(B301,'[1]cBOM GD'!$B$3:$D$393,3,FALSE)</f>
        <v>EBOM</v>
      </c>
      <c r="E301" t="str">
        <f>VLOOKUP(B301,[1]IRIS!$B$2:$T$370,4,FALSE)</f>
        <v>PP</v>
      </c>
      <c r="F301">
        <f>VLOOKUP(B301,[1]IRIS!$B$2:$T$370,5,FALSE)</f>
        <v>80000334</v>
      </c>
      <c r="G301" t="str">
        <f>VLOOKUP(B301,[1]IRIS!$B$2:$T$370,6,FALSE)</f>
        <v>TEXAS INSTRUMENTS INC,INCORP</v>
      </c>
      <c r="H301" t="str">
        <f>VLOOKUP(B301,[1]IRIS!$B$2:$T$370,7,FALSE)</f>
        <v>US</v>
      </c>
      <c r="I301">
        <f>VLOOKUP(B301,[1]IRIS!$B$2:$T$370,14,FALSE)</f>
        <v>0.67</v>
      </c>
      <c r="J301" t="str">
        <f>VLOOKUP(B301,[1]IRIS!$B$2:$T$370,15,FALSE)</f>
        <v>USD</v>
      </c>
      <c r="K301">
        <f t="shared" si="53"/>
        <v>0.67</v>
      </c>
      <c r="L301" s="15"/>
      <c r="N301" t="str">
        <f>VLOOKUP(B301,[1]IRIS!$B$2:$T$370,16,FALSE)</f>
        <v>EA</v>
      </c>
      <c r="O301" t="str">
        <f>VLOOKUP(B301,[1]IRIS!$B$2:$T$370,17,FALSE)</f>
        <v>P4000569</v>
      </c>
      <c r="P301" t="str">
        <f>VLOOKUP(B301,[1]IRIS!$B$2:$T$370,19,FALSE)</f>
        <v>PNET30D</v>
      </c>
      <c r="Q301">
        <v>1</v>
      </c>
      <c r="R301">
        <v>1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f t="shared" si="45"/>
        <v>0.67</v>
      </c>
      <c r="Z301">
        <f t="shared" si="46"/>
        <v>0.67</v>
      </c>
      <c r="AA301">
        <f t="shared" si="47"/>
        <v>0</v>
      </c>
      <c r="AB301">
        <f t="shared" si="48"/>
        <v>0</v>
      </c>
      <c r="AC301">
        <f t="shared" si="49"/>
        <v>0</v>
      </c>
      <c r="AD301">
        <f t="shared" si="50"/>
        <v>0</v>
      </c>
      <c r="AE301">
        <f t="shared" si="51"/>
        <v>0</v>
      </c>
      <c r="AF301">
        <f t="shared" si="52"/>
        <v>0</v>
      </c>
    </row>
    <row r="302" spans="1:32" x14ac:dyDescent="0.25">
      <c r="A302" t="s">
        <v>1146</v>
      </c>
      <c r="B302" t="str">
        <f t="shared" si="44"/>
        <v>P710057D-FA0000</v>
      </c>
      <c r="C302" t="str">
        <f>VLOOKUP(B302,[1]IRIS!$B$2:$T$370,2,FALSE)</f>
        <v>IC-SENSOR AccelerometerLGA</v>
      </c>
      <c r="D302" t="str">
        <f>VLOOKUP(B302,'[1]cBOM GD'!$B$3:$D$393,3,FALSE)</f>
        <v>EBOM</v>
      </c>
      <c r="E302" t="str">
        <f>VLOOKUP(B302,[1]IRIS!$B$2:$T$370,4,FALSE)</f>
        <v>PP</v>
      </c>
      <c r="F302">
        <f>VLOOKUP(B302,[1]IRIS!$B$2:$T$370,5,FALSE)</f>
        <v>80021884</v>
      </c>
      <c r="G302" t="str">
        <f>VLOOKUP(B302,[1]IRIS!$B$2:$T$370,6,FALSE)</f>
        <v>STMICROELECTRONICS INC</v>
      </c>
      <c r="H302" t="str">
        <f>VLOOKUP(B302,[1]IRIS!$B$2:$T$370,7,FALSE)</f>
        <v>US</v>
      </c>
      <c r="I302">
        <f>VLOOKUP(B302,[1]IRIS!$B$2:$T$370,14,FALSE)</f>
        <v>1.0629999999999999</v>
      </c>
      <c r="J302" t="str">
        <f>VLOOKUP(B302,[1]IRIS!$B$2:$T$370,15,FALSE)</f>
        <v>USD</v>
      </c>
      <c r="K302">
        <f t="shared" si="53"/>
        <v>1.0629999999999999</v>
      </c>
      <c r="L302" s="15"/>
      <c r="N302" t="str">
        <f>VLOOKUP(B302,[1]IRIS!$B$2:$T$370,16,FALSE)</f>
        <v>EA</v>
      </c>
      <c r="O302" t="str">
        <f>VLOOKUP(B302,[1]IRIS!$B$2:$T$370,17,FALSE)</f>
        <v>P4000623</v>
      </c>
      <c r="P302" t="str">
        <f>VLOOKUP(B302,[1]IRIS!$B$2:$T$370,19,FALSE)</f>
        <v>PNET45D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f t="shared" si="45"/>
        <v>1.0629999999999999</v>
      </c>
      <c r="Z302">
        <f t="shared" si="46"/>
        <v>1.0629999999999999</v>
      </c>
      <c r="AA302">
        <f t="shared" si="47"/>
        <v>1.0629999999999999</v>
      </c>
      <c r="AB302">
        <f t="shared" si="48"/>
        <v>1.0629999999999999</v>
      </c>
      <c r="AC302">
        <f t="shared" si="49"/>
        <v>1.0629999999999999</v>
      </c>
      <c r="AD302">
        <f t="shared" si="50"/>
        <v>1.0629999999999999</v>
      </c>
      <c r="AE302">
        <f t="shared" si="51"/>
        <v>1.0629999999999999</v>
      </c>
      <c r="AF302">
        <f t="shared" si="52"/>
        <v>1.0629999999999999</v>
      </c>
    </row>
    <row r="303" spans="1:32" x14ac:dyDescent="0.25">
      <c r="A303" t="s">
        <v>1147</v>
      </c>
      <c r="B303" t="str">
        <f t="shared" si="44"/>
        <v>P710147B-FSN000</v>
      </c>
      <c r="C303" t="str">
        <f>VLOOKUP(B303,[1]IRIS!$B$2:$T$370,2,FALSE)</f>
        <v>5.5-V 4-A 16-MohmOn-Resistance Load Switc</v>
      </c>
      <c r="D303" t="str">
        <f>VLOOKUP(B303,'[1]cBOM GD'!$B$3:$D$393,3,FALSE)</f>
        <v>EBOM</v>
      </c>
      <c r="E303" t="str">
        <f>VLOOKUP(B303,[1]IRIS!$B$2:$T$370,4,FALSE)</f>
        <v>PP</v>
      </c>
      <c r="F303">
        <f>VLOOKUP(B303,[1]IRIS!$B$2:$T$370,5,FALSE)</f>
        <v>80000334</v>
      </c>
      <c r="G303" t="str">
        <f>VLOOKUP(B303,[1]IRIS!$B$2:$T$370,6,FALSE)</f>
        <v>TEXAS INSTRUMENTS INC,INCORP</v>
      </c>
      <c r="H303" t="str">
        <f>VLOOKUP(B303,[1]IRIS!$B$2:$T$370,7,FALSE)</f>
        <v>US</v>
      </c>
      <c r="I303">
        <f>VLOOKUP(B303,[1]IRIS!$B$2:$T$370,14,FALSE)</f>
        <v>0.13500000000000001</v>
      </c>
      <c r="J303" t="str">
        <f>VLOOKUP(B303,[1]IRIS!$B$2:$T$370,15,FALSE)</f>
        <v>USD</v>
      </c>
      <c r="K303">
        <f t="shared" si="53"/>
        <v>0.13500000000000001</v>
      </c>
      <c r="L303" s="15"/>
      <c r="N303" t="str">
        <f>VLOOKUP(B303,[1]IRIS!$B$2:$T$370,16,FALSE)</f>
        <v>EA</v>
      </c>
      <c r="O303" t="str">
        <f>VLOOKUP(B303,[1]IRIS!$B$2:$T$370,17,FALSE)</f>
        <v>P4000571</v>
      </c>
      <c r="P303" t="str">
        <f>VLOOKUP(B303,[1]IRIS!$B$2:$T$370,19,FALSE)</f>
        <v>PNET30D</v>
      </c>
      <c r="Q303">
        <v>2</v>
      </c>
      <c r="R303">
        <v>2</v>
      </c>
      <c r="S303">
        <v>2</v>
      </c>
      <c r="T303">
        <v>2</v>
      </c>
      <c r="U303">
        <v>2</v>
      </c>
      <c r="V303">
        <v>2</v>
      </c>
      <c r="W303">
        <v>2</v>
      </c>
      <c r="X303">
        <v>2</v>
      </c>
      <c r="Y303">
        <f t="shared" si="45"/>
        <v>0.27</v>
      </c>
      <c r="Z303">
        <f t="shared" si="46"/>
        <v>0.27</v>
      </c>
      <c r="AA303">
        <f t="shared" si="47"/>
        <v>0.27</v>
      </c>
      <c r="AB303">
        <f t="shared" si="48"/>
        <v>0.27</v>
      </c>
      <c r="AC303">
        <f t="shared" si="49"/>
        <v>0.27</v>
      </c>
      <c r="AD303">
        <f t="shared" si="50"/>
        <v>0.27</v>
      </c>
      <c r="AE303">
        <f t="shared" si="51"/>
        <v>0.27</v>
      </c>
      <c r="AF303">
        <f t="shared" si="52"/>
        <v>0.27</v>
      </c>
    </row>
    <row r="304" spans="1:32" x14ac:dyDescent="0.25">
      <c r="A304" t="s">
        <v>1148</v>
      </c>
      <c r="B304" t="str">
        <f t="shared" si="44"/>
        <v>P710222B-FA0000</v>
      </c>
      <c r="C304" t="str">
        <f>VLOOKUP(B304,[1]IRIS!$B$2:$T$370,2,FALSE)</f>
        <v xml:space="preserve"> Current Shunt Amplifier</v>
      </c>
      <c r="D304" t="str">
        <f>VLOOKUP(B304,'[1]cBOM GD'!$B$3:$D$393,3,FALSE)</f>
        <v>EBOM</v>
      </c>
      <c r="E304" t="str">
        <f>VLOOKUP(B304,[1]IRIS!$B$2:$T$370,4,FALSE)</f>
        <v>PP</v>
      </c>
      <c r="F304">
        <f>VLOOKUP(B304,[1]IRIS!$B$2:$T$370,5,FALSE)</f>
        <v>80000334</v>
      </c>
      <c r="G304" t="str">
        <f>VLOOKUP(B304,[1]IRIS!$B$2:$T$370,6,FALSE)</f>
        <v>TEXAS INSTRUMENTS INC,INCORP</v>
      </c>
      <c r="H304" t="str">
        <f>VLOOKUP(B304,[1]IRIS!$B$2:$T$370,7,FALSE)</f>
        <v>US</v>
      </c>
      <c r="I304">
        <f>VLOOKUP(B304,[1]IRIS!$B$2:$T$370,14,FALSE)</f>
        <v>0.17199999999999999</v>
      </c>
      <c r="J304" t="str">
        <f>VLOOKUP(B304,[1]IRIS!$B$2:$T$370,15,FALSE)</f>
        <v>USD</v>
      </c>
      <c r="K304">
        <f t="shared" si="53"/>
        <v>0.17199999999999999</v>
      </c>
      <c r="L304" s="15"/>
      <c r="N304" t="str">
        <f>VLOOKUP(B304,[1]IRIS!$B$2:$T$370,16,FALSE)</f>
        <v>EA</v>
      </c>
      <c r="O304" t="str">
        <f>VLOOKUP(B304,[1]IRIS!$B$2:$T$370,17,FALSE)</f>
        <v>P4000571</v>
      </c>
      <c r="P304" t="str">
        <f>VLOOKUP(B304,[1]IRIS!$B$2:$T$370,19,FALSE)</f>
        <v>PNET30D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1</v>
      </c>
      <c r="Y304">
        <f t="shared" si="45"/>
        <v>0</v>
      </c>
      <c r="Z304">
        <f t="shared" si="46"/>
        <v>0</v>
      </c>
      <c r="AA304">
        <f t="shared" si="47"/>
        <v>0</v>
      </c>
      <c r="AB304">
        <f t="shared" si="48"/>
        <v>0</v>
      </c>
      <c r="AC304">
        <f t="shared" si="49"/>
        <v>0</v>
      </c>
      <c r="AD304">
        <f t="shared" si="50"/>
        <v>0</v>
      </c>
      <c r="AE304">
        <f t="shared" si="51"/>
        <v>0.17199999999999999</v>
      </c>
      <c r="AF304">
        <f t="shared" si="52"/>
        <v>0.17199999999999999</v>
      </c>
    </row>
    <row r="305" spans="1:32" x14ac:dyDescent="0.25">
      <c r="A305" t="s">
        <v>1149</v>
      </c>
      <c r="B305" t="str">
        <f t="shared" si="44"/>
        <v>P7103910-FT0000</v>
      </c>
      <c r="C305" t="str">
        <f>VLOOKUP(B305,[1]IRIS!$B$2:$T$370,2,FALSE)</f>
        <v>Enet-AVB Bridge SolutionAutomotive App</v>
      </c>
      <c r="D305" t="str">
        <f>VLOOKUP(B305,'[1]cBOM GD'!$B$3:$D$393,3,FALSE)</f>
        <v>EBOM</v>
      </c>
      <c r="E305" t="str">
        <f>VLOOKUP(B305,[1]IRIS!$B$2:$T$370,4,FALSE)</f>
        <v>PP</v>
      </c>
      <c r="F305">
        <f>VLOOKUP(B305,[1]IRIS!$B$2:$T$370,5,FALSE)</f>
        <v>80004960</v>
      </c>
      <c r="G305" t="str">
        <f>VLOOKUP(B305,[1]IRIS!$B$2:$T$370,6,FALSE)</f>
        <v>Toshiba America Electronic</v>
      </c>
      <c r="H305" t="str">
        <f>VLOOKUP(B305,[1]IRIS!$B$2:$T$370,7,FALSE)</f>
        <v>US</v>
      </c>
      <c r="I305">
        <f>VLOOKUP(B305,[1]IRIS!$B$2:$T$370,14,FALSE)</f>
        <v>2.63</v>
      </c>
      <c r="J305" t="str">
        <f>VLOOKUP(B305,[1]IRIS!$B$2:$T$370,15,FALSE)</f>
        <v>USD</v>
      </c>
      <c r="K305">
        <f t="shared" si="53"/>
        <v>2.63</v>
      </c>
      <c r="L305" s="15"/>
      <c r="N305" t="str">
        <f>VLOOKUP(B305,[1]IRIS!$B$2:$T$370,16,FALSE)</f>
        <v>EA</v>
      </c>
      <c r="O305" t="str">
        <f>VLOOKUP(B305,[1]IRIS!$B$2:$T$370,17,FALSE)</f>
        <v>P4000057</v>
      </c>
      <c r="P305" t="str">
        <f>VLOOKUP(B305,[1]IRIS!$B$2:$T$370,19,FALSE)</f>
        <v>PNET30D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f t="shared" si="45"/>
        <v>2.63</v>
      </c>
      <c r="Z305">
        <f t="shared" si="46"/>
        <v>2.63</v>
      </c>
      <c r="AA305">
        <f t="shared" si="47"/>
        <v>2.63</v>
      </c>
      <c r="AB305">
        <f t="shared" si="48"/>
        <v>2.63</v>
      </c>
      <c r="AC305">
        <f t="shared" si="49"/>
        <v>2.63</v>
      </c>
      <c r="AD305">
        <f t="shared" si="50"/>
        <v>2.63</v>
      </c>
      <c r="AE305">
        <f t="shared" si="51"/>
        <v>2.63</v>
      </c>
      <c r="AF305">
        <f t="shared" si="52"/>
        <v>2.63</v>
      </c>
    </row>
    <row r="306" spans="1:32" x14ac:dyDescent="0.25">
      <c r="A306" t="s">
        <v>1150</v>
      </c>
      <c r="B306" t="str">
        <f t="shared" si="44"/>
        <v>P710438D-FT0000</v>
      </c>
      <c r="C306" t="str">
        <f>VLOOKUP(B306,[1]IRIS!$B$2:$T$370,2,FALSE)</f>
        <v>high-speed CAN xcvr</v>
      </c>
      <c r="D306" t="str">
        <f>VLOOKUP(B306,'[1]cBOM GD'!$B$3:$D$393,3,FALSE)</f>
        <v>EBOM</v>
      </c>
      <c r="E306" t="str">
        <f>VLOOKUP(B306,[1]IRIS!$B$2:$T$370,4,FALSE)</f>
        <v>PP</v>
      </c>
      <c r="F306">
        <f>VLOOKUP(B306,[1]IRIS!$B$2:$T$370,5,FALSE)</f>
        <v>80004853</v>
      </c>
      <c r="G306" t="str">
        <f>VLOOKUP(B306,[1]IRIS!$B$2:$T$370,6,FALSE)</f>
        <v>NXP USA, Inc.</v>
      </c>
      <c r="H306" t="str">
        <f>VLOOKUP(B306,[1]IRIS!$B$2:$T$370,7,FALSE)</f>
        <v>US</v>
      </c>
      <c r="I306">
        <f>VLOOKUP(B306,[1]IRIS!$B$2:$T$370,14,FALSE)</f>
        <v>9.3100000000000002E-2</v>
      </c>
      <c r="J306" t="str">
        <f>VLOOKUP(B306,[1]IRIS!$B$2:$T$370,15,FALSE)</f>
        <v>USD</v>
      </c>
      <c r="K306">
        <f t="shared" si="53"/>
        <v>9.3100000000000002E-2</v>
      </c>
      <c r="L306" s="15">
        <f>VLOOKUP(B306,[1]Sheet2!$A$2:$M$49,13,FALSE)</f>
        <v>9.5000000000000001E-2</v>
      </c>
      <c r="N306" t="str">
        <f>VLOOKUP(B306,[1]IRIS!$B$2:$T$370,16,FALSE)</f>
        <v>EA</v>
      </c>
      <c r="O306" t="str">
        <f>VLOOKUP(B306,[1]IRIS!$B$2:$T$370,17,FALSE)</f>
        <v>P4000576</v>
      </c>
      <c r="P306" t="str">
        <f>VLOOKUP(B306,[1]IRIS!$B$2:$T$370,19,FALSE)</f>
        <v>PNET55D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f t="shared" si="45"/>
        <v>9.3100000000000002E-2</v>
      </c>
      <c r="Z306">
        <f t="shared" si="46"/>
        <v>9.3100000000000002E-2</v>
      </c>
      <c r="AA306">
        <f t="shared" si="47"/>
        <v>9.3100000000000002E-2</v>
      </c>
      <c r="AB306">
        <f t="shared" si="48"/>
        <v>9.3100000000000002E-2</v>
      </c>
      <c r="AC306">
        <f t="shared" si="49"/>
        <v>9.3100000000000002E-2</v>
      </c>
      <c r="AD306">
        <f t="shared" si="50"/>
        <v>9.3100000000000002E-2</v>
      </c>
      <c r="AE306">
        <f t="shared" si="51"/>
        <v>9.3100000000000002E-2</v>
      </c>
      <c r="AF306">
        <f t="shared" si="52"/>
        <v>9.3100000000000002E-2</v>
      </c>
    </row>
    <row r="307" spans="1:32" x14ac:dyDescent="0.25">
      <c r="A307" t="s">
        <v>1151</v>
      </c>
      <c r="B307" t="str">
        <f t="shared" si="44"/>
        <v>P710442D-FT0000</v>
      </c>
      <c r="C307" t="str">
        <f>VLOOKUP(B307,[1]IRIS!$B$2:$T$370,2,FALSE)</f>
        <v>100BASE-T1 Automotive Ethernet PHY</v>
      </c>
      <c r="D307" t="str">
        <f>VLOOKUP(B307,'[1]cBOM GD'!$B$3:$D$393,3,FALSE)</f>
        <v>EBOM</v>
      </c>
      <c r="E307" t="str">
        <f>VLOOKUP(B307,[1]IRIS!$B$2:$T$370,4,FALSE)</f>
        <v>PP</v>
      </c>
      <c r="F307">
        <f>VLOOKUP(B307,[1]IRIS!$B$2:$T$370,5,FALSE)</f>
        <v>80000334</v>
      </c>
      <c r="G307" t="str">
        <f>VLOOKUP(B307,[1]IRIS!$B$2:$T$370,6,FALSE)</f>
        <v>TEXAS INSTRUMENTS INC,INCORP</v>
      </c>
      <c r="H307" t="str">
        <f>VLOOKUP(B307,[1]IRIS!$B$2:$T$370,7,FALSE)</f>
        <v>US</v>
      </c>
      <c r="I307">
        <f>VLOOKUP(B307,[1]IRIS!$B$2:$T$370,14,FALSE)</f>
        <v>0.88200000000000001</v>
      </c>
      <c r="J307" t="str">
        <f>VLOOKUP(B307,[1]IRIS!$B$2:$T$370,15,FALSE)</f>
        <v>USD</v>
      </c>
      <c r="K307">
        <f t="shared" si="53"/>
        <v>0.88200000000000001</v>
      </c>
      <c r="L307" s="15"/>
      <c r="N307" t="str">
        <f>VLOOKUP(B307,[1]IRIS!$B$2:$T$370,16,FALSE)</f>
        <v>EA</v>
      </c>
      <c r="O307" t="str">
        <f>VLOOKUP(B307,[1]IRIS!$B$2:$T$370,17,FALSE)</f>
        <v>P4000567</v>
      </c>
      <c r="P307" t="str">
        <f>VLOOKUP(B307,[1]IRIS!$B$2:$T$370,19,FALSE)</f>
        <v>PNET30D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f t="shared" si="45"/>
        <v>0.88200000000000001</v>
      </c>
      <c r="Z307">
        <f t="shared" si="46"/>
        <v>0.88200000000000001</v>
      </c>
      <c r="AA307">
        <f t="shared" si="47"/>
        <v>0.88200000000000001</v>
      </c>
      <c r="AB307">
        <f t="shared" si="48"/>
        <v>0.88200000000000001</v>
      </c>
      <c r="AC307">
        <f t="shared" si="49"/>
        <v>0.88200000000000001</v>
      </c>
      <c r="AD307">
        <f t="shared" si="50"/>
        <v>0.88200000000000001</v>
      </c>
      <c r="AE307">
        <f t="shared" si="51"/>
        <v>0.88200000000000001</v>
      </c>
      <c r="AF307">
        <f t="shared" si="52"/>
        <v>0.88200000000000001</v>
      </c>
    </row>
    <row r="308" spans="1:32" x14ac:dyDescent="0.25">
      <c r="A308" t="s">
        <v>1152</v>
      </c>
      <c r="B308" t="str">
        <f t="shared" si="44"/>
        <v>P740202D-FPC000</v>
      </c>
      <c r="C308" t="str">
        <f>VLOOKUP(B308,[1]IRIS!$B$2:$T$370,2,FALSE)</f>
        <v>8-Bit Dual-Supply BusTransceiver</v>
      </c>
      <c r="D308" t="str">
        <f>VLOOKUP(B308,'[1]cBOM GD'!$B$3:$D$393,3,FALSE)</f>
        <v>EBOM</v>
      </c>
      <c r="E308" t="str">
        <f>VLOOKUP(B308,[1]IRIS!$B$2:$T$370,4,FALSE)</f>
        <v>PP</v>
      </c>
      <c r="F308">
        <f>VLOOKUP(B308,[1]IRIS!$B$2:$T$370,5,FALSE)</f>
        <v>80000334</v>
      </c>
      <c r="G308" t="str">
        <f>VLOOKUP(B308,[1]IRIS!$B$2:$T$370,6,FALSE)</f>
        <v>TEXAS INSTRUMENTS INC,INCORP</v>
      </c>
      <c r="H308" t="str">
        <f>VLOOKUP(B308,[1]IRIS!$B$2:$T$370,7,FALSE)</f>
        <v>US</v>
      </c>
      <c r="I308">
        <f>VLOOKUP(B308,[1]IRIS!$B$2:$T$370,14,FALSE)</f>
        <v>0.23799999999999999</v>
      </c>
      <c r="J308" t="str">
        <f>VLOOKUP(B308,[1]IRIS!$B$2:$T$370,15,FALSE)</f>
        <v>USD</v>
      </c>
      <c r="K308">
        <f t="shared" si="53"/>
        <v>0.23799999999999999</v>
      </c>
      <c r="L308" s="15"/>
      <c r="N308" t="str">
        <f>VLOOKUP(B308,[1]IRIS!$B$2:$T$370,16,FALSE)</f>
        <v>EA</v>
      </c>
      <c r="O308" t="str">
        <f>VLOOKUP(B308,[1]IRIS!$B$2:$T$370,17,FALSE)</f>
        <v>P4000569</v>
      </c>
      <c r="P308" t="str">
        <f>VLOOKUP(B308,[1]IRIS!$B$2:$T$370,19,FALSE)</f>
        <v>PNET30D</v>
      </c>
      <c r="Q308">
        <v>2</v>
      </c>
      <c r="R308">
        <v>2</v>
      </c>
      <c r="S308">
        <v>2</v>
      </c>
      <c r="T308">
        <v>2</v>
      </c>
      <c r="U308">
        <v>2</v>
      </c>
      <c r="V308">
        <v>2</v>
      </c>
      <c r="W308">
        <v>2</v>
      </c>
      <c r="X308">
        <v>2</v>
      </c>
      <c r="Y308">
        <f t="shared" si="45"/>
        <v>0.47599999999999998</v>
      </c>
      <c r="Z308">
        <f t="shared" si="46"/>
        <v>0.47599999999999998</v>
      </c>
      <c r="AA308">
        <f t="shared" si="47"/>
        <v>0.47599999999999998</v>
      </c>
      <c r="AB308">
        <f t="shared" si="48"/>
        <v>0.47599999999999998</v>
      </c>
      <c r="AC308">
        <f t="shared" si="49"/>
        <v>0.47599999999999998</v>
      </c>
      <c r="AD308">
        <f t="shared" si="50"/>
        <v>0.47599999999999998</v>
      </c>
      <c r="AE308">
        <f t="shared" si="51"/>
        <v>0.47599999999999998</v>
      </c>
      <c r="AF308">
        <f t="shared" si="52"/>
        <v>0.47599999999999998</v>
      </c>
    </row>
    <row r="309" spans="1:32" x14ac:dyDescent="0.25">
      <c r="A309" t="s">
        <v>1153</v>
      </c>
      <c r="B309" t="str">
        <f t="shared" si="44"/>
        <v>P740242B-FP0000</v>
      </c>
      <c r="C309" t="str">
        <f>VLOOKUP(B309,[1]IRIS!$B$2:$T$370,2,FALSE)</f>
        <v>Configurable Logic GateAEC-Q100 SC70</v>
      </c>
      <c r="D309" t="str">
        <f>VLOOKUP(B309,'[1]cBOM GD'!$B$3:$D$393,3,FALSE)</f>
        <v>EBOM</v>
      </c>
      <c r="E309" t="str">
        <f>VLOOKUP(B309,[1]IRIS!$B$2:$T$370,4,FALSE)</f>
        <v>PP</v>
      </c>
      <c r="F309">
        <f>VLOOKUP(B309,[1]IRIS!$B$2:$T$370,5,FALSE)</f>
        <v>80000334</v>
      </c>
      <c r="G309" t="str">
        <f>VLOOKUP(B309,[1]IRIS!$B$2:$T$370,6,FALSE)</f>
        <v>TEXAS INSTRUMENTS INC,INCORP</v>
      </c>
      <c r="H309" t="str">
        <f>VLOOKUP(B309,[1]IRIS!$B$2:$T$370,7,FALSE)</f>
        <v>US</v>
      </c>
      <c r="I309">
        <f>VLOOKUP(B309,[1]IRIS!$B$2:$T$370,14,FALSE)</f>
        <v>0.05</v>
      </c>
      <c r="J309" t="str">
        <f>VLOOKUP(B309,[1]IRIS!$B$2:$T$370,15,FALSE)</f>
        <v>USD</v>
      </c>
      <c r="K309">
        <f t="shared" si="53"/>
        <v>0.05</v>
      </c>
      <c r="L309" s="15"/>
      <c r="N309" t="str">
        <f>VLOOKUP(B309,[1]IRIS!$B$2:$T$370,16,FALSE)</f>
        <v>EA</v>
      </c>
      <c r="O309" t="str">
        <f>VLOOKUP(B309,[1]IRIS!$B$2:$T$370,17,FALSE)</f>
        <v>P4000569</v>
      </c>
      <c r="P309" t="str">
        <f>VLOOKUP(B309,[1]IRIS!$B$2:$T$370,19,FALSE)</f>
        <v>PNET30D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f t="shared" si="45"/>
        <v>0.05</v>
      </c>
      <c r="Z309">
        <f t="shared" si="46"/>
        <v>0.05</v>
      </c>
      <c r="AA309">
        <f t="shared" si="47"/>
        <v>0.05</v>
      </c>
      <c r="AB309">
        <f t="shared" si="48"/>
        <v>0.05</v>
      </c>
      <c r="AC309">
        <f t="shared" si="49"/>
        <v>0.05</v>
      </c>
      <c r="AD309">
        <f t="shared" si="50"/>
        <v>0.05</v>
      </c>
      <c r="AE309">
        <f t="shared" si="51"/>
        <v>0.05</v>
      </c>
      <c r="AF309">
        <f t="shared" si="52"/>
        <v>0.05</v>
      </c>
    </row>
    <row r="310" spans="1:32" x14ac:dyDescent="0.25">
      <c r="A310" t="s">
        <v>1154</v>
      </c>
      <c r="B310" t="str">
        <f t="shared" si="44"/>
        <v>P740258B-FP0000</v>
      </c>
      <c r="C310" t="str">
        <f>VLOOKUP(B310,[1]IRIS!$B$2:$T$370,2,FALSE)</f>
        <v>IC-LOGMISC AND Gate,SC70</v>
      </c>
      <c r="D310" t="str">
        <f>VLOOKUP(B310,'[1]cBOM GD'!$B$3:$D$393,3,FALSE)</f>
        <v>EBOM</v>
      </c>
      <c r="E310" t="str">
        <f>VLOOKUP(B310,[1]IRIS!$B$2:$T$370,4,FALSE)</f>
        <v>PP</v>
      </c>
      <c r="F310">
        <f>VLOOKUP(B310,[1]IRIS!$B$2:$T$370,5,FALSE)</f>
        <v>80000334</v>
      </c>
      <c r="G310" t="str">
        <f>VLOOKUP(B310,[1]IRIS!$B$2:$T$370,6,FALSE)</f>
        <v>TEXAS INSTRUMENTS INC,INCORP</v>
      </c>
      <c r="H310" t="str">
        <f>VLOOKUP(B310,[1]IRIS!$B$2:$T$370,7,FALSE)</f>
        <v>US</v>
      </c>
      <c r="I310">
        <f>VLOOKUP(B310,[1]IRIS!$B$2:$T$370,14,FALSE)</f>
        <v>5.8000000000000003E-2</v>
      </c>
      <c r="J310" t="str">
        <f>VLOOKUP(B310,[1]IRIS!$B$2:$T$370,15,FALSE)</f>
        <v>USD</v>
      </c>
      <c r="K310">
        <f t="shared" si="53"/>
        <v>5.8000000000000003E-2</v>
      </c>
      <c r="L310" s="15"/>
      <c r="N310" t="str">
        <f>VLOOKUP(B310,[1]IRIS!$B$2:$T$370,16,FALSE)</f>
        <v>EA</v>
      </c>
      <c r="O310" t="str">
        <f>VLOOKUP(B310,[1]IRIS!$B$2:$T$370,17,FALSE)</f>
        <v>P4000569</v>
      </c>
      <c r="P310" t="str">
        <f>VLOOKUP(B310,[1]IRIS!$B$2:$T$370,19,FALSE)</f>
        <v>PNET30D</v>
      </c>
      <c r="Q310">
        <v>1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f t="shared" si="45"/>
        <v>5.8000000000000003E-2</v>
      </c>
      <c r="Z310">
        <f t="shared" si="46"/>
        <v>5.8000000000000003E-2</v>
      </c>
      <c r="AA310">
        <f t="shared" si="47"/>
        <v>0</v>
      </c>
      <c r="AB310">
        <f t="shared" si="48"/>
        <v>0</v>
      </c>
      <c r="AC310">
        <f t="shared" si="49"/>
        <v>0</v>
      </c>
      <c r="AD310">
        <f t="shared" si="50"/>
        <v>0</v>
      </c>
      <c r="AE310">
        <f t="shared" si="51"/>
        <v>0</v>
      </c>
      <c r="AF310">
        <f t="shared" si="52"/>
        <v>0</v>
      </c>
    </row>
    <row r="311" spans="1:32" x14ac:dyDescent="0.25">
      <c r="A311" t="s">
        <v>1155</v>
      </c>
      <c r="B311" t="str">
        <f t="shared" si="44"/>
        <v>P740271B-FP0000</v>
      </c>
      <c r="C311" t="str">
        <f>VLOOKUP(B311,[1]IRIS!$B$2:$T$370,2,FALSE)</f>
        <v>IC-LOGMISC Buffer,SC70</v>
      </c>
      <c r="D311" t="str">
        <f>VLOOKUP(B311,'[1]cBOM GD'!$B$3:$D$393,3,FALSE)</f>
        <v>EBOM</v>
      </c>
      <c r="E311" t="str">
        <f>VLOOKUP(B311,[1]IRIS!$B$2:$T$370,4,FALSE)</f>
        <v>PP</v>
      </c>
      <c r="F311">
        <f>VLOOKUP(B311,[1]IRIS!$B$2:$T$370,5,FALSE)</f>
        <v>80000334</v>
      </c>
      <c r="G311" t="str">
        <f>VLOOKUP(B311,[1]IRIS!$B$2:$T$370,6,FALSE)</f>
        <v>TEXAS INSTRUMENTS INC,INCORP</v>
      </c>
      <c r="H311" t="str">
        <f>VLOOKUP(B311,[1]IRIS!$B$2:$T$370,7,FALSE)</f>
        <v>US</v>
      </c>
      <c r="I311">
        <f>VLOOKUP(B311,[1]IRIS!$B$2:$T$370,14,FALSE)</f>
        <v>6.0999999999999999E-2</v>
      </c>
      <c r="J311" t="str">
        <f>VLOOKUP(B311,[1]IRIS!$B$2:$T$370,15,FALSE)</f>
        <v>USD</v>
      </c>
      <c r="K311">
        <f t="shared" si="53"/>
        <v>6.0999999999999999E-2</v>
      </c>
      <c r="L311" s="15"/>
      <c r="N311" t="str">
        <f>VLOOKUP(B311,[1]IRIS!$B$2:$T$370,16,FALSE)</f>
        <v>EA</v>
      </c>
      <c r="O311" t="str">
        <f>VLOOKUP(B311,[1]IRIS!$B$2:$T$370,17,FALSE)</f>
        <v>P4000569</v>
      </c>
      <c r="P311" t="str">
        <f>VLOOKUP(B311,[1]IRIS!$B$2:$T$370,19,FALSE)</f>
        <v>PNET30D</v>
      </c>
      <c r="Q311">
        <v>1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f t="shared" si="45"/>
        <v>6.0999999999999999E-2</v>
      </c>
      <c r="Z311">
        <f t="shared" si="46"/>
        <v>6.0999999999999999E-2</v>
      </c>
      <c r="AA311">
        <f t="shared" si="47"/>
        <v>0</v>
      </c>
      <c r="AB311">
        <f t="shared" si="48"/>
        <v>0</v>
      </c>
      <c r="AC311">
        <f t="shared" si="49"/>
        <v>0</v>
      </c>
      <c r="AD311">
        <f t="shared" si="50"/>
        <v>0</v>
      </c>
      <c r="AE311">
        <f t="shared" si="51"/>
        <v>0</v>
      </c>
      <c r="AF311">
        <f t="shared" si="52"/>
        <v>0</v>
      </c>
    </row>
    <row r="312" spans="1:32" x14ac:dyDescent="0.25">
      <c r="A312" t="s">
        <v>1156</v>
      </c>
      <c r="B312" t="str">
        <f t="shared" si="44"/>
        <v>P750084D-FS0000</v>
      </c>
      <c r="C312" t="str">
        <f>VLOOKUP(B312,[1]IRIS!$B$2:$T$370,2,FALSE)</f>
        <v>IC-LOGMISC SIM,</v>
      </c>
      <c r="D312" t="str">
        <f>VLOOKUP(B312,'[1]cBOM GD'!$B$3:$D$393,3,FALSE)</f>
        <v>EBOM</v>
      </c>
      <c r="E312" t="str">
        <f>VLOOKUP(B312,[1]IRIS!$B$2:$T$370,4,FALSE)</f>
        <v>PP</v>
      </c>
      <c r="F312">
        <f>VLOOKUP(B312,[1]IRIS!$B$2:$T$370,5,FALSE)</f>
        <v>80035302</v>
      </c>
      <c r="G312" t="str">
        <f>VLOOKUP(B312,[1]IRIS!$B$2:$T$370,6,FALSE)</f>
        <v>Vodafone US Inc.</v>
      </c>
      <c r="H312" t="str">
        <f>VLOOKUP(B312,[1]IRIS!$B$2:$T$370,7,FALSE)</f>
        <v>US</v>
      </c>
      <c r="I312">
        <f>VLOOKUP(B312,[1]IRIS!$B$2:$T$370,14,FALSE)</f>
        <v>2</v>
      </c>
      <c r="J312" t="str">
        <f>VLOOKUP(B312,[1]IRIS!$B$2:$T$370,15,FALSE)</f>
        <v>USD</v>
      </c>
      <c r="K312">
        <f t="shared" si="53"/>
        <v>2</v>
      </c>
      <c r="L312" s="15"/>
      <c r="N312" t="str">
        <f>VLOOKUP(B312,[1]IRIS!$B$2:$T$370,16,FALSE)</f>
        <v>EA</v>
      </c>
      <c r="O312" t="str">
        <f>VLOOKUP(B312,[1]IRIS!$B$2:$T$370,17,FALSE)</f>
        <v>P4000608</v>
      </c>
      <c r="P312" t="str">
        <f>VLOOKUP(B312,[1]IRIS!$B$2:$T$370,19,FALSE)</f>
        <v>PNET45D</v>
      </c>
      <c r="Q312">
        <v>1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f t="shared" si="45"/>
        <v>2</v>
      </c>
      <c r="Z312">
        <f t="shared" si="46"/>
        <v>2</v>
      </c>
      <c r="AA312">
        <f t="shared" si="47"/>
        <v>0</v>
      </c>
      <c r="AB312">
        <f t="shared" si="48"/>
        <v>0</v>
      </c>
      <c r="AC312">
        <f t="shared" si="49"/>
        <v>0</v>
      </c>
      <c r="AD312">
        <f t="shared" si="50"/>
        <v>0</v>
      </c>
      <c r="AE312">
        <f t="shared" si="51"/>
        <v>0</v>
      </c>
      <c r="AF312">
        <f t="shared" si="52"/>
        <v>0</v>
      </c>
    </row>
    <row r="313" spans="1:32" x14ac:dyDescent="0.25">
      <c r="A313" t="s">
        <v>1157</v>
      </c>
      <c r="B313" t="str">
        <f t="shared" si="44"/>
        <v>P760595D-FM0000</v>
      </c>
      <c r="C313" t="str">
        <f>VLOOKUP(B313,[1]IRIS!$B$2:$T$370,2,FALSE)</f>
        <v>IC-PROC Microcontroller,</v>
      </c>
      <c r="D313" t="str">
        <f>VLOOKUP(B313,'[1]cBOM GD'!$B$3:$D$393,3,FALSE)</f>
        <v>EBOM</v>
      </c>
      <c r="E313" t="str">
        <f>VLOOKUP(B313,[1]IRIS!$B$2:$T$370,4,FALSE)</f>
        <v>PP</v>
      </c>
      <c r="F313">
        <f>VLOOKUP(B313,[1]IRIS!$B$2:$T$370,5,FALSE)</f>
        <v>80004853</v>
      </c>
      <c r="G313" t="str">
        <f>VLOOKUP(B313,[1]IRIS!$B$2:$T$370,6,FALSE)</f>
        <v>NXP USA, Inc.</v>
      </c>
      <c r="H313" t="str">
        <f>VLOOKUP(B313,[1]IRIS!$B$2:$T$370,7,FALSE)</f>
        <v>US</v>
      </c>
      <c r="I313">
        <f>VLOOKUP(B313,[1]IRIS!$B$2:$T$370,14,FALSE)</f>
        <v>4.7</v>
      </c>
      <c r="J313" t="str">
        <f>VLOOKUP(B313,[1]IRIS!$B$2:$T$370,15,FALSE)</f>
        <v>USD</v>
      </c>
      <c r="K313">
        <f t="shared" si="53"/>
        <v>4.7</v>
      </c>
      <c r="L313" s="15">
        <f>VLOOKUP(B313,[1]Sheet2!$A$2:$M$49,13,FALSE)</f>
        <v>4.47</v>
      </c>
      <c r="N313" t="str">
        <f>VLOOKUP(B313,[1]IRIS!$B$2:$T$370,16,FALSE)</f>
        <v>EA</v>
      </c>
      <c r="O313" t="str">
        <f>VLOOKUP(B313,[1]IRIS!$B$2:$T$370,17,FALSE)</f>
        <v>P4000576</v>
      </c>
      <c r="P313" t="str">
        <f>VLOOKUP(B313,[1]IRIS!$B$2:$T$370,19,FALSE)</f>
        <v>PNET55D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f t="shared" si="45"/>
        <v>4.7</v>
      </c>
      <c r="Z313">
        <f t="shared" si="46"/>
        <v>4.7</v>
      </c>
      <c r="AA313">
        <f t="shared" si="47"/>
        <v>4.7</v>
      </c>
      <c r="AB313">
        <f t="shared" si="48"/>
        <v>4.7</v>
      </c>
      <c r="AC313">
        <f t="shared" si="49"/>
        <v>4.7</v>
      </c>
      <c r="AD313">
        <f t="shared" si="50"/>
        <v>4.7</v>
      </c>
      <c r="AE313">
        <f t="shared" si="51"/>
        <v>4.7</v>
      </c>
      <c r="AF313">
        <f t="shared" si="52"/>
        <v>4.7</v>
      </c>
    </row>
    <row r="314" spans="1:32" x14ac:dyDescent="0.25">
      <c r="A314" t="s">
        <v>1158</v>
      </c>
      <c r="B314" t="str">
        <f t="shared" si="44"/>
        <v>P770148D-F00000</v>
      </c>
      <c r="C314" t="str">
        <f>VLOOKUP(B314,[1]IRIS!$B$2:$T$370,2,FALSE)</f>
        <v>IC-MEM Flash-LPDDR2,VFBGA</v>
      </c>
      <c r="D314" t="str">
        <f>VLOOKUP(B314,'[1]cBOM GD'!$B$3:$D$393,3,FALSE)</f>
        <v>EBOM</v>
      </c>
      <c r="E314" t="str">
        <f>VLOOKUP(B314,[1]IRIS!$B$2:$T$370,4,FALSE)</f>
        <v>PP</v>
      </c>
      <c r="F314">
        <f>VLOOKUP(B314,[1]IRIS!$B$2:$T$370,5,FALSE)</f>
        <v>80017007</v>
      </c>
      <c r="G314" t="str">
        <f>VLOOKUP(B314,[1]IRIS!$B$2:$T$370,6,FALSE)</f>
        <v>MICRON SEMICONDUCTOR PRODUCT</v>
      </c>
      <c r="H314" t="str">
        <f>VLOOKUP(B314,[1]IRIS!$B$2:$T$370,7,FALSE)</f>
        <v>US</v>
      </c>
      <c r="I314">
        <f>VLOOKUP(B314,[1]IRIS!$B$2:$T$370,14,FALSE)</f>
        <v>4.2300000000000004</v>
      </c>
      <c r="J314" t="str">
        <f>VLOOKUP(B314,[1]IRIS!$B$2:$T$370,15,FALSE)</f>
        <v>USD</v>
      </c>
      <c r="K314">
        <f t="shared" si="53"/>
        <v>4.2300000000000004</v>
      </c>
      <c r="L314" s="15"/>
      <c r="N314" t="str">
        <f>VLOOKUP(B314,[1]IRIS!$B$2:$T$370,16,FALSE)</f>
        <v>EA</v>
      </c>
      <c r="O314" t="str">
        <f>VLOOKUP(B314,[1]IRIS!$B$2:$T$370,17,FALSE)</f>
        <v>P4000145</v>
      </c>
      <c r="P314" t="str">
        <f>VLOOKUP(B314,[1]IRIS!$B$2:$T$370,19,FALSE)</f>
        <v>PNET45D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f t="shared" si="45"/>
        <v>4.2300000000000004</v>
      </c>
      <c r="Z314">
        <f t="shared" si="46"/>
        <v>4.2300000000000004</v>
      </c>
      <c r="AA314">
        <f t="shared" si="47"/>
        <v>4.2300000000000004</v>
      </c>
      <c r="AB314">
        <f t="shared" si="48"/>
        <v>4.2300000000000004</v>
      </c>
      <c r="AC314">
        <f t="shared" si="49"/>
        <v>4.2300000000000004</v>
      </c>
      <c r="AD314">
        <f t="shared" si="50"/>
        <v>4.2300000000000004</v>
      </c>
      <c r="AE314">
        <f t="shared" si="51"/>
        <v>4.2300000000000004</v>
      </c>
      <c r="AF314">
        <f t="shared" si="52"/>
        <v>4.2300000000000004</v>
      </c>
    </row>
    <row r="315" spans="1:32" x14ac:dyDescent="0.25">
      <c r="A315" t="s">
        <v>1159</v>
      </c>
      <c r="B315" t="s">
        <v>1159</v>
      </c>
      <c r="C315" t="str">
        <f>VLOOKUP(B315,[1]IRIS!$B$2:$T$370,2,FALSE)</f>
        <v>CONN I/O - PCM Headers,0.0,Bende</v>
      </c>
      <c r="D315" t="str">
        <f>VLOOKUP(B315,'[1]cBOM GD'!$B$3:$D$393,3,FALSE)</f>
        <v>EBOM</v>
      </c>
      <c r="E315" t="str">
        <f>VLOOKUP(B315,[1]IRIS!$B$2:$T$370,4,FALSE)</f>
        <v>PP</v>
      </c>
      <c r="F315">
        <f>VLOOKUP(B315,[1]IRIS!$B$2:$T$370,5,FALSE)</f>
        <v>80004914</v>
      </c>
      <c r="G315" t="str">
        <f>VLOOKUP(B315,[1]IRIS!$B$2:$T$370,6,FALSE)</f>
        <v>Molex, LLC</v>
      </c>
      <c r="H315" t="str">
        <f>VLOOKUP(B315,[1]IRIS!$B$2:$T$370,7,FALSE)</f>
        <v>US</v>
      </c>
      <c r="I315">
        <f>VLOOKUP(B315,[1]IRIS!$B$2:$T$370,14,FALSE)</f>
        <v>0.48080000000000001</v>
      </c>
      <c r="J315" t="str">
        <f>VLOOKUP(B315,[1]IRIS!$B$2:$T$370,15,FALSE)</f>
        <v>USD</v>
      </c>
      <c r="K315">
        <f t="shared" si="53"/>
        <v>0.48080000000000001</v>
      </c>
      <c r="L315" s="15"/>
      <c r="N315" t="str">
        <f>VLOOKUP(B315,[1]IRIS!$B$2:$T$370,16,FALSE)</f>
        <v>EA</v>
      </c>
      <c r="O315" t="str">
        <f>VLOOKUP(B315,[1]IRIS!$B$2:$T$370,17,FALSE)</f>
        <v>P4000442</v>
      </c>
      <c r="P315" t="str">
        <f>VLOOKUP(B315,[1]IRIS!$B$2:$T$370,19,FALSE)</f>
        <v>PNET45D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f t="shared" si="45"/>
        <v>0.48080000000000001</v>
      </c>
      <c r="Z315">
        <f t="shared" si="46"/>
        <v>0.48080000000000001</v>
      </c>
      <c r="AA315">
        <f t="shared" si="47"/>
        <v>0.48080000000000001</v>
      </c>
      <c r="AB315">
        <f t="shared" si="48"/>
        <v>0.48080000000000001</v>
      </c>
      <c r="AC315">
        <f t="shared" si="49"/>
        <v>0.48080000000000001</v>
      </c>
      <c r="AD315">
        <f t="shared" si="50"/>
        <v>0.48080000000000001</v>
      </c>
      <c r="AE315">
        <f t="shared" si="51"/>
        <v>0.48080000000000001</v>
      </c>
      <c r="AF315">
        <f t="shared" si="52"/>
        <v>0.48080000000000001</v>
      </c>
    </row>
    <row r="316" spans="1:32" x14ac:dyDescent="0.25">
      <c r="A316" t="s">
        <v>1160</v>
      </c>
      <c r="B316" t="s">
        <v>1160</v>
      </c>
      <c r="C316" t="str">
        <f>VLOOKUP(B316,[1]IRIS!$B$2:$T$370,2,FALSE)</f>
        <v>CONN HS - FAKRA,1.0,Bened,Surfac</v>
      </c>
      <c r="D316" t="str">
        <f>VLOOKUP(B316,'[1]cBOM GD'!$B$3:$D$393,3,FALSE)</f>
        <v>EBOM</v>
      </c>
      <c r="E316" t="str">
        <f>VLOOKUP(B316,[1]IRIS!$B$2:$T$370,4,FALSE)</f>
        <v>PP</v>
      </c>
      <c r="F316">
        <f>VLOOKUP(B316,[1]IRIS!$B$2:$T$370,5,FALSE)</f>
        <v>80007449</v>
      </c>
      <c r="G316" t="str">
        <f>VLOOKUP(B316,[1]IRIS!$B$2:$T$370,6,FALSE)</f>
        <v>ROSENBERGER HOCHFREQUENZTECH</v>
      </c>
      <c r="H316" t="str">
        <f>VLOOKUP(B316,[1]IRIS!$B$2:$T$370,7,FALSE)</f>
        <v>DE</v>
      </c>
      <c r="I316">
        <f>VLOOKUP(B316,[1]IRIS!$B$2:$T$370,14,FALSE)</f>
        <v>0.77500000000000002</v>
      </c>
      <c r="J316" t="str">
        <f>VLOOKUP(B316,[1]IRIS!$B$2:$T$370,15,FALSE)</f>
        <v>EUR</v>
      </c>
      <c r="K316">
        <f t="shared" ref="K316:K317" si="54">+I316/0.82041</f>
        <v>0.94464962640630912</v>
      </c>
      <c r="L316" s="15"/>
      <c r="N316" t="str">
        <f>VLOOKUP(B316,[1]IRIS!$B$2:$T$370,16,FALSE)</f>
        <v>EA</v>
      </c>
      <c r="O316" t="str">
        <f>VLOOKUP(B316,[1]IRIS!$B$2:$T$370,17,FALSE)</f>
        <v>P4000131</v>
      </c>
      <c r="P316" t="str">
        <f>VLOOKUP(B316,[1]IRIS!$B$2:$T$370,19,FALSE)</f>
        <v>PAVG75D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f t="shared" si="45"/>
        <v>0.94464962640630912</v>
      </c>
      <c r="Z316">
        <f t="shared" si="46"/>
        <v>0.94464962640630912</v>
      </c>
      <c r="AA316">
        <f t="shared" si="47"/>
        <v>0.94464962640630912</v>
      </c>
      <c r="AB316">
        <f t="shared" si="48"/>
        <v>0.94464962640630912</v>
      </c>
      <c r="AC316">
        <f t="shared" si="49"/>
        <v>0.94464962640630912</v>
      </c>
      <c r="AD316">
        <f t="shared" si="50"/>
        <v>0.94464962640630912</v>
      </c>
      <c r="AE316">
        <f t="shared" si="51"/>
        <v>0.94464962640630912</v>
      </c>
      <c r="AF316">
        <f t="shared" si="52"/>
        <v>0.94464962640630912</v>
      </c>
    </row>
    <row r="317" spans="1:32" x14ac:dyDescent="0.25">
      <c r="A317" t="s">
        <v>1161</v>
      </c>
      <c r="B317" t="s">
        <v>1161</v>
      </c>
      <c r="C317" t="str">
        <f>VLOOKUP(B317,[1]IRIS!$B$2:$T$370,2,FALSE)</f>
        <v>CONN HS - FAKRA,5.0,Bened,Thru h</v>
      </c>
      <c r="D317" t="str">
        <f>VLOOKUP(B317,'[1]cBOM GD'!$B$3:$D$393,3,FALSE)</f>
        <v>EBOM</v>
      </c>
      <c r="E317" t="str">
        <f>VLOOKUP(B317,[1]IRIS!$B$2:$T$370,4,FALSE)</f>
        <v>PP</v>
      </c>
      <c r="F317">
        <f>VLOOKUP(B317,[1]IRIS!$B$2:$T$370,5,FALSE)</f>
        <v>80007449</v>
      </c>
      <c r="G317" t="str">
        <f>VLOOKUP(B317,[1]IRIS!$B$2:$T$370,6,FALSE)</f>
        <v>ROSENBERGER HOCHFREQUENZTECH</v>
      </c>
      <c r="H317" t="str">
        <f>VLOOKUP(B317,[1]IRIS!$B$2:$T$370,7,FALSE)</f>
        <v>DE</v>
      </c>
      <c r="I317">
        <f>VLOOKUP(B317,[1]IRIS!$B$2:$T$370,14,FALSE)</f>
        <v>0.45</v>
      </c>
      <c r="J317" t="str">
        <f>VLOOKUP(B317,[1]IRIS!$B$2:$T$370,15,FALSE)</f>
        <v>EUR</v>
      </c>
      <c r="K317">
        <f t="shared" si="54"/>
        <v>0.54850623468753434</v>
      </c>
      <c r="L317" s="15"/>
      <c r="N317" t="str">
        <f>VLOOKUP(B317,[1]IRIS!$B$2:$T$370,16,FALSE)</f>
        <v>EA</v>
      </c>
      <c r="O317" t="str">
        <f>VLOOKUP(B317,[1]IRIS!$B$2:$T$370,17,FALSE)</f>
        <v>P4000131</v>
      </c>
      <c r="P317" t="str">
        <f>VLOOKUP(B317,[1]IRIS!$B$2:$T$370,19,FALSE)</f>
        <v>PAVG75D</v>
      </c>
      <c r="Q317">
        <v>1</v>
      </c>
      <c r="R317">
        <v>1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f t="shared" si="45"/>
        <v>0.54850623468753434</v>
      </c>
      <c r="Z317">
        <f t="shared" si="46"/>
        <v>0.54850623468753434</v>
      </c>
      <c r="AA317">
        <f t="shared" si="47"/>
        <v>0</v>
      </c>
      <c r="AB317">
        <f t="shared" si="48"/>
        <v>0</v>
      </c>
      <c r="AC317">
        <f t="shared" si="49"/>
        <v>0</v>
      </c>
      <c r="AD317">
        <f t="shared" si="50"/>
        <v>0</v>
      </c>
      <c r="AE317">
        <f t="shared" si="51"/>
        <v>0</v>
      </c>
      <c r="AF317">
        <f t="shared" si="52"/>
        <v>0</v>
      </c>
    </row>
    <row r="318" spans="1:32" x14ac:dyDescent="0.25">
      <c r="A318" t="s">
        <v>1162</v>
      </c>
      <c r="B318" t="s">
        <v>1162</v>
      </c>
      <c r="C318" t="str">
        <f>VLOOKUP(B318,[1]IRIS!$B$2:$T$370,2,FALSE)</f>
        <v>SAW RF filter GPS +COMPASS + GLONASS</v>
      </c>
      <c r="D318" t="str">
        <f>VLOOKUP(B318,'[1]cBOM GD'!$B$3:$D$393,3,FALSE)</f>
        <v>EBOM</v>
      </c>
      <c r="E318" t="str">
        <f>VLOOKUP(B318,[1]IRIS!$B$2:$T$370,4,FALSE)</f>
        <v>PP</v>
      </c>
      <c r="F318">
        <f>VLOOKUP(B318,[1]IRIS!$B$2:$T$370,5,FALSE)</f>
        <v>80030809</v>
      </c>
      <c r="G318" t="str">
        <f>VLOOKUP(B318,[1]IRIS!$B$2:$T$370,6,FALSE)</f>
        <v>RF360 Technologies Inc.</v>
      </c>
      <c r="H318" t="str">
        <f>VLOOKUP(B318,[1]IRIS!$B$2:$T$370,7,FALSE)</f>
        <v>US</v>
      </c>
      <c r="I318">
        <f>VLOOKUP(B318,[1]IRIS!$B$2:$T$370,14,FALSE)</f>
        <v>0.14799999999999999</v>
      </c>
      <c r="J318" t="str">
        <f>VLOOKUP(B318,[1]IRIS!$B$2:$T$370,15,FALSE)</f>
        <v>USD</v>
      </c>
      <c r="K318">
        <f t="shared" ref="K318:K336" si="55">+I318</f>
        <v>0.14799999999999999</v>
      </c>
      <c r="L318" s="15"/>
      <c r="N318" t="str">
        <f>VLOOKUP(B318,[1]IRIS!$B$2:$T$370,16,FALSE)</f>
        <v>EA</v>
      </c>
      <c r="O318" t="str">
        <f>VLOOKUP(B318,[1]IRIS!$B$2:$T$370,17,FALSE)</f>
        <v>P4000550</v>
      </c>
      <c r="P318" t="str">
        <f>VLOOKUP(B318,[1]IRIS!$B$2:$T$370,19,FALSE)</f>
        <v>PNET60D</v>
      </c>
      <c r="Q318">
        <v>1</v>
      </c>
      <c r="R318">
        <v>1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1</v>
      </c>
      <c r="Y318">
        <f t="shared" si="45"/>
        <v>0.14799999999999999</v>
      </c>
      <c r="Z318">
        <f t="shared" si="46"/>
        <v>0.14799999999999999</v>
      </c>
      <c r="AA318">
        <f t="shared" si="47"/>
        <v>0</v>
      </c>
      <c r="AB318">
        <f t="shared" si="48"/>
        <v>0</v>
      </c>
      <c r="AC318">
        <f t="shared" si="49"/>
        <v>0</v>
      </c>
      <c r="AD318">
        <f t="shared" si="50"/>
        <v>0</v>
      </c>
      <c r="AE318">
        <f t="shared" si="51"/>
        <v>0.14799999999999999</v>
      </c>
      <c r="AF318">
        <f t="shared" si="52"/>
        <v>0.14799999999999999</v>
      </c>
    </row>
    <row r="319" spans="1:32" x14ac:dyDescent="0.25">
      <c r="A319" t="s">
        <v>1163</v>
      </c>
      <c r="B319" t="s">
        <v>1163</v>
      </c>
      <c r="C319" t="str">
        <f>VLOOKUP(B319,[1]IRIS!$B$2:$T$370,2,FALSE)</f>
        <v>B1 &amp; B3 RX Diplex Filter1511</v>
      </c>
      <c r="D319" t="str">
        <f>VLOOKUP(B319,'[1]cBOM GD'!$B$3:$D$393,3,FALSE)</f>
        <v>EBOM</v>
      </c>
      <c r="E319" t="str">
        <f>VLOOKUP(B319,[1]IRIS!$B$2:$T$370,4,FALSE)</f>
        <v>PP</v>
      </c>
      <c r="F319">
        <f>VLOOKUP(B319,[1]IRIS!$B$2:$T$370,5,FALSE)</f>
        <v>80030809</v>
      </c>
      <c r="G319" t="str">
        <f>VLOOKUP(B319,[1]IRIS!$B$2:$T$370,6,FALSE)</f>
        <v>RF360 Technologies Inc.</v>
      </c>
      <c r="H319" t="str">
        <f>VLOOKUP(B319,[1]IRIS!$B$2:$T$370,7,FALSE)</f>
        <v>US</v>
      </c>
      <c r="I319">
        <f>VLOOKUP(B319,[1]IRIS!$B$2:$T$370,14,FALSE)</f>
        <v>0.17699999999999999</v>
      </c>
      <c r="J319" t="str">
        <f>VLOOKUP(B319,[1]IRIS!$B$2:$T$370,15,FALSE)</f>
        <v>USD</v>
      </c>
      <c r="K319">
        <f t="shared" si="55"/>
        <v>0.17699999999999999</v>
      </c>
      <c r="L319" s="15"/>
      <c r="N319" t="str">
        <f>VLOOKUP(B319,[1]IRIS!$B$2:$T$370,16,FALSE)</f>
        <v>EA</v>
      </c>
      <c r="O319" t="str">
        <f>VLOOKUP(B319,[1]IRIS!$B$2:$T$370,17,FALSE)</f>
        <v>P4000550</v>
      </c>
      <c r="P319" t="str">
        <f>VLOOKUP(B319,[1]IRIS!$B$2:$T$370,19,FALSE)</f>
        <v>PNET60D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f t="shared" si="45"/>
        <v>0.17699999999999999</v>
      </c>
      <c r="Z319">
        <f t="shared" si="46"/>
        <v>0.17699999999999999</v>
      </c>
      <c r="AA319">
        <f t="shared" si="47"/>
        <v>0.17699999999999999</v>
      </c>
      <c r="AB319">
        <f t="shared" si="48"/>
        <v>0.17699999999999999</v>
      </c>
      <c r="AC319">
        <f t="shared" si="49"/>
        <v>0.17699999999999999</v>
      </c>
      <c r="AD319">
        <f t="shared" si="50"/>
        <v>0.17699999999999999</v>
      </c>
      <c r="AE319">
        <f t="shared" si="51"/>
        <v>0.17699999999999999</v>
      </c>
      <c r="AF319">
        <f t="shared" si="52"/>
        <v>0.17699999999999999</v>
      </c>
    </row>
    <row r="320" spans="1:32" x14ac:dyDescent="0.25">
      <c r="A320" t="s">
        <v>1164</v>
      </c>
      <c r="B320" t="s">
        <v>1164</v>
      </c>
      <c r="C320" t="str">
        <f>VLOOKUP(B320,[1]IRIS!$B$2:$T$370,2,FALSE)</f>
        <v>B25 &amp; B66 RX diplexfilter AEC-Q200 1511</v>
      </c>
      <c r="D320" t="str">
        <f>VLOOKUP(B320,'[1]cBOM GD'!$B$3:$D$393,3,FALSE)</f>
        <v>EBOM</v>
      </c>
      <c r="E320" t="str">
        <f>VLOOKUP(B320,[1]IRIS!$B$2:$T$370,4,FALSE)</f>
        <v>PP</v>
      </c>
      <c r="F320">
        <f>VLOOKUP(B320,[1]IRIS!$B$2:$T$370,5,FALSE)</f>
        <v>80030809</v>
      </c>
      <c r="G320" t="str">
        <f>VLOOKUP(B320,[1]IRIS!$B$2:$T$370,6,FALSE)</f>
        <v>RF360 Technologies Inc.</v>
      </c>
      <c r="H320" t="str">
        <f>VLOOKUP(B320,[1]IRIS!$B$2:$T$370,7,FALSE)</f>
        <v>US</v>
      </c>
      <c r="I320">
        <f>VLOOKUP(B320,[1]IRIS!$B$2:$T$370,14,FALSE)</f>
        <v>0.24299999999999999</v>
      </c>
      <c r="J320" t="str">
        <f>VLOOKUP(B320,[1]IRIS!$B$2:$T$370,15,FALSE)</f>
        <v>USD</v>
      </c>
      <c r="K320">
        <f t="shared" si="55"/>
        <v>0.24299999999999999</v>
      </c>
      <c r="L320" s="15"/>
      <c r="N320" t="str">
        <f>VLOOKUP(B320,[1]IRIS!$B$2:$T$370,16,FALSE)</f>
        <v>EA</v>
      </c>
      <c r="O320" t="str">
        <f>VLOOKUP(B320,[1]IRIS!$B$2:$T$370,17,FALSE)</f>
        <v>P4000550</v>
      </c>
      <c r="P320" t="str">
        <f>VLOOKUP(B320,[1]IRIS!$B$2:$T$370,19,FALSE)</f>
        <v>PNET60D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f t="shared" si="45"/>
        <v>0.24299999999999999</v>
      </c>
      <c r="Z320">
        <f t="shared" si="46"/>
        <v>0.24299999999999999</v>
      </c>
      <c r="AA320">
        <f t="shared" si="47"/>
        <v>0.24299999999999999</v>
      </c>
      <c r="AB320">
        <f t="shared" si="48"/>
        <v>0.24299999999999999</v>
      </c>
      <c r="AC320">
        <f t="shared" si="49"/>
        <v>0.24299999999999999</v>
      </c>
      <c r="AD320">
        <f t="shared" si="50"/>
        <v>0.24299999999999999</v>
      </c>
      <c r="AE320">
        <f t="shared" si="51"/>
        <v>0.24299999999999999</v>
      </c>
      <c r="AF320">
        <f t="shared" si="52"/>
        <v>0.24299999999999999</v>
      </c>
    </row>
    <row r="321" spans="1:32" x14ac:dyDescent="0.25">
      <c r="A321" t="s">
        <v>1165</v>
      </c>
      <c r="B321" t="s">
        <v>1165</v>
      </c>
      <c r="C321" t="str">
        <f>VLOOKUP(B321,[1]IRIS!$B$2:$T$370,2,FALSE)</f>
        <v>Low-loss SAW Filter forLTE Band 28 system</v>
      </c>
      <c r="D321" t="str">
        <f>VLOOKUP(B321,'[1]cBOM GD'!$B$3:$D$393,3,FALSE)</f>
        <v>EBOM</v>
      </c>
      <c r="E321" t="str">
        <f>VLOOKUP(B321,[1]IRIS!$B$2:$T$370,4,FALSE)</f>
        <v>PP</v>
      </c>
      <c r="F321">
        <f>VLOOKUP(B321,[1]IRIS!$B$2:$T$370,5,FALSE)</f>
        <v>80030809</v>
      </c>
      <c r="G321" t="str">
        <f>VLOOKUP(B321,[1]IRIS!$B$2:$T$370,6,FALSE)</f>
        <v>RF360 Technologies Inc.</v>
      </c>
      <c r="H321" t="str">
        <f>VLOOKUP(B321,[1]IRIS!$B$2:$T$370,7,FALSE)</f>
        <v>US</v>
      </c>
      <c r="I321">
        <f>VLOOKUP(B321,[1]IRIS!$B$2:$T$370,14,FALSE)</f>
        <v>0.16300000000000001</v>
      </c>
      <c r="J321" t="str">
        <f>VLOOKUP(B321,[1]IRIS!$B$2:$T$370,15,FALSE)</f>
        <v>USD</v>
      </c>
      <c r="K321">
        <f t="shared" si="55"/>
        <v>0.16300000000000001</v>
      </c>
      <c r="L321" s="15"/>
      <c r="N321" t="str">
        <f>VLOOKUP(B321,[1]IRIS!$B$2:$T$370,16,FALSE)</f>
        <v>EA</v>
      </c>
      <c r="O321" t="str">
        <f>VLOOKUP(B321,[1]IRIS!$B$2:$T$370,17,FALSE)</f>
        <v>P4000550</v>
      </c>
      <c r="P321" t="str">
        <f>VLOOKUP(B321,[1]IRIS!$B$2:$T$370,19,FALSE)</f>
        <v>PNET60D</v>
      </c>
      <c r="Q321">
        <v>1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f t="shared" si="45"/>
        <v>0.16300000000000001</v>
      </c>
      <c r="Z321">
        <f t="shared" si="46"/>
        <v>0.16300000000000001</v>
      </c>
      <c r="AA321">
        <f t="shared" si="47"/>
        <v>0</v>
      </c>
      <c r="AB321">
        <f t="shared" si="48"/>
        <v>0</v>
      </c>
      <c r="AC321">
        <f t="shared" si="49"/>
        <v>0</v>
      </c>
      <c r="AD321">
        <f t="shared" si="50"/>
        <v>0</v>
      </c>
      <c r="AE321">
        <f t="shared" si="51"/>
        <v>0</v>
      </c>
      <c r="AF321">
        <f t="shared" si="52"/>
        <v>0</v>
      </c>
    </row>
    <row r="322" spans="1:32" x14ac:dyDescent="0.25">
      <c r="A322" t="s">
        <v>1166</v>
      </c>
      <c r="B322" t="s">
        <v>1166</v>
      </c>
      <c r="C322" t="str">
        <f>VLOOKUP(B322,[1]IRIS!$B$2:$T$370,2,FALSE)</f>
        <v>OTSF band-pass,SAW,742.MHz,,SMD</v>
      </c>
      <c r="D322" t="str">
        <f>VLOOKUP(B322,'[1]cBOM GD'!$B$3:$D$393,3,FALSE)</f>
        <v>EBOM</v>
      </c>
      <c r="E322" t="str">
        <f>VLOOKUP(B322,[1]IRIS!$B$2:$T$370,4,FALSE)</f>
        <v>PP</v>
      </c>
      <c r="F322">
        <f>VLOOKUP(B322,[1]IRIS!$B$2:$T$370,5,FALSE)</f>
        <v>80030809</v>
      </c>
      <c r="G322" t="str">
        <f>VLOOKUP(B322,[1]IRIS!$B$2:$T$370,6,FALSE)</f>
        <v>RF360 Technologies Inc.</v>
      </c>
      <c r="H322" t="str">
        <f>VLOOKUP(B322,[1]IRIS!$B$2:$T$370,7,FALSE)</f>
        <v>US</v>
      </c>
      <c r="I322">
        <f>VLOOKUP(B322,[1]IRIS!$B$2:$T$370,14,FALSE)</f>
        <v>8.7999999999999995E-2</v>
      </c>
      <c r="J322" t="str">
        <f>VLOOKUP(B322,[1]IRIS!$B$2:$T$370,15,FALSE)</f>
        <v>USD</v>
      </c>
      <c r="K322">
        <f t="shared" si="55"/>
        <v>8.7999999999999995E-2</v>
      </c>
      <c r="L322" s="15"/>
      <c r="N322" t="str">
        <f>VLOOKUP(B322,[1]IRIS!$B$2:$T$370,16,FALSE)</f>
        <v>EA</v>
      </c>
      <c r="O322" t="str">
        <f>VLOOKUP(B322,[1]IRIS!$B$2:$T$370,17,FALSE)</f>
        <v>P4000550</v>
      </c>
      <c r="P322" t="str">
        <f>VLOOKUP(B322,[1]IRIS!$B$2:$T$370,19,FALSE)</f>
        <v>PNET60D</v>
      </c>
      <c r="Q322">
        <v>0</v>
      </c>
      <c r="R322">
        <v>0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f t="shared" si="45"/>
        <v>0</v>
      </c>
      <c r="Z322">
        <f t="shared" si="46"/>
        <v>0</v>
      </c>
      <c r="AA322">
        <f t="shared" si="47"/>
        <v>8.7999999999999995E-2</v>
      </c>
      <c r="AB322">
        <f t="shared" si="48"/>
        <v>8.7999999999999995E-2</v>
      </c>
      <c r="AC322">
        <f t="shared" si="49"/>
        <v>8.7999999999999995E-2</v>
      </c>
      <c r="AD322">
        <f t="shared" si="50"/>
        <v>8.7999999999999995E-2</v>
      </c>
      <c r="AE322">
        <f t="shared" si="51"/>
        <v>8.7999999999999995E-2</v>
      </c>
      <c r="AF322">
        <f t="shared" si="52"/>
        <v>8.7999999999999995E-2</v>
      </c>
    </row>
    <row r="323" spans="1:32" x14ac:dyDescent="0.25">
      <c r="A323" t="s">
        <v>1167</v>
      </c>
      <c r="B323" t="s">
        <v>1167</v>
      </c>
      <c r="C323" t="str">
        <f>VLOOKUP(B323,[1]IRIS!$B$2:$T$370,2,FALSE)</f>
        <v>OTSF band-pass,SAW,722.MHz,,SMD</v>
      </c>
      <c r="D323" t="str">
        <f>VLOOKUP(B323,'[1]cBOM GD'!$B$3:$D$393,3,FALSE)</f>
        <v>EBOM</v>
      </c>
      <c r="E323" t="str">
        <f>VLOOKUP(B323,[1]IRIS!$B$2:$T$370,4,FALSE)</f>
        <v>PP</v>
      </c>
      <c r="F323">
        <f>VLOOKUP(B323,[1]IRIS!$B$2:$T$370,5,FALSE)</f>
        <v>80030809</v>
      </c>
      <c r="G323" t="str">
        <f>VLOOKUP(B323,[1]IRIS!$B$2:$T$370,6,FALSE)</f>
        <v>RF360 Technologies Inc.</v>
      </c>
      <c r="H323" t="str">
        <f>VLOOKUP(B323,[1]IRIS!$B$2:$T$370,7,FALSE)</f>
        <v>US</v>
      </c>
      <c r="I323">
        <f>VLOOKUP(B323,[1]IRIS!$B$2:$T$370,14,FALSE)</f>
        <v>8.7999999999999995E-2</v>
      </c>
      <c r="J323" t="str">
        <f>VLOOKUP(B323,[1]IRIS!$B$2:$T$370,15,FALSE)</f>
        <v>USD</v>
      </c>
      <c r="K323">
        <f t="shared" si="55"/>
        <v>8.7999999999999995E-2</v>
      </c>
      <c r="L323" s="15"/>
      <c r="N323" t="str">
        <f>VLOOKUP(B323,[1]IRIS!$B$2:$T$370,16,FALSE)</f>
        <v>EA</v>
      </c>
      <c r="O323" t="str">
        <f>VLOOKUP(B323,[1]IRIS!$B$2:$T$370,17,FALSE)</f>
        <v>P4000550</v>
      </c>
      <c r="P323" t="str">
        <f>VLOOKUP(B323,[1]IRIS!$B$2:$T$370,19,FALSE)</f>
        <v>PNET60D</v>
      </c>
      <c r="Q323">
        <v>0</v>
      </c>
      <c r="R323">
        <v>0</v>
      </c>
      <c r="S323">
        <v>2</v>
      </c>
      <c r="T323">
        <v>2</v>
      </c>
      <c r="U323">
        <v>2</v>
      </c>
      <c r="V323">
        <v>2</v>
      </c>
      <c r="W323">
        <v>2</v>
      </c>
      <c r="X323">
        <v>2</v>
      </c>
      <c r="Y323">
        <f t="shared" ref="Y323:Y386" si="56">+Q323*K323</f>
        <v>0</v>
      </c>
      <c r="Z323">
        <f t="shared" ref="Z323:Z386" si="57">+R323*K323</f>
        <v>0</v>
      </c>
      <c r="AA323">
        <f t="shared" ref="AA323:AA386" si="58">+S323*K323</f>
        <v>0.17599999999999999</v>
      </c>
      <c r="AB323">
        <f t="shared" ref="AB323:AB386" si="59">+T323*K323</f>
        <v>0.17599999999999999</v>
      </c>
      <c r="AC323">
        <f t="shared" ref="AC323:AC386" si="60">+U323*K323</f>
        <v>0.17599999999999999</v>
      </c>
      <c r="AD323">
        <f t="shared" ref="AD323:AD386" si="61">+V323*K323</f>
        <v>0.17599999999999999</v>
      </c>
      <c r="AE323">
        <f t="shared" ref="AE323:AE386" si="62">+W323*K323</f>
        <v>0.17599999999999999</v>
      </c>
      <c r="AF323">
        <f t="shared" ref="AF323:AF386" si="63">+X323*K323</f>
        <v>0.17599999999999999</v>
      </c>
    </row>
    <row r="324" spans="1:32" x14ac:dyDescent="0.25">
      <c r="A324" t="s">
        <v>1168</v>
      </c>
      <c r="B324" t="str">
        <f t="shared" ref="B324:B333" si="64">CONCATENATE(LEFT(A324,8),"-",RIGHT(A324,6))</f>
        <v>PL10063D-F10025</v>
      </c>
      <c r="C324" t="str">
        <f>VLOOKUP(B324,[1]IRIS!$B$2:$T$370,2,FALSE)</f>
        <v>10ÂµH Â±20% (Inductancetest frequency 0.1MHz Ab</v>
      </c>
      <c r="D324" t="str">
        <f>VLOOKUP(B324,'[1]cBOM GD'!$B$3:$D$393,3,FALSE)</f>
        <v>EBOM</v>
      </c>
      <c r="E324" t="str">
        <f>VLOOKUP(B324,[1]IRIS!$B$2:$T$370,4,FALSE)</f>
        <v>PP</v>
      </c>
      <c r="F324">
        <f>VLOOKUP(B324,[1]IRIS!$B$2:$T$370,5,FALSE)</f>
        <v>80004846</v>
      </c>
      <c r="G324" t="str">
        <f>VLOOKUP(B324,[1]IRIS!$B$2:$T$370,6,FALSE)</f>
        <v>MURATA ELECTRONICS ROCK</v>
      </c>
      <c r="H324" t="str">
        <f>VLOOKUP(B324,[1]IRIS!$B$2:$T$370,7,FALSE)</f>
        <v>US</v>
      </c>
      <c r="I324">
        <f>VLOOKUP(B324,[1]IRIS!$B$2:$T$370,14,FALSE)</f>
        <v>0.29499999999999998</v>
      </c>
      <c r="J324" t="str">
        <f>VLOOKUP(B324,[1]IRIS!$B$2:$T$370,15,FALSE)</f>
        <v>USD</v>
      </c>
      <c r="K324">
        <f t="shared" si="55"/>
        <v>0.29499999999999998</v>
      </c>
      <c r="L324" s="15"/>
      <c r="N324" t="str">
        <f>VLOOKUP(B324,[1]IRIS!$B$2:$T$370,16,FALSE)</f>
        <v>EA</v>
      </c>
      <c r="O324" t="str">
        <f>VLOOKUP(B324,[1]IRIS!$B$2:$T$370,17,FALSE)</f>
        <v>P4000026</v>
      </c>
      <c r="P324" t="str">
        <f>VLOOKUP(B324,[1]IRIS!$B$2:$T$370,19,FALSE)</f>
        <v>PNET55D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f t="shared" si="56"/>
        <v>0.29499999999999998</v>
      </c>
      <c r="Z324">
        <f t="shared" si="57"/>
        <v>0.29499999999999998</v>
      </c>
      <c r="AA324">
        <f t="shared" si="58"/>
        <v>0.29499999999999998</v>
      </c>
      <c r="AB324">
        <f t="shared" si="59"/>
        <v>0.29499999999999998</v>
      </c>
      <c r="AC324">
        <f t="shared" si="60"/>
        <v>0.29499999999999998</v>
      </c>
      <c r="AD324">
        <f t="shared" si="61"/>
        <v>0.29499999999999998</v>
      </c>
      <c r="AE324">
        <f t="shared" si="62"/>
        <v>0.29499999999999998</v>
      </c>
      <c r="AF324">
        <f t="shared" si="63"/>
        <v>0.29499999999999998</v>
      </c>
    </row>
    <row r="325" spans="1:32" x14ac:dyDescent="0.25">
      <c r="A325" t="s">
        <v>1169</v>
      </c>
      <c r="B325" t="str">
        <f t="shared" si="64"/>
        <v>PL10963D-F10020</v>
      </c>
      <c r="C325" t="str">
        <f>VLOOKUP(B325,[1]IRIS!$B$2:$T$370,2,FALSE)</f>
        <v>MAG-IND ,,,</v>
      </c>
      <c r="D325" t="str">
        <f>VLOOKUP(B325,'[1]cBOM GD'!$B$3:$D$393,3,FALSE)</f>
        <v>MBOM</v>
      </c>
      <c r="E325" t="str">
        <f>VLOOKUP(B325,[1]IRIS!$B$2:$T$370,4,FALSE)</f>
        <v>PP</v>
      </c>
      <c r="F325">
        <f>VLOOKUP(B325,[1]IRIS!$B$2:$T$370,5,FALSE)</f>
        <v>80030837</v>
      </c>
      <c r="G325" t="str">
        <f>VLOOKUP(B325,[1]IRIS!$B$2:$T$370,6,FALSE)</f>
        <v>BOURNS INC</v>
      </c>
      <c r="H325" t="str">
        <f>VLOOKUP(B325,[1]IRIS!$B$2:$T$370,7,FALSE)</f>
        <v>US</v>
      </c>
      <c r="I325">
        <f>VLOOKUP(B325,[1]IRIS!$B$2:$T$370,14,FALSE)</f>
        <v>0.16</v>
      </c>
      <c r="J325" t="str">
        <f>VLOOKUP(B325,[1]IRIS!$B$2:$T$370,15,FALSE)</f>
        <v>USD</v>
      </c>
      <c r="K325">
        <f t="shared" si="55"/>
        <v>0.16</v>
      </c>
      <c r="L325" s="15"/>
      <c r="N325" t="str">
        <f>VLOOKUP(B325,[1]IRIS!$B$2:$T$370,16,FALSE)</f>
        <v>EA</v>
      </c>
      <c r="O325" t="str">
        <f>VLOOKUP(B325,[1]IRIS!$B$2:$T$370,17,FALSE)</f>
        <v>P4000395</v>
      </c>
      <c r="P325" t="str">
        <f>VLOOKUP(B325,[1]IRIS!$B$2:$T$370,19,FALSE)</f>
        <v>PNET30D</v>
      </c>
      <c r="Q325">
        <v>1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f t="shared" si="56"/>
        <v>0.16</v>
      </c>
      <c r="Z325">
        <f t="shared" si="57"/>
        <v>0.16</v>
      </c>
      <c r="AA325">
        <f t="shared" si="58"/>
        <v>0</v>
      </c>
      <c r="AB325">
        <f t="shared" si="59"/>
        <v>0</v>
      </c>
      <c r="AC325">
        <f t="shared" si="60"/>
        <v>0</v>
      </c>
      <c r="AD325">
        <f t="shared" si="61"/>
        <v>0</v>
      </c>
      <c r="AE325">
        <f t="shared" si="62"/>
        <v>0</v>
      </c>
      <c r="AF325">
        <f t="shared" si="63"/>
        <v>0</v>
      </c>
    </row>
    <row r="326" spans="1:32" x14ac:dyDescent="0.25">
      <c r="A326" t="s">
        <v>1170</v>
      </c>
      <c r="B326" t="str">
        <f t="shared" si="64"/>
        <v>PL12193B-F20X06</v>
      </c>
      <c r="C326" t="str">
        <f>VLOOKUP(B326,[1]IRIS!$B$2:$T$370,2,FALSE)</f>
        <v>MAG-FER 120R,,2A,0603</v>
      </c>
      <c r="D326" t="str">
        <f>VLOOKUP(B326,'[1]cBOM GD'!$B$3:$D$393,3,FALSE)</f>
        <v>EBOM</v>
      </c>
      <c r="E326" t="str">
        <f>VLOOKUP(B326,[1]IRIS!$B$2:$T$370,4,FALSE)</f>
        <v>PP</v>
      </c>
      <c r="F326">
        <f>VLOOKUP(B326,[1]IRIS!$B$2:$T$370,5,FALSE)</f>
        <v>80004846</v>
      </c>
      <c r="G326" t="str">
        <f>VLOOKUP(B326,[1]IRIS!$B$2:$T$370,6,FALSE)</f>
        <v>MURATA ELECTRONICS ROCK</v>
      </c>
      <c r="H326" t="str">
        <f>VLOOKUP(B326,[1]IRIS!$B$2:$T$370,7,FALSE)</f>
        <v>US</v>
      </c>
      <c r="I326">
        <f>VLOOKUP(B326,[1]IRIS!$B$2:$T$370,14,FALSE)</f>
        <v>8.5500000000000003E-3</v>
      </c>
      <c r="J326" t="str">
        <f>VLOOKUP(B326,[1]IRIS!$B$2:$T$370,15,FALSE)</f>
        <v>USD</v>
      </c>
      <c r="K326">
        <f t="shared" si="55"/>
        <v>8.5500000000000003E-3</v>
      </c>
      <c r="L326" s="15"/>
      <c r="N326" t="str">
        <f>VLOOKUP(B326,[1]IRIS!$B$2:$T$370,16,FALSE)</f>
        <v>EA</v>
      </c>
      <c r="O326" t="str">
        <f>VLOOKUP(B326,[1]IRIS!$B$2:$T$370,17,FALSE)</f>
        <v>P4000026</v>
      </c>
      <c r="P326" t="str">
        <f>VLOOKUP(B326,[1]IRIS!$B$2:$T$370,19,FALSE)</f>
        <v>PNET55D</v>
      </c>
      <c r="Q326">
        <v>2</v>
      </c>
      <c r="R326">
        <v>2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f t="shared" si="56"/>
        <v>1.7100000000000001E-2</v>
      </c>
      <c r="Z326">
        <f t="shared" si="57"/>
        <v>1.7100000000000001E-2</v>
      </c>
      <c r="AA326">
        <f t="shared" si="58"/>
        <v>0</v>
      </c>
      <c r="AB326">
        <f t="shared" si="59"/>
        <v>0</v>
      </c>
      <c r="AC326">
        <f t="shared" si="60"/>
        <v>0</v>
      </c>
      <c r="AD326">
        <f t="shared" si="61"/>
        <v>0</v>
      </c>
      <c r="AE326">
        <f t="shared" si="62"/>
        <v>0</v>
      </c>
      <c r="AF326">
        <f t="shared" si="63"/>
        <v>0</v>
      </c>
    </row>
    <row r="327" spans="1:32" x14ac:dyDescent="0.25">
      <c r="A327" t="s">
        <v>1171</v>
      </c>
      <c r="B327" t="str">
        <f t="shared" si="64"/>
        <v>PL22042B-F10001</v>
      </c>
      <c r="C327" t="str">
        <f>VLOOKUP(B327,[1]IRIS!$B$2:$T$370,2,FALSE)</f>
        <v>22UH UNSHD WW IND 300mA1 OHM 1210 AEC-Q200</v>
      </c>
      <c r="D327" t="str">
        <f>VLOOKUP(B327,'[1]cBOM GD'!$B$3:$D$393,3,FALSE)</f>
        <v>EBOM</v>
      </c>
      <c r="E327" t="str">
        <f>VLOOKUP(B327,[1]IRIS!$B$2:$T$370,4,FALSE)</f>
        <v>PP</v>
      </c>
      <c r="F327">
        <f>VLOOKUP(B327,[1]IRIS!$B$2:$T$370,5,FALSE)</f>
        <v>80004888</v>
      </c>
      <c r="G327" t="str">
        <f>VLOOKUP(B327,[1]IRIS!$B$2:$T$370,6,FALSE)</f>
        <v>TDK CORPORATION OF AMERICA</v>
      </c>
      <c r="H327" t="str">
        <f>VLOOKUP(B327,[1]IRIS!$B$2:$T$370,7,FALSE)</f>
        <v>US</v>
      </c>
      <c r="I327">
        <f>VLOOKUP(B327,[1]IRIS!$B$2:$T$370,14,FALSE)</f>
        <v>3.7199999999999997E-2</v>
      </c>
      <c r="J327" t="str">
        <f>VLOOKUP(B327,[1]IRIS!$B$2:$T$370,15,FALSE)</f>
        <v>USD</v>
      </c>
      <c r="K327">
        <f t="shared" si="55"/>
        <v>3.7199999999999997E-2</v>
      </c>
      <c r="L327" s="15"/>
      <c r="N327" t="str">
        <f>VLOOKUP(B327,[1]IRIS!$B$2:$T$370,16,FALSE)</f>
        <v>EA</v>
      </c>
      <c r="O327" t="str">
        <f>VLOOKUP(B327,[1]IRIS!$B$2:$T$370,17,FALSE)</f>
        <v>P4000022</v>
      </c>
      <c r="P327" t="str">
        <f>VLOOKUP(B327,[1]IRIS!$B$2:$T$370,19,FALSE)</f>
        <v>PAVG55D</v>
      </c>
      <c r="Q327">
        <v>1</v>
      </c>
      <c r="R327">
        <v>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f t="shared" si="56"/>
        <v>3.7199999999999997E-2</v>
      </c>
      <c r="Z327">
        <f t="shared" si="57"/>
        <v>3.7199999999999997E-2</v>
      </c>
      <c r="AA327">
        <f t="shared" si="58"/>
        <v>0</v>
      </c>
      <c r="AB327">
        <f t="shared" si="59"/>
        <v>0</v>
      </c>
      <c r="AC327">
        <f t="shared" si="60"/>
        <v>0</v>
      </c>
      <c r="AD327">
        <f t="shared" si="61"/>
        <v>0</v>
      </c>
      <c r="AE327">
        <f t="shared" si="62"/>
        <v>0</v>
      </c>
      <c r="AF327">
        <f t="shared" si="63"/>
        <v>0</v>
      </c>
    </row>
    <row r="328" spans="1:32" x14ac:dyDescent="0.25">
      <c r="A328" t="s">
        <v>1172</v>
      </c>
      <c r="B328" t="str">
        <f t="shared" si="64"/>
        <v>PL22963B-F10013</v>
      </c>
      <c r="C328" t="str">
        <f>VLOOKUP(B328,[1]IRIS!$B$2:$T$370,2,FALSE)</f>
        <v>POWER INDUCTOR CHIP FILM2.2uH +/-20%nH DCR=0.16O</v>
      </c>
      <c r="D328" t="str">
        <f>VLOOKUP(B328,'[1]cBOM GD'!$B$3:$D$393,3,FALSE)</f>
        <v>EBOM</v>
      </c>
      <c r="E328" t="str">
        <f>VLOOKUP(B328,[1]IRIS!$B$2:$T$370,4,FALSE)</f>
        <v>PP</v>
      </c>
      <c r="F328">
        <f>VLOOKUP(B328,[1]IRIS!$B$2:$T$370,5,FALSE)</f>
        <v>80004888</v>
      </c>
      <c r="G328" t="str">
        <f>VLOOKUP(B328,[1]IRIS!$B$2:$T$370,6,FALSE)</f>
        <v>TDK CORPORATION OF AMERICA</v>
      </c>
      <c r="H328" t="str">
        <f>VLOOKUP(B328,[1]IRIS!$B$2:$T$370,7,FALSE)</f>
        <v>US</v>
      </c>
      <c r="I328">
        <f>VLOOKUP(B328,[1]IRIS!$B$2:$T$370,14,FALSE)</f>
        <v>3.4729999999999997E-2</v>
      </c>
      <c r="J328" t="str">
        <f>VLOOKUP(B328,[1]IRIS!$B$2:$T$370,15,FALSE)</f>
        <v>USD</v>
      </c>
      <c r="K328">
        <f t="shared" si="55"/>
        <v>3.4729999999999997E-2</v>
      </c>
      <c r="L328" s="15"/>
      <c r="N328" t="str">
        <f>VLOOKUP(B328,[1]IRIS!$B$2:$T$370,16,FALSE)</f>
        <v>EA</v>
      </c>
      <c r="O328" t="str">
        <f>VLOOKUP(B328,[1]IRIS!$B$2:$T$370,17,FALSE)</f>
        <v>P4000022</v>
      </c>
      <c r="P328" t="str">
        <f>VLOOKUP(B328,[1]IRIS!$B$2:$T$370,19,FALSE)</f>
        <v>PAVG55D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1</v>
      </c>
      <c r="Y328">
        <f t="shared" si="56"/>
        <v>0</v>
      </c>
      <c r="Z328">
        <f t="shared" si="57"/>
        <v>0</v>
      </c>
      <c r="AA328">
        <f t="shared" si="58"/>
        <v>0</v>
      </c>
      <c r="AB328">
        <f t="shared" si="59"/>
        <v>0</v>
      </c>
      <c r="AC328">
        <f t="shared" si="60"/>
        <v>0</v>
      </c>
      <c r="AD328">
        <f t="shared" si="61"/>
        <v>0</v>
      </c>
      <c r="AE328">
        <f t="shared" si="62"/>
        <v>3.4729999999999997E-2</v>
      </c>
      <c r="AF328">
        <f t="shared" si="63"/>
        <v>3.4729999999999997E-2</v>
      </c>
    </row>
    <row r="329" spans="1:32" x14ac:dyDescent="0.25">
      <c r="A329" t="s">
        <v>1173</v>
      </c>
      <c r="B329" t="str">
        <f t="shared" si="64"/>
        <v>PL22964D-F10009</v>
      </c>
      <c r="C329" t="str">
        <f>VLOOKUP(B329,[1]IRIS!$B$2:$T$370,2,FALSE)</f>
        <v>2.2UH Inductor</v>
      </c>
      <c r="D329" t="str">
        <f>VLOOKUP(B329,'[1]cBOM GD'!$B$3:$D$393,3,FALSE)</f>
        <v>EBOM</v>
      </c>
      <c r="E329" t="str">
        <f>VLOOKUP(B329,[1]IRIS!$B$2:$T$370,4,FALSE)</f>
        <v>PP</v>
      </c>
      <c r="F329">
        <f>VLOOKUP(B329,[1]IRIS!$B$2:$T$370,5,FALSE)</f>
        <v>80004846</v>
      </c>
      <c r="G329" t="str">
        <f>VLOOKUP(B329,[1]IRIS!$B$2:$T$370,6,FALSE)</f>
        <v>MURATA ELECTRONICS ROCK</v>
      </c>
      <c r="H329" t="str">
        <f>VLOOKUP(B329,[1]IRIS!$B$2:$T$370,7,FALSE)</f>
        <v>US</v>
      </c>
      <c r="I329">
        <f>VLOOKUP(B329,[1]IRIS!$B$2:$T$370,14,FALSE)</f>
        <v>0.25</v>
      </c>
      <c r="J329" t="str">
        <f>VLOOKUP(B329,[1]IRIS!$B$2:$T$370,15,FALSE)</f>
        <v>USD</v>
      </c>
      <c r="K329">
        <f t="shared" si="55"/>
        <v>0.25</v>
      </c>
      <c r="L329" s="15"/>
      <c r="N329" t="str">
        <f>VLOOKUP(B329,[1]IRIS!$B$2:$T$370,16,FALSE)</f>
        <v>EA</v>
      </c>
      <c r="O329" t="str">
        <f>VLOOKUP(B329,[1]IRIS!$B$2:$T$370,17,FALSE)</f>
        <v>P4000026</v>
      </c>
      <c r="P329" t="str">
        <f>VLOOKUP(B329,[1]IRIS!$B$2:$T$370,19,FALSE)</f>
        <v>PNET55D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f t="shared" si="56"/>
        <v>0.25</v>
      </c>
      <c r="Z329">
        <f t="shared" si="57"/>
        <v>0.25</v>
      </c>
      <c r="AA329">
        <f t="shared" si="58"/>
        <v>0.25</v>
      </c>
      <c r="AB329">
        <f t="shared" si="59"/>
        <v>0.25</v>
      </c>
      <c r="AC329">
        <f t="shared" si="60"/>
        <v>0.25</v>
      </c>
      <c r="AD329">
        <f t="shared" si="61"/>
        <v>0.25</v>
      </c>
      <c r="AE329">
        <f t="shared" si="62"/>
        <v>0.25</v>
      </c>
      <c r="AF329">
        <f t="shared" si="63"/>
        <v>0.25</v>
      </c>
    </row>
    <row r="330" spans="1:32" x14ac:dyDescent="0.25">
      <c r="A330" t="s">
        <v>1174</v>
      </c>
      <c r="B330" t="str">
        <f t="shared" si="64"/>
        <v>PR31027B-FG1000</v>
      </c>
      <c r="C330" t="str">
        <f>VLOOKUP(B330,[1]IRIS!$B$2:$T$370,2,FALSE)</f>
        <v>Crystal 38.4MHz 10PPM7pF AEC-Q200</v>
      </c>
      <c r="D330" t="str">
        <f>VLOOKUP(B330,'[1]cBOM GD'!$B$3:$D$393,3,FALSE)</f>
        <v>EBOM</v>
      </c>
      <c r="E330" t="str">
        <f>VLOOKUP(B330,[1]IRIS!$B$2:$T$370,4,FALSE)</f>
        <v>PP</v>
      </c>
      <c r="F330">
        <f>VLOOKUP(B330,[1]IRIS!$B$2:$T$370,5,FALSE)</f>
        <v>80004878</v>
      </c>
      <c r="G330" t="str">
        <f>VLOOKUP(B330,[1]IRIS!$B$2:$T$370,6,FALSE)</f>
        <v>KDS AMERICA</v>
      </c>
      <c r="H330" t="str">
        <f>VLOOKUP(B330,[1]IRIS!$B$2:$T$370,7,FALSE)</f>
        <v>US</v>
      </c>
      <c r="I330">
        <f>VLOOKUP(B330,[1]IRIS!$B$2:$T$370,14,FALSE)</f>
        <v>0.161</v>
      </c>
      <c r="J330" t="str">
        <f>VLOOKUP(B330,[1]IRIS!$B$2:$T$370,15,FALSE)</f>
        <v>USD</v>
      </c>
      <c r="K330">
        <f t="shared" si="55"/>
        <v>0.161</v>
      </c>
      <c r="L330" s="15"/>
      <c r="N330" t="str">
        <f>VLOOKUP(B330,[1]IRIS!$B$2:$T$370,16,FALSE)</f>
        <v>EA</v>
      </c>
      <c r="O330" t="str">
        <f>VLOOKUP(B330,[1]IRIS!$B$2:$T$370,17,FALSE)</f>
        <v>P4000073</v>
      </c>
      <c r="P330" t="str">
        <f>VLOOKUP(B330,[1]IRIS!$B$2:$T$370,19,FALSE)</f>
        <v>PNET30D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f t="shared" si="56"/>
        <v>0.161</v>
      </c>
      <c r="Z330">
        <f t="shared" si="57"/>
        <v>0.161</v>
      </c>
      <c r="AA330">
        <f t="shared" si="58"/>
        <v>0.161</v>
      </c>
      <c r="AB330">
        <f t="shared" si="59"/>
        <v>0.161</v>
      </c>
      <c r="AC330">
        <f t="shared" si="60"/>
        <v>0.161</v>
      </c>
      <c r="AD330">
        <f t="shared" si="61"/>
        <v>0.161</v>
      </c>
      <c r="AE330">
        <f t="shared" si="62"/>
        <v>0.161</v>
      </c>
      <c r="AF330">
        <f t="shared" si="63"/>
        <v>0.161</v>
      </c>
    </row>
    <row r="331" spans="1:32" x14ac:dyDescent="0.25">
      <c r="A331" t="s">
        <v>1175</v>
      </c>
      <c r="B331" t="str">
        <f t="shared" si="64"/>
        <v>PR35029B-FC1000</v>
      </c>
      <c r="C331" t="str">
        <f>VLOOKUP(B331,[1]IRIS!$B$2:$T$370,2,FALSE)</f>
        <v>RES-XTAL 32.768KHz,20ppm,FU - Fun</v>
      </c>
      <c r="D331" t="str">
        <f>VLOOKUP(B331,'[1]cBOM GD'!$B$3:$D$393,3,FALSE)</f>
        <v>EBOM</v>
      </c>
      <c r="E331" t="str">
        <f>VLOOKUP(B331,[1]IRIS!$B$2:$T$370,4,FALSE)</f>
        <v>PP</v>
      </c>
      <c r="F331">
        <f>VLOOKUP(B331,[1]IRIS!$B$2:$T$370,5,FALSE)</f>
        <v>80004878</v>
      </c>
      <c r="G331" t="str">
        <f>VLOOKUP(B331,[1]IRIS!$B$2:$T$370,6,FALSE)</f>
        <v>KDS AMERICA</v>
      </c>
      <c r="H331" t="str">
        <f>VLOOKUP(B331,[1]IRIS!$B$2:$T$370,7,FALSE)</f>
        <v>US</v>
      </c>
      <c r="I331">
        <f>VLOOKUP(B331,[1]IRIS!$B$2:$T$370,14,FALSE)</f>
        <v>0.115</v>
      </c>
      <c r="J331" t="str">
        <f>VLOOKUP(B331,[1]IRIS!$B$2:$T$370,15,FALSE)</f>
        <v>USD</v>
      </c>
      <c r="K331">
        <f t="shared" si="55"/>
        <v>0.115</v>
      </c>
      <c r="L331" s="15"/>
      <c r="N331" t="str">
        <f>VLOOKUP(B331,[1]IRIS!$B$2:$T$370,16,FALSE)</f>
        <v>EA</v>
      </c>
      <c r="O331" t="str">
        <f>VLOOKUP(B331,[1]IRIS!$B$2:$T$370,17,FALSE)</f>
        <v>P4000073</v>
      </c>
      <c r="P331" t="str">
        <f>VLOOKUP(B331,[1]IRIS!$B$2:$T$370,19,FALSE)</f>
        <v>PNET30D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f t="shared" si="56"/>
        <v>0.115</v>
      </c>
      <c r="Z331">
        <f t="shared" si="57"/>
        <v>0.115</v>
      </c>
      <c r="AA331">
        <f t="shared" si="58"/>
        <v>0.115</v>
      </c>
      <c r="AB331">
        <f t="shared" si="59"/>
        <v>0.115</v>
      </c>
      <c r="AC331">
        <f t="shared" si="60"/>
        <v>0.115</v>
      </c>
      <c r="AD331">
        <f t="shared" si="61"/>
        <v>0.115</v>
      </c>
      <c r="AE331">
        <f t="shared" si="62"/>
        <v>0.115</v>
      </c>
      <c r="AF331">
        <f t="shared" si="63"/>
        <v>0.115</v>
      </c>
    </row>
    <row r="332" spans="1:32" x14ac:dyDescent="0.25">
      <c r="A332" t="s">
        <v>1176</v>
      </c>
      <c r="B332" t="s">
        <v>1176</v>
      </c>
      <c r="C332" t="str">
        <f>VLOOKUP(B332,[1]IRIS!$B$2:$T$370,2,FALSE)</f>
        <v>RES-THRM NTC,100k,,100.mW,150.0C</v>
      </c>
      <c r="D332" t="str">
        <f>VLOOKUP(B332,'[1]cBOM GD'!$B$3:$D$393,3,FALSE)</f>
        <v>EBOM</v>
      </c>
      <c r="E332" t="str">
        <f>VLOOKUP(B332,[1]IRIS!$B$2:$T$370,4,FALSE)</f>
        <v>PP</v>
      </c>
      <c r="F332">
        <f>VLOOKUP(B332,[1]IRIS!$B$2:$T$370,5,FALSE)</f>
        <v>80004846</v>
      </c>
      <c r="G332" t="str">
        <f>VLOOKUP(B332,[1]IRIS!$B$2:$T$370,6,FALSE)</f>
        <v>MURATA ELECTRONICS ROCK</v>
      </c>
      <c r="H332" t="str">
        <f>VLOOKUP(B332,[1]IRIS!$B$2:$T$370,7,FALSE)</f>
        <v>US</v>
      </c>
      <c r="I332">
        <f>VLOOKUP(B332,[1]IRIS!$B$2:$T$370,14,FALSE)</f>
        <v>1.9E-2</v>
      </c>
      <c r="J332" t="str">
        <f>VLOOKUP(B332,[1]IRIS!$B$2:$T$370,15,FALSE)</f>
        <v>USD</v>
      </c>
      <c r="K332">
        <f t="shared" si="55"/>
        <v>1.9E-2</v>
      </c>
      <c r="L332" s="15"/>
      <c r="N332" t="str">
        <f>VLOOKUP(B332,[1]IRIS!$B$2:$T$370,16,FALSE)</f>
        <v>EA</v>
      </c>
      <c r="O332" t="str">
        <f>VLOOKUP(B332,[1]IRIS!$B$2:$T$370,17,FALSE)</f>
        <v>P4000026</v>
      </c>
      <c r="P332" t="str">
        <f>VLOOKUP(B332,[1]IRIS!$B$2:$T$370,19,FALSE)</f>
        <v>PNET55D</v>
      </c>
      <c r="Q332">
        <v>4</v>
      </c>
      <c r="R332">
        <v>4</v>
      </c>
      <c r="S332">
        <v>4</v>
      </c>
      <c r="T332">
        <v>4</v>
      </c>
      <c r="U332">
        <v>4</v>
      </c>
      <c r="V332">
        <v>4</v>
      </c>
      <c r="W332">
        <v>4</v>
      </c>
      <c r="X332">
        <v>4</v>
      </c>
      <c r="Y332">
        <f t="shared" si="56"/>
        <v>7.5999999999999998E-2</v>
      </c>
      <c r="Z332">
        <f t="shared" si="57"/>
        <v>7.5999999999999998E-2</v>
      </c>
      <c r="AA332">
        <f t="shared" si="58"/>
        <v>7.5999999999999998E-2</v>
      </c>
      <c r="AB332">
        <f t="shared" si="59"/>
        <v>7.5999999999999998E-2</v>
      </c>
      <c r="AC332">
        <f t="shared" si="60"/>
        <v>7.5999999999999998E-2</v>
      </c>
      <c r="AD332">
        <f t="shared" si="61"/>
        <v>7.5999999999999998E-2</v>
      </c>
      <c r="AE332">
        <f t="shared" si="62"/>
        <v>7.5999999999999998E-2</v>
      </c>
      <c r="AF332">
        <f t="shared" si="63"/>
        <v>7.5999999999999998E-2</v>
      </c>
    </row>
    <row r="333" spans="1:32" x14ac:dyDescent="0.25">
      <c r="A333" t="s">
        <v>1177</v>
      </c>
      <c r="B333" t="str">
        <f t="shared" si="64"/>
        <v>PV00044B-FSM001</v>
      </c>
      <c r="C333" t="str">
        <f>VLOOKUP(B333,[1]IRIS!$B$2:$T$370,2,FALSE)</f>
        <v>RES-VAR 200mJ,18V,40V,10.0C,0603</v>
      </c>
      <c r="D333" t="str">
        <f>VLOOKUP(B333,'[1]cBOM GD'!$B$3:$D$393,3,FALSE)</f>
        <v>EBOM</v>
      </c>
      <c r="E333" t="str">
        <f>VLOOKUP(B333,[1]IRIS!$B$2:$T$370,4,FALSE)</f>
        <v>PP</v>
      </c>
      <c r="F333">
        <f>VLOOKUP(B333,[1]IRIS!$B$2:$T$370,5,FALSE)</f>
        <v>80010977</v>
      </c>
      <c r="G333" t="str">
        <f>VLOOKUP(B333,[1]IRIS!$B$2:$T$370,6,FALSE)</f>
        <v>TDK Electronics AG</v>
      </c>
      <c r="H333" t="str">
        <f>VLOOKUP(B333,[1]IRIS!$B$2:$T$370,7,FALSE)</f>
        <v>US</v>
      </c>
      <c r="I333">
        <f>VLOOKUP(B333,[1]IRIS!$B$2:$T$370,14,FALSE)</f>
        <v>1.72E-2</v>
      </c>
      <c r="J333" t="str">
        <f>VLOOKUP(B333,[1]IRIS!$B$2:$T$370,15,FALSE)</f>
        <v>USD</v>
      </c>
      <c r="K333">
        <f t="shared" si="55"/>
        <v>1.72E-2</v>
      </c>
      <c r="L333" s="15"/>
      <c r="N333" t="str">
        <f>VLOOKUP(B333,[1]IRIS!$B$2:$T$370,16,FALSE)</f>
        <v>EA</v>
      </c>
      <c r="O333" t="str">
        <f>VLOOKUP(B333,[1]IRIS!$B$2:$T$370,17,FALSE)</f>
        <v>P4000068</v>
      </c>
      <c r="P333" t="str">
        <f>VLOOKUP(B333,[1]IRIS!$B$2:$T$370,19,FALSE)</f>
        <v>PAVG55D</v>
      </c>
      <c r="Q333">
        <v>6</v>
      </c>
      <c r="R333">
        <v>6</v>
      </c>
      <c r="S333">
        <v>6</v>
      </c>
      <c r="T333">
        <v>6</v>
      </c>
      <c r="U333">
        <v>6</v>
      </c>
      <c r="V333">
        <v>6</v>
      </c>
      <c r="W333">
        <v>6</v>
      </c>
      <c r="X333">
        <v>6</v>
      </c>
      <c r="Y333">
        <f t="shared" si="56"/>
        <v>0.1032</v>
      </c>
      <c r="Z333">
        <f t="shared" si="57"/>
        <v>0.1032</v>
      </c>
      <c r="AA333">
        <f t="shared" si="58"/>
        <v>0.1032</v>
      </c>
      <c r="AB333">
        <f t="shared" si="59"/>
        <v>0.1032</v>
      </c>
      <c r="AC333">
        <f t="shared" si="60"/>
        <v>0.1032</v>
      </c>
      <c r="AD333">
        <f t="shared" si="61"/>
        <v>0.1032</v>
      </c>
      <c r="AE333">
        <f t="shared" si="62"/>
        <v>0.1032</v>
      </c>
      <c r="AF333">
        <f t="shared" si="63"/>
        <v>0.1032</v>
      </c>
    </row>
    <row r="334" spans="1:32" x14ac:dyDescent="0.25">
      <c r="A334" t="s">
        <v>1178</v>
      </c>
      <c r="B334" t="s">
        <v>1178</v>
      </c>
      <c r="C334" t="str">
        <f>VLOOKUP(B334,[1]IRIS!$B$2:$T$370,2,FALSE)</f>
        <v>FORD TCU Screw</v>
      </c>
      <c r="D334" t="str">
        <f>VLOOKUP(B334,'[1]cBOM GD'!$B$3:$D$393,3,FALSE)</f>
        <v>MBOM</v>
      </c>
      <c r="E334" t="str">
        <f>VLOOKUP(B334,[1]IRIS!$B$2:$T$370,4,FALSE)</f>
        <v>PP</v>
      </c>
      <c r="F334">
        <f>VLOOKUP(B334,[1]IRIS!$B$2:$T$370,5,FALSE)</f>
        <v>80004908</v>
      </c>
      <c r="G334" t="str">
        <f>VLOOKUP(B334,[1]IRIS!$B$2:$T$370,6,FALSE)</f>
        <v>INFASTECH DECORAH LLC</v>
      </c>
      <c r="H334" t="str">
        <f>VLOOKUP(B334,[1]IRIS!$B$2:$T$370,7,FALSE)</f>
        <v>US</v>
      </c>
      <c r="I334">
        <f>VLOOKUP(B334,[1]IRIS!$B$2:$T$370,14,FALSE)</f>
        <v>2.0299999999999999E-2</v>
      </c>
      <c r="J334" t="str">
        <f>VLOOKUP(B334,[1]IRIS!$B$2:$T$370,15,FALSE)</f>
        <v>USD</v>
      </c>
      <c r="K334">
        <f t="shared" si="55"/>
        <v>2.0299999999999999E-2</v>
      </c>
      <c r="L334" s="15"/>
      <c r="N334" t="str">
        <f>VLOOKUP(B334,[1]IRIS!$B$2:$T$370,16,FALSE)</f>
        <v>EA</v>
      </c>
      <c r="O334" t="str">
        <f>VLOOKUP(B334,[1]IRIS!$B$2:$T$370,17,FALSE)</f>
        <v>P4000539</v>
      </c>
      <c r="P334" t="str">
        <f>VLOOKUP(B334,[1]IRIS!$B$2:$T$370,19,FALSE)</f>
        <v>PAVG55D</v>
      </c>
      <c r="Q334">
        <v>5</v>
      </c>
      <c r="R334">
        <v>5</v>
      </c>
      <c r="S334">
        <v>5</v>
      </c>
      <c r="T334">
        <v>5</v>
      </c>
      <c r="U334">
        <v>5</v>
      </c>
      <c r="V334">
        <v>5</v>
      </c>
      <c r="W334">
        <v>5</v>
      </c>
      <c r="X334">
        <v>5</v>
      </c>
      <c r="Y334">
        <f t="shared" si="56"/>
        <v>0.10149999999999999</v>
      </c>
      <c r="Z334">
        <f t="shared" si="57"/>
        <v>0.10149999999999999</v>
      </c>
      <c r="AA334">
        <f t="shared" si="58"/>
        <v>0.10149999999999999</v>
      </c>
      <c r="AB334">
        <f t="shared" si="59"/>
        <v>0.10149999999999999</v>
      </c>
      <c r="AC334">
        <f t="shared" si="60"/>
        <v>0.10149999999999999</v>
      </c>
      <c r="AD334">
        <f t="shared" si="61"/>
        <v>0.10149999999999999</v>
      </c>
      <c r="AE334">
        <f t="shared" si="62"/>
        <v>0.10149999999999999</v>
      </c>
      <c r="AF334">
        <f t="shared" si="63"/>
        <v>0.10149999999999999</v>
      </c>
    </row>
    <row r="335" spans="1:32" x14ac:dyDescent="0.25">
      <c r="A335" t="s">
        <v>1179</v>
      </c>
      <c r="B335" t="s">
        <v>1179</v>
      </c>
      <c r="C335" t="str">
        <f>VLOOKUP(B335,[1]IRIS!$B$2:$T$370,2,FALSE)</f>
        <v>Screw</v>
      </c>
      <c r="D335" t="str">
        <f>VLOOKUP(B335,'[1]cBOM GD'!$B$3:$D$393,3,FALSE)</f>
        <v>MBOM</v>
      </c>
      <c r="E335" t="str">
        <f>VLOOKUP(B335,[1]IRIS!$B$2:$T$370,4,FALSE)</f>
        <v>PP</v>
      </c>
      <c r="F335">
        <f>VLOOKUP(B335,[1]IRIS!$B$2:$T$370,5,FALSE)</f>
        <v>80004908</v>
      </c>
      <c r="G335" t="str">
        <f>VLOOKUP(B335,[1]IRIS!$B$2:$T$370,6,FALSE)</f>
        <v>INFASTECH DECORAH LLC</v>
      </c>
      <c r="H335" t="str">
        <f>VLOOKUP(B335,[1]IRIS!$B$2:$T$370,7,FALSE)</f>
        <v>US</v>
      </c>
      <c r="I335">
        <f>VLOOKUP(B335,[1]IRIS!$B$2:$T$370,14,FALSE)</f>
        <v>5.9069999999999998E-2</v>
      </c>
      <c r="J335" t="str">
        <f>VLOOKUP(B335,[1]IRIS!$B$2:$T$370,15,FALSE)</f>
        <v>USD</v>
      </c>
      <c r="K335">
        <f t="shared" si="55"/>
        <v>5.9069999999999998E-2</v>
      </c>
      <c r="L335" s="15"/>
      <c r="N335" t="str">
        <f>VLOOKUP(B335,[1]IRIS!$B$2:$T$370,16,FALSE)</f>
        <v>EA</v>
      </c>
      <c r="O335" t="str">
        <f>VLOOKUP(B335,[1]IRIS!$B$2:$T$370,17,FALSE)</f>
        <v>P4000539</v>
      </c>
      <c r="P335" t="str">
        <f>VLOOKUP(B335,[1]IRIS!$B$2:$T$370,19,FALSE)</f>
        <v>PAVG55D</v>
      </c>
      <c r="Q335">
        <v>0</v>
      </c>
      <c r="R335">
        <v>3</v>
      </c>
      <c r="S335">
        <v>0</v>
      </c>
      <c r="T335">
        <v>0</v>
      </c>
      <c r="U335">
        <v>3</v>
      </c>
      <c r="V335">
        <v>0</v>
      </c>
      <c r="W335">
        <v>0</v>
      </c>
      <c r="X335">
        <v>0</v>
      </c>
      <c r="Y335">
        <f t="shared" si="56"/>
        <v>0</v>
      </c>
      <c r="Z335">
        <f t="shared" si="57"/>
        <v>0.17720999999999998</v>
      </c>
      <c r="AA335">
        <f t="shared" si="58"/>
        <v>0</v>
      </c>
      <c r="AB335">
        <f t="shared" si="59"/>
        <v>0</v>
      </c>
      <c r="AC335">
        <f t="shared" si="60"/>
        <v>0.17720999999999998</v>
      </c>
      <c r="AD335">
        <f t="shared" si="61"/>
        <v>0</v>
      </c>
      <c r="AE335">
        <f t="shared" si="62"/>
        <v>0</v>
      </c>
      <c r="AF335">
        <f t="shared" si="63"/>
        <v>0</v>
      </c>
    </row>
    <row r="336" spans="1:32" x14ac:dyDescent="0.25">
      <c r="A336" t="s">
        <v>1180</v>
      </c>
      <c r="B336" t="s">
        <v>1180</v>
      </c>
      <c r="C336" t="str">
        <f>VLOOKUP(B336,[1]IRIS!$B$2:$T$370,2,FALSE)</f>
        <v>Nut Washer</v>
      </c>
      <c r="D336" t="str">
        <f>VLOOKUP(B336,'[1]cBOM GD'!$B$3:$D$393,3,FALSE)</f>
        <v>MBOM</v>
      </c>
      <c r="E336" t="str">
        <f>VLOOKUP(B336,[1]IRIS!$B$2:$T$370,4,FALSE)</f>
        <v>PP</v>
      </c>
      <c r="F336">
        <f>VLOOKUP(B336,[1]IRIS!$B$2:$T$370,5,FALSE)</f>
        <v>80004908</v>
      </c>
      <c r="G336" t="str">
        <f>VLOOKUP(B336,[1]IRIS!$B$2:$T$370,6,FALSE)</f>
        <v>INFASTECH DECORAH LLC</v>
      </c>
      <c r="H336" t="str">
        <f>VLOOKUP(B336,[1]IRIS!$B$2:$T$370,7,FALSE)</f>
        <v>US</v>
      </c>
      <c r="I336">
        <f>VLOOKUP(B336,[1]IRIS!$B$2:$T$370,14,FALSE)</f>
        <v>5.1499999999999997E-2</v>
      </c>
      <c r="J336" t="str">
        <f>VLOOKUP(B336,[1]IRIS!$B$2:$T$370,15,FALSE)</f>
        <v>USD</v>
      </c>
      <c r="K336">
        <f t="shared" si="55"/>
        <v>5.1499999999999997E-2</v>
      </c>
      <c r="L336" s="15"/>
      <c r="N336" t="str">
        <f>VLOOKUP(B336,[1]IRIS!$B$2:$T$370,16,FALSE)</f>
        <v>EA</v>
      </c>
      <c r="O336" t="str">
        <f>VLOOKUP(B336,[1]IRIS!$B$2:$T$370,17,FALSE)</f>
        <v>P4000539</v>
      </c>
      <c r="P336" t="str">
        <f>VLOOKUP(B336,[1]IRIS!$B$2:$T$370,19,FALSE)</f>
        <v>PAVG55D</v>
      </c>
      <c r="Q336">
        <v>0</v>
      </c>
      <c r="R336">
        <v>4</v>
      </c>
      <c r="S336">
        <v>0</v>
      </c>
      <c r="T336">
        <v>0</v>
      </c>
      <c r="U336">
        <v>4</v>
      </c>
      <c r="V336">
        <v>0</v>
      </c>
      <c r="W336">
        <v>0</v>
      </c>
      <c r="X336">
        <v>0</v>
      </c>
      <c r="Y336">
        <f t="shared" si="56"/>
        <v>0</v>
      </c>
      <c r="Z336">
        <f t="shared" si="57"/>
        <v>0.20599999999999999</v>
      </c>
      <c r="AA336">
        <f t="shared" si="58"/>
        <v>0</v>
      </c>
      <c r="AB336">
        <f t="shared" si="59"/>
        <v>0</v>
      </c>
      <c r="AC336">
        <f t="shared" si="60"/>
        <v>0.20599999999999999</v>
      </c>
      <c r="AD336">
        <f t="shared" si="61"/>
        <v>0</v>
      </c>
      <c r="AE336">
        <f t="shared" si="62"/>
        <v>0</v>
      </c>
      <c r="AF336">
        <f t="shared" si="63"/>
        <v>0</v>
      </c>
    </row>
    <row r="337" spans="1:32" x14ac:dyDescent="0.25">
      <c r="A337" t="s">
        <v>1181</v>
      </c>
      <c r="B337" t="s">
        <v>1181</v>
      </c>
      <c r="C337" t="str">
        <f>VLOOKUP(B337,[1]IRIS!$B$2:$T$370,2,FALSE)</f>
        <v>Nut Clip</v>
      </c>
      <c r="D337" t="str">
        <f>VLOOKUP(B337,'[1]cBOM GD'!$B$3:$D$393,3,FALSE)</f>
        <v>MBOM</v>
      </c>
      <c r="E337" t="str">
        <f>VLOOKUP(B337,[1]IRIS!$B$2:$T$370,4,FALSE)</f>
        <v>PP</v>
      </c>
      <c r="F337">
        <f>VLOOKUP(B337,[1]IRIS!$B$2:$T$370,5,FALSE)</f>
        <v>80035006</v>
      </c>
      <c r="G337" t="str">
        <f>VLOOKUP(B337,[1]IRIS!$B$2:$T$370,6,FALSE)</f>
        <v>Bulten GmbH</v>
      </c>
      <c r="H337" t="str">
        <f>VLOOKUP(B337,[1]IRIS!$B$2:$T$370,7,FALSE)</f>
        <v>DE</v>
      </c>
      <c r="I337">
        <f>VLOOKUP(B337,[1]IRIS!$B$2:$T$370,14,FALSE)</f>
        <v>0.31269999999999998</v>
      </c>
      <c r="J337" t="str">
        <f>VLOOKUP(B337,[1]IRIS!$B$2:$T$370,15,FALSE)</f>
        <v>EUR</v>
      </c>
      <c r="K337">
        <f>+I337/0.82041</f>
        <v>0.38115088797064883</v>
      </c>
      <c r="L337" s="15"/>
      <c r="N337" t="str">
        <f>VLOOKUP(B337,[1]IRIS!$B$2:$T$370,16,FALSE)</f>
        <v>EA</v>
      </c>
      <c r="O337" t="str">
        <f>VLOOKUP(B337,[1]IRIS!$B$2:$T$370,17,FALSE)</f>
        <v>P4000616</v>
      </c>
      <c r="P337" t="str">
        <f>VLOOKUP(B337,[1]IRIS!$B$2:$T$370,19,FALSE)</f>
        <v>PNET30D</v>
      </c>
      <c r="Q337">
        <v>0</v>
      </c>
      <c r="R337">
        <v>3</v>
      </c>
      <c r="S337">
        <v>0</v>
      </c>
      <c r="T337">
        <v>0</v>
      </c>
      <c r="U337">
        <v>3</v>
      </c>
      <c r="V337">
        <v>0</v>
      </c>
      <c r="W337">
        <v>0</v>
      </c>
      <c r="X337">
        <v>0</v>
      </c>
      <c r="Y337">
        <f t="shared" si="56"/>
        <v>0</v>
      </c>
      <c r="Z337">
        <f t="shared" si="57"/>
        <v>1.1434526639119464</v>
      </c>
      <c r="AA337">
        <f t="shared" si="58"/>
        <v>0</v>
      </c>
      <c r="AB337">
        <f t="shared" si="59"/>
        <v>0</v>
      </c>
      <c r="AC337">
        <f t="shared" si="60"/>
        <v>1.1434526639119464</v>
      </c>
      <c r="AD337">
        <f t="shared" si="61"/>
        <v>0</v>
      </c>
      <c r="AE337">
        <f t="shared" si="62"/>
        <v>0</v>
      </c>
      <c r="AF337">
        <f t="shared" si="63"/>
        <v>0</v>
      </c>
    </row>
    <row r="338" spans="1:32" x14ac:dyDescent="0.25">
      <c r="A338" t="s">
        <v>1182</v>
      </c>
      <c r="B338" t="s">
        <v>1182</v>
      </c>
      <c r="C338" t="str">
        <f>VLOOKUP(B338,[1]IRIS!$B$2:$T$370,2,FALSE)</f>
        <v>Felt Pad - Large</v>
      </c>
      <c r="D338" t="str">
        <f>VLOOKUP(B338,'[1]cBOM GD'!$B$3:$D$393,3,FALSE)</f>
        <v>MBOM</v>
      </c>
      <c r="E338" t="str">
        <f>VLOOKUP(B338,[1]IRIS!$B$2:$T$370,4,FALSE)</f>
        <v>PP</v>
      </c>
      <c r="F338">
        <f>VLOOKUP(B338,[1]IRIS!$B$2:$T$370,5,FALSE)</f>
        <v>80014703</v>
      </c>
      <c r="G338" t="str">
        <f>VLOOKUP(B338,[1]IRIS!$B$2:$T$370,6,FALSE)</f>
        <v>GRAND RAPIDS LABEL</v>
      </c>
      <c r="H338" t="str">
        <f>VLOOKUP(B338,[1]IRIS!$B$2:$T$370,7,FALSE)</f>
        <v>US</v>
      </c>
      <c r="I338">
        <f>VLOOKUP(B338,[1]IRIS!$B$2:$T$370,14,FALSE)</f>
        <v>0.98</v>
      </c>
      <c r="J338" t="str">
        <f>VLOOKUP(B338,[1]IRIS!$B$2:$T$370,15,FALSE)</f>
        <v>USD</v>
      </c>
      <c r="K338">
        <f t="shared" ref="K338:K340" si="65">+I338</f>
        <v>0.98</v>
      </c>
      <c r="L338" s="15"/>
      <c r="N338" t="str">
        <f>VLOOKUP(B338,[1]IRIS!$B$2:$T$370,16,FALSE)</f>
        <v>EA</v>
      </c>
      <c r="O338" t="str">
        <f>VLOOKUP(B338,[1]IRIS!$B$2:$T$370,17,FALSE)</f>
        <v>P4000411</v>
      </c>
      <c r="P338" t="str">
        <f>VLOOKUP(B338,[1]IRIS!$B$2:$T$370,19,FALSE)</f>
        <v>PAVG55D</v>
      </c>
      <c r="Q338">
        <v>0</v>
      </c>
      <c r="R338">
        <v>1</v>
      </c>
      <c r="S338">
        <v>0</v>
      </c>
      <c r="T338">
        <v>0</v>
      </c>
      <c r="U338">
        <v>1</v>
      </c>
      <c r="V338">
        <v>0</v>
      </c>
      <c r="W338">
        <v>0</v>
      </c>
      <c r="X338">
        <v>0</v>
      </c>
      <c r="Y338">
        <f t="shared" si="56"/>
        <v>0</v>
      </c>
      <c r="Z338">
        <f t="shared" si="57"/>
        <v>0.98</v>
      </c>
      <c r="AA338">
        <f t="shared" si="58"/>
        <v>0</v>
      </c>
      <c r="AB338">
        <f t="shared" si="59"/>
        <v>0</v>
      </c>
      <c r="AC338">
        <f t="shared" si="60"/>
        <v>0.98</v>
      </c>
      <c r="AD338">
        <f t="shared" si="61"/>
        <v>0</v>
      </c>
      <c r="AE338">
        <f t="shared" si="62"/>
        <v>0</v>
      </c>
      <c r="AF338">
        <f t="shared" si="63"/>
        <v>0</v>
      </c>
    </row>
    <row r="339" spans="1:32" x14ac:dyDescent="0.25">
      <c r="A339" t="s">
        <v>1183</v>
      </c>
      <c r="B339" t="s">
        <v>1183</v>
      </c>
      <c r="C339" t="str">
        <f>VLOOKUP(B339,[1]IRIS!$B$2:$T$370,2,FALSE)</f>
        <v>Felt Pad - Small</v>
      </c>
      <c r="D339" t="str">
        <f>VLOOKUP(B339,'[1]cBOM GD'!$B$3:$D$393,3,FALSE)</f>
        <v>MBOM</v>
      </c>
      <c r="E339" t="str">
        <f>VLOOKUP(B339,[1]IRIS!$B$2:$T$370,4,FALSE)</f>
        <v>PP</v>
      </c>
      <c r="F339">
        <f>VLOOKUP(B339,[1]IRIS!$B$2:$T$370,5,FALSE)</f>
        <v>80014703</v>
      </c>
      <c r="G339" t="str">
        <f>VLOOKUP(B339,[1]IRIS!$B$2:$T$370,6,FALSE)</f>
        <v>GRAND RAPIDS LABEL</v>
      </c>
      <c r="H339" t="str">
        <f>VLOOKUP(B339,[1]IRIS!$B$2:$T$370,7,FALSE)</f>
        <v>US</v>
      </c>
      <c r="I339">
        <f>VLOOKUP(B339,[1]IRIS!$B$2:$T$370,14,FALSE)</f>
        <v>0.28999999999999998</v>
      </c>
      <c r="J339" t="str">
        <f>VLOOKUP(B339,[1]IRIS!$B$2:$T$370,15,FALSE)</f>
        <v>USD</v>
      </c>
      <c r="K339">
        <f t="shared" si="65"/>
        <v>0.28999999999999998</v>
      </c>
      <c r="L339" s="15"/>
      <c r="N339" t="str">
        <f>VLOOKUP(B339,[1]IRIS!$B$2:$T$370,16,FALSE)</f>
        <v>EA</v>
      </c>
      <c r="O339" t="str">
        <f>VLOOKUP(B339,[1]IRIS!$B$2:$T$370,17,FALSE)</f>
        <v>P4000411</v>
      </c>
      <c r="P339" t="str">
        <f>VLOOKUP(B339,[1]IRIS!$B$2:$T$370,19,FALSE)</f>
        <v>PAVG55D</v>
      </c>
      <c r="Q339">
        <v>0</v>
      </c>
      <c r="R339">
        <v>3</v>
      </c>
      <c r="S339">
        <v>0</v>
      </c>
      <c r="T339">
        <v>0</v>
      </c>
      <c r="U339">
        <v>3</v>
      </c>
      <c r="V339">
        <v>0</v>
      </c>
      <c r="W339">
        <v>0</v>
      </c>
      <c r="X339">
        <v>0</v>
      </c>
      <c r="Y339">
        <f t="shared" si="56"/>
        <v>0</v>
      </c>
      <c r="Z339">
        <f t="shared" si="57"/>
        <v>0.86999999999999988</v>
      </c>
      <c r="AA339">
        <f t="shared" si="58"/>
        <v>0</v>
      </c>
      <c r="AB339">
        <f t="shared" si="59"/>
        <v>0</v>
      </c>
      <c r="AC339">
        <f t="shared" si="60"/>
        <v>0.86999999999999988</v>
      </c>
      <c r="AD339">
        <f t="shared" si="61"/>
        <v>0</v>
      </c>
      <c r="AE339">
        <f t="shared" si="62"/>
        <v>0</v>
      </c>
      <c r="AF339">
        <f t="shared" si="63"/>
        <v>0</v>
      </c>
    </row>
    <row r="340" spans="1:32" x14ac:dyDescent="0.25">
      <c r="A340" t="s">
        <v>1184</v>
      </c>
      <c r="B340" t="s">
        <v>1184</v>
      </c>
      <c r="C340" t="str">
        <f>VLOOKUP(B340,[1]IRIS!$B$2:$T$370,2,FALSE)</f>
        <v>Bracket (CX727)</v>
      </c>
      <c r="D340" t="str">
        <f>VLOOKUP(B340,'[1]cBOM GD'!$B$3:$D$393,3,FALSE)</f>
        <v>MBOM</v>
      </c>
      <c r="E340" t="str">
        <f>VLOOKUP(B340,[1]IRIS!$B$2:$T$370,4,FALSE)</f>
        <v>PP</v>
      </c>
      <c r="F340">
        <f>VLOOKUP(B340,[1]IRIS!$B$2:$T$370,5,FALSE)</f>
        <v>80014927</v>
      </c>
      <c r="G340" t="str">
        <f>VLOOKUP(B340,[1]IRIS!$B$2:$T$370,6,FALSE)</f>
        <v>MJ CELCO INC</v>
      </c>
      <c r="H340" t="str">
        <f>VLOOKUP(B340,[1]IRIS!$B$2:$T$370,7,FALSE)</f>
        <v>US</v>
      </c>
      <c r="I340">
        <f>VLOOKUP(B340,[1]IRIS!$B$2:$T$370,14,FALSE)</f>
        <v>2.7233000000000001</v>
      </c>
      <c r="J340" t="str">
        <f>VLOOKUP(B340,[1]IRIS!$B$2:$T$370,15,FALSE)</f>
        <v>USD</v>
      </c>
      <c r="K340">
        <f t="shared" si="65"/>
        <v>2.7233000000000001</v>
      </c>
      <c r="L340" s="15">
        <f>VLOOKUP(B340,[1]Sheet2!$A$2:$M$49,13,FALSE)</f>
        <v>2.7233000000000001</v>
      </c>
      <c r="N340" t="str">
        <f>VLOOKUP(B340,[1]IRIS!$B$2:$T$370,16,FALSE)</f>
        <v>EA</v>
      </c>
      <c r="O340" t="str">
        <f>VLOOKUP(B340,[1]IRIS!$B$2:$T$370,17,FALSE)</f>
        <v>P4000257</v>
      </c>
      <c r="P340" t="str">
        <f>VLOOKUP(B340,[1]IRIS!$B$2:$T$370,19,FALSE)</f>
        <v>PAVG55D</v>
      </c>
      <c r="Q340">
        <v>0</v>
      </c>
      <c r="R340">
        <v>0</v>
      </c>
      <c r="S340">
        <v>0</v>
      </c>
      <c r="T340">
        <v>0</v>
      </c>
      <c r="U340">
        <v>1</v>
      </c>
      <c r="V340">
        <v>0</v>
      </c>
      <c r="W340">
        <v>0</v>
      </c>
      <c r="X340">
        <v>0</v>
      </c>
      <c r="Y340">
        <f t="shared" si="56"/>
        <v>0</v>
      </c>
      <c r="Z340">
        <f t="shared" si="57"/>
        <v>0</v>
      </c>
      <c r="AA340">
        <f t="shared" si="58"/>
        <v>0</v>
      </c>
      <c r="AB340">
        <f t="shared" si="59"/>
        <v>0</v>
      </c>
      <c r="AC340">
        <f t="shared" si="60"/>
        <v>2.7233000000000001</v>
      </c>
      <c r="AD340">
        <f t="shared" si="61"/>
        <v>0</v>
      </c>
      <c r="AE340">
        <f t="shared" si="62"/>
        <v>0</v>
      </c>
      <c r="AF340">
        <f t="shared" si="63"/>
        <v>0</v>
      </c>
    </row>
    <row r="341" spans="1:32" x14ac:dyDescent="0.25">
      <c r="A341" t="s">
        <v>1236</v>
      </c>
      <c r="B341" t="s">
        <v>1236</v>
      </c>
      <c r="E341" t="s">
        <v>1272</v>
      </c>
      <c r="L341" s="15"/>
      <c r="Q341">
        <v>0</v>
      </c>
      <c r="R341">
        <v>0</v>
      </c>
      <c r="S341">
        <v>1</v>
      </c>
      <c r="T341">
        <v>1</v>
      </c>
      <c r="U341">
        <v>1</v>
      </c>
      <c r="V341">
        <v>1</v>
      </c>
      <c r="W341">
        <v>0</v>
      </c>
      <c r="X341">
        <v>0</v>
      </c>
      <c r="Y341">
        <f t="shared" si="56"/>
        <v>0</v>
      </c>
      <c r="Z341">
        <f t="shared" si="57"/>
        <v>0</v>
      </c>
      <c r="AA341">
        <f t="shared" si="58"/>
        <v>0</v>
      </c>
      <c r="AB341">
        <f t="shared" si="59"/>
        <v>0</v>
      </c>
      <c r="AC341">
        <f t="shared" si="60"/>
        <v>0</v>
      </c>
      <c r="AD341">
        <f t="shared" si="61"/>
        <v>0</v>
      </c>
      <c r="AE341">
        <f t="shared" si="62"/>
        <v>0</v>
      </c>
      <c r="AF341">
        <f t="shared" si="63"/>
        <v>0</v>
      </c>
    </row>
    <row r="342" spans="1:32" x14ac:dyDescent="0.25">
      <c r="A342" t="s">
        <v>1237</v>
      </c>
      <c r="B342" t="s">
        <v>1237</v>
      </c>
      <c r="E342" t="s">
        <v>1272</v>
      </c>
      <c r="L342" s="15"/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</v>
      </c>
      <c r="X342">
        <v>1</v>
      </c>
      <c r="Y342">
        <f t="shared" si="56"/>
        <v>0</v>
      </c>
      <c r="Z342">
        <f t="shared" si="57"/>
        <v>0</v>
      </c>
      <c r="AA342">
        <f t="shared" si="58"/>
        <v>0</v>
      </c>
      <c r="AB342">
        <f t="shared" si="59"/>
        <v>0</v>
      </c>
      <c r="AC342">
        <f t="shared" si="60"/>
        <v>0</v>
      </c>
      <c r="AD342">
        <f t="shared" si="61"/>
        <v>0</v>
      </c>
      <c r="AE342">
        <f t="shared" si="62"/>
        <v>0</v>
      </c>
      <c r="AF342">
        <f t="shared" si="63"/>
        <v>0</v>
      </c>
    </row>
    <row r="343" spans="1:32" x14ac:dyDescent="0.25">
      <c r="A343" t="s">
        <v>1238</v>
      </c>
      <c r="B343" t="s">
        <v>1238</v>
      </c>
      <c r="E343" t="s">
        <v>1272</v>
      </c>
      <c r="L343" s="15"/>
      <c r="Q343">
        <v>1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f t="shared" si="56"/>
        <v>0</v>
      </c>
      <c r="Z343">
        <f t="shared" si="57"/>
        <v>0</v>
      </c>
      <c r="AA343">
        <f t="shared" si="58"/>
        <v>0</v>
      </c>
      <c r="AB343">
        <f t="shared" si="59"/>
        <v>0</v>
      </c>
      <c r="AC343">
        <f t="shared" si="60"/>
        <v>0</v>
      </c>
      <c r="AD343">
        <f t="shared" si="61"/>
        <v>0</v>
      </c>
      <c r="AE343">
        <f t="shared" si="62"/>
        <v>0</v>
      </c>
      <c r="AF343">
        <f t="shared" si="63"/>
        <v>0</v>
      </c>
    </row>
    <row r="344" spans="1:32" x14ac:dyDescent="0.25">
      <c r="A344" t="s">
        <v>1239</v>
      </c>
      <c r="B344" t="s">
        <v>1239</v>
      </c>
      <c r="E344" t="s">
        <v>1272</v>
      </c>
      <c r="L344" s="15"/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f t="shared" si="56"/>
        <v>0</v>
      </c>
      <c r="Z344">
        <f t="shared" si="57"/>
        <v>0</v>
      </c>
      <c r="AA344">
        <f t="shared" si="58"/>
        <v>0</v>
      </c>
      <c r="AB344">
        <f t="shared" si="59"/>
        <v>0</v>
      </c>
      <c r="AC344">
        <f t="shared" si="60"/>
        <v>0</v>
      </c>
      <c r="AD344">
        <f t="shared" si="61"/>
        <v>0</v>
      </c>
      <c r="AE344">
        <f t="shared" si="62"/>
        <v>0</v>
      </c>
      <c r="AF344">
        <f t="shared" si="63"/>
        <v>0</v>
      </c>
    </row>
    <row r="345" spans="1:32" x14ac:dyDescent="0.25">
      <c r="A345" t="s">
        <v>1240</v>
      </c>
      <c r="B345" t="s">
        <v>1240</v>
      </c>
      <c r="E345" t="s">
        <v>1272</v>
      </c>
      <c r="L345" s="15"/>
      <c r="Q345">
        <v>0</v>
      </c>
      <c r="R345">
        <v>0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f t="shared" si="56"/>
        <v>0</v>
      </c>
      <c r="Z345">
        <f t="shared" si="57"/>
        <v>0</v>
      </c>
      <c r="AA345">
        <f t="shared" si="58"/>
        <v>0</v>
      </c>
      <c r="AB345">
        <f t="shared" si="59"/>
        <v>0</v>
      </c>
      <c r="AC345">
        <f t="shared" si="60"/>
        <v>0</v>
      </c>
      <c r="AD345">
        <f t="shared" si="61"/>
        <v>0</v>
      </c>
      <c r="AE345">
        <f t="shared" si="62"/>
        <v>0</v>
      </c>
      <c r="AF345">
        <f t="shared" si="63"/>
        <v>0</v>
      </c>
    </row>
    <row r="346" spans="1:32" x14ac:dyDescent="0.25">
      <c r="A346" t="s">
        <v>1241</v>
      </c>
      <c r="B346" t="s">
        <v>1241</v>
      </c>
      <c r="E346" t="s">
        <v>1272</v>
      </c>
      <c r="L346" s="15"/>
      <c r="Q346">
        <v>1</v>
      </c>
      <c r="R346">
        <v>1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f t="shared" si="56"/>
        <v>0</v>
      </c>
      <c r="Z346">
        <f t="shared" si="57"/>
        <v>0</v>
      </c>
      <c r="AA346">
        <f t="shared" si="58"/>
        <v>0</v>
      </c>
      <c r="AB346">
        <f t="shared" si="59"/>
        <v>0</v>
      </c>
      <c r="AC346">
        <f t="shared" si="60"/>
        <v>0</v>
      </c>
      <c r="AD346">
        <f t="shared" si="61"/>
        <v>0</v>
      </c>
      <c r="AE346">
        <f t="shared" si="62"/>
        <v>0</v>
      </c>
      <c r="AF346">
        <f t="shared" si="63"/>
        <v>0</v>
      </c>
    </row>
    <row r="347" spans="1:32" x14ac:dyDescent="0.25">
      <c r="A347" t="s">
        <v>1242</v>
      </c>
      <c r="B347" t="s">
        <v>1242</v>
      </c>
      <c r="E347" t="s">
        <v>1271</v>
      </c>
      <c r="L347" s="15"/>
      <c r="Q347">
        <v>0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0</v>
      </c>
      <c r="Y347">
        <f t="shared" si="56"/>
        <v>0</v>
      </c>
      <c r="Z347">
        <f t="shared" si="57"/>
        <v>0</v>
      </c>
      <c r="AA347">
        <f t="shared" si="58"/>
        <v>0</v>
      </c>
      <c r="AB347">
        <f t="shared" si="59"/>
        <v>0</v>
      </c>
      <c r="AC347">
        <f t="shared" si="60"/>
        <v>0</v>
      </c>
      <c r="AD347">
        <f t="shared" si="61"/>
        <v>0</v>
      </c>
      <c r="AE347">
        <f t="shared" si="62"/>
        <v>0</v>
      </c>
      <c r="AF347">
        <f t="shared" si="63"/>
        <v>0</v>
      </c>
    </row>
    <row r="348" spans="1:32" x14ac:dyDescent="0.25">
      <c r="A348" t="s">
        <v>1243</v>
      </c>
      <c r="B348" t="s">
        <v>1243</v>
      </c>
      <c r="E348" t="s">
        <v>1271</v>
      </c>
      <c r="L348" s="15"/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1</v>
      </c>
      <c r="X348">
        <v>0</v>
      </c>
      <c r="Y348">
        <f t="shared" si="56"/>
        <v>0</v>
      </c>
      <c r="Z348">
        <f t="shared" si="57"/>
        <v>0</v>
      </c>
      <c r="AA348">
        <f t="shared" si="58"/>
        <v>0</v>
      </c>
      <c r="AB348">
        <f t="shared" si="59"/>
        <v>0</v>
      </c>
      <c r="AC348">
        <f t="shared" si="60"/>
        <v>0</v>
      </c>
      <c r="AD348">
        <f t="shared" si="61"/>
        <v>0</v>
      </c>
      <c r="AE348">
        <f t="shared" si="62"/>
        <v>0</v>
      </c>
      <c r="AF348">
        <f t="shared" si="63"/>
        <v>0</v>
      </c>
    </row>
    <row r="349" spans="1:32" x14ac:dyDescent="0.25">
      <c r="A349" t="s">
        <v>1244</v>
      </c>
      <c r="B349" t="s">
        <v>1244</v>
      </c>
      <c r="E349" t="s">
        <v>1271</v>
      </c>
      <c r="L349" s="15"/>
      <c r="Q349">
        <v>1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f t="shared" si="56"/>
        <v>0</v>
      </c>
      <c r="Z349">
        <f t="shared" si="57"/>
        <v>0</v>
      </c>
      <c r="AA349">
        <f t="shared" si="58"/>
        <v>0</v>
      </c>
      <c r="AB349">
        <f t="shared" si="59"/>
        <v>0</v>
      </c>
      <c r="AC349">
        <f t="shared" si="60"/>
        <v>0</v>
      </c>
      <c r="AD349">
        <f t="shared" si="61"/>
        <v>0</v>
      </c>
      <c r="AE349">
        <f t="shared" si="62"/>
        <v>0</v>
      </c>
      <c r="AF349">
        <f t="shared" si="63"/>
        <v>0</v>
      </c>
    </row>
    <row r="350" spans="1:32" x14ac:dyDescent="0.25">
      <c r="A350" t="s">
        <v>1245</v>
      </c>
      <c r="B350" t="s">
        <v>1245</v>
      </c>
      <c r="E350" t="s">
        <v>1272</v>
      </c>
      <c r="L350" s="15"/>
      <c r="Q350">
        <v>0</v>
      </c>
      <c r="R350">
        <v>0</v>
      </c>
      <c r="S350">
        <v>1</v>
      </c>
      <c r="T350">
        <v>1</v>
      </c>
      <c r="U350">
        <v>1</v>
      </c>
      <c r="V350">
        <v>1</v>
      </c>
      <c r="W350">
        <v>0</v>
      </c>
      <c r="X350">
        <v>0</v>
      </c>
      <c r="Y350">
        <f t="shared" si="56"/>
        <v>0</v>
      </c>
      <c r="Z350">
        <f t="shared" si="57"/>
        <v>0</v>
      </c>
      <c r="AA350">
        <f t="shared" si="58"/>
        <v>0</v>
      </c>
      <c r="AB350">
        <f t="shared" si="59"/>
        <v>0</v>
      </c>
      <c r="AC350">
        <f t="shared" si="60"/>
        <v>0</v>
      </c>
      <c r="AD350">
        <f t="shared" si="61"/>
        <v>0</v>
      </c>
      <c r="AE350">
        <f t="shared" si="62"/>
        <v>0</v>
      </c>
      <c r="AF350">
        <f t="shared" si="63"/>
        <v>0</v>
      </c>
    </row>
    <row r="351" spans="1:32" x14ac:dyDescent="0.25">
      <c r="A351" t="s">
        <v>1246</v>
      </c>
      <c r="B351" t="s">
        <v>1246</v>
      </c>
      <c r="E351" t="s">
        <v>1272</v>
      </c>
      <c r="L351" s="15"/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1</v>
      </c>
      <c r="Y351">
        <f t="shared" si="56"/>
        <v>0</v>
      </c>
      <c r="Z351">
        <f t="shared" si="57"/>
        <v>0</v>
      </c>
      <c r="AA351">
        <f t="shared" si="58"/>
        <v>0</v>
      </c>
      <c r="AB351">
        <f t="shared" si="59"/>
        <v>0</v>
      </c>
      <c r="AC351">
        <f t="shared" si="60"/>
        <v>0</v>
      </c>
      <c r="AD351">
        <f t="shared" si="61"/>
        <v>0</v>
      </c>
      <c r="AE351">
        <f t="shared" si="62"/>
        <v>0</v>
      </c>
      <c r="AF351">
        <f t="shared" si="63"/>
        <v>0</v>
      </c>
    </row>
    <row r="352" spans="1:32" x14ac:dyDescent="0.25">
      <c r="A352" t="s">
        <v>1247</v>
      </c>
      <c r="B352" t="s">
        <v>1247</v>
      </c>
      <c r="E352" t="s">
        <v>1272</v>
      </c>
      <c r="L352" s="15"/>
      <c r="Q352">
        <v>1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f t="shared" si="56"/>
        <v>0</v>
      </c>
      <c r="Z352">
        <f t="shared" si="57"/>
        <v>0</v>
      </c>
      <c r="AA352">
        <f t="shared" si="58"/>
        <v>0</v>
      </c>
      <c r="AB352">
        <f t="shared" si="59"/>
        <v>0</v>
      </c>
      <c r="AC352">
        <f t="shared" si="60"/>
        <v>0</v>
      </c>
      <c r="AD352">
        <f t="shared" si="61"/>
        <v>0</v>
      </c>
      <c r="AE352">
        <f t="shared" si="62"/>
        <v>0</v>
      </c>
      <c r="AF352">
        <f t="shared" si="63"/>
        <v>0</v>
      </c>
    </row>
    <row r="353" spans="1:32" x14ac:dyDescent="0.25">
      <c r="A353" t="s">
        <v>1248</v>
      </c>
      <c r="B353" t="s">
        <v>1248</v>
      </c>
      <c r="E353" t="s">
        <v>1272</v>
      </c>
      <c r="L353" s="15"/>
      <c r="Q353">
        <v>0</v>
      </c>
      <c r="R353">
        <v>0</v>
      </c>
      <c r="S353">
        <v>1</v>
      </c>
      <c r="T353">
        <v>1</v>
      </c>
      <c r="U353">
        <v>1</v>
      </c>
      <c r="V353">
        <v>1</v>
      </c>
      <c r="W353">
        <v>0</v>
      </c>
      <c r="X353">
        <v>0</v>
      </c>
      <c r="Y353">
        <f t="shared" si="56"/>
        <v>0</v>
      </c>
      <c r="Z353">
        <f t="shared" si="57"/>
        <v>0</v>
      </c>
      <c r="AA353">
        <f t="shared" si="58"/>
        <v>0</v>
      </c>
      <c r="AB353">
        <f t="shared" si="59"/>
        <v>0</v>
      </c>
      <c r="AC353">
        <f t="shared" si="60"/>
        <v>0</v>
      </c>
      <c r="AD353">
        <f t="shared" si="61"/>
        <v>0</v>
      </c>
      <c r="AE353">
        <f t="shared" si="62"/>
        <v>0</v>
      </c>
      <c r="AF353">
        <f t="shared" si="63"/>
        <v>0</v>
      </c>
    </row>
    <row r="354" spans="1:32" x14ac:dyDescent="0.25">
      <c r="A354" t="s">
        <v>1249</v>
      </c>
      <c r="B354" t="s">
        <v>1249</v>
      </c>
      <c r="E354" t="s">
        <v>1272</v>
      </c>
      <c r="L354" s="15"/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1</v>
      </c>
      <c r="X354">
        <v>1</v>
      </c>
      <c r="Y354">
        <f t="shared" si="56"/>
        <v>0</v>
      </c>
      <c r="Z354">
        <f t="shared" si="57"/>
        <v>0</v>
      </c>
      <c r="AA354">
        <f t="shared" si="58"/>
        <v>0</v>
      </c>
      <c r="AB354">
        <f t="shared" si="59"/>
        <v>0</v>
      </c>
      <c r="AC354">
        <f t="shared" si="60"/>
        <v>0</v>
      </c>
      <c r="AD354">
        <f t="shared" si="61"/>
        <v>0</v>
      </c>
      <c r="AE354">
        <f t="shared" si="62"/>
        <v>0</v>
      </c>
      <c r="AF354">
        <f t="shared" si="63"/>
        <v>0</v>
      </c>
    </row>
    <row r="355" spans="1:32" x14ac:dyDescent="0.25">
      <c r="A355" t="s">
        <v>1250</v>
      </c>
      <c r="B355" t="s">
        <v>1250</v>
      </c>
      <c r="E355" t="s">
        <v>1272</v>
      </c>
      <c r="L355" s="15"/>
      <c r="Q355">
        <v>1</v>
      </c>
      <c r="R355">
        <v>1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f t="shared" si="56"/>
        <v>0</v>
      </c>
      <c r="Z355">
        <f t="shared" si="57"/>
        <v>0</v>
      </c>
      <c r="AA355">
        <f t="shared" si="58"/>
        <v>0</v>
      </c>
      <c r="AB355">
        <f t="shared" si="59"/>
        <v>0</v>
      </c>
      <c r="AC355">
        <f t="shared" si="60"/>
        <v>0</v>
      </c>
      <c r="AD355">
        <f t="shared" si="61"/>
        <v>0</v>
      </c>
      <c r="AE355">
        <f t="shared" si="62"/>
        <v>0</v>
      </c>
      <c r="AF355">
        <f t="shared" si="63"/>
        <v>0</v>
      </c>
    </row>
    <row r="356" spans="1:32" x14ac:dyDescent="0.25">
      <c r="A356" t="s">
        <v>1185</v>
      </c>
      <c r="B356" t="s">
        <v>1185</v>
      </c>
      <c r="C356" t="str">
        <f>VLOOKUP(B356,[1]IRIS!$B$2:$T$370,2,FALSE)</f>
        <v>Main Label (Printed Locally)</v>
      </c>
      <c r="D356" t="str">
        <f>VLOOKUP(B356,'[1]cBOM GD'!$B$3:$D$393,3,FALSE)</f>
        <v>EBOM</v>
      </c>
      <c r="E356" t="str">
        <f>VLOOKUP(B356,[1]IRIS!$B$2:$T$370,4,FALSE)</f>
        <v>MP</v>
      </c>
      <c r="F356">
        <f>VLOOKUP(B356,[1]IRIS!$B$2:$T$370,5,FALSE)</f>
        <v>0</v>
      </c>
      <c r="G356">
        <f>VLOOKUP(B356,[1]IRIS!$B$2:$T$370,6,FALSE)</f>
        <v>0</v>
      </c>
      <c r="H356">
        <f>VLOOKUP(B356,[1]IRIS!$B$2:$T$370,7,FALSE)</f>
        <v>0</v>
      </c>
      <c r="I356">
        <f>VLOOKUP(B356,[1]IRIS!$B$2:$T$370,14,FALSE)</f>
        <v>0</v>
      </c>
      <c r="J356">
        <f>VLOOKUP(B356,[1]IRIS!$B$2:$T$370,15,FALSE)</f>
        <v>0</v>
      </c>
      <c r="L356" s="15"/>
      <c r="N356">
        <f>VLOOKUP(B356,[1]IRIS!$B$2:$T$370,16,FALSE)</f>
        <v>0</v>
      </c>
      <c r="O356">
        <f>VLOOKUP(B356,[1]IRIS!$B$2:$T$370,17,FALSE)</f>
        <v>0</v>
      </c>
      <c r="P356">
        <f>VLOOKUP(B356,[1]IRIS!$B$2:$T$370,19,FALSE)</f>
        <v>0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f t="shared" si="56"/>
        <v>0</v>
      </c>
      <c r="Z356">
        <f t="shared" si="57"/>
        <v>0</v>
      </c>
      <c r="AA356">
        <f t="shared" si="58"/>
        <v>0</v>
      </c>
      <c r="AB356">
        <f t="shared" si="59"/>
        <v>0</v>
      </c>
      <c r="AC356">
        <f t="shared" si="60"/>
        <v>0</v>
      </c>
      <c r="AD356">
        <f t="shared" si="61"/>
        <v>0</v>
      </c>
      <c r="AE356">
        <f t="shared" si="62"/>
        <v>0</v>
      </c>
      <c r="AF356">
        <f t="shared" si="63"/>
        <v>0</v>
      </c>
    </row>
    <row r="357" spans="1:32" x14ac:dyDescent="0.25">
      <c r="A357" t="s">
        <v>1186</v>
      </c>
      <c r="B357" t="s">
        <v>1186</v>
      </c>
      <c r="C357" t="str">
        <f>VLOOKUP(B357,[1]IRIS!$B$2:$T$370,2,FALSE)</f>
        <v>Label, Secondary</v>
      </c>
      <c r="D357" t="str">
        <f>VLOOKUP(B357,'[1]cBOM GD'!$B$3:$D$393,3,FALSE)</f>
        <v>MBOM</v>
      </c>
      <c r="E357" t="str">
        <f>VLOOKUP(B357,[1]IRIS!$B$2:$T$370,4,FALSE)</f>
        <v>PP</v>
      </c>
      <c r="F357">
        <f>VLOOKUP(B357,[1]IRIS!$B$2:$T$370,5,FALSE)</f>
        <v>80014703</v>
      </c>
      <c r="G357" t="str">
        <f>VLOOKUP(B357,[1]IRIS!$B$2:$T$370,6,FALSE)</f>
        <v>GRAND RAPIDS LABEL</v>
      </c>
      <c r="H357" t="str">
        <f>VLOOKUP(B357,[1]IRIS!$B$2:$T$370,7,FALSE)</f>
        <v>US</v>
      </c>
      <c r="I357">
        <f>VLOOKUP(B357,[1]IRIS!$B$2:$T$370,14,FALSE)</f>
        <v>2.8299999999999999E-2</v>
      </c>
      <c r="J357" t="str">
        <f>VLOOKUP(B357,[1]IRIS!$B$2:$T$370,15,FALSE)</f>
        <v>USD</v>
      </c>
      <c r="K357">
        <f t="shared" ref="K357:K384" si="66">+I357</f>
        <v>2.8299999999999999E-2</v>
      </c>
      <c r="L357" s="15"/>
      <c r="N357" t="str">
        <f>VLOOKUP(B357,[1]IRIS!$B$2:$T$370,16,FALSE)</f>
        <v>EA</v>
      </c>
      <c r="O357" t="str">
        <f>VLOOKUP(B357,[1]IRIS!$B$2:$T$370,17,FALSE)</f>
        <v>P4000411</v>
      </c>
      <c r="P357" t="str">
        <f>VLOOKUP(B357,[1]IRIS!$B$2:$T$370,19,FALSE)</f>
        <v>PAVG55D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  <c r="W357">
        <v>0</v>
      </c>
      <c r="X357">
        <v>1</v>
      </c>
      <c r="Y357">
        <f t="shared" si="56"/>
        <v>0</v>
      </c>
      <c r="Z357">
        <f t="shared" si="57"/>
        <v>0</v>
      </c>
      <c r="AA357">
        <f t="shared" si="58"/>
        <v>0</v>
      </c>
      <c r="AB357">
        <f t="shared" si="59"/>
        <v>0</v>
      </c>
      <c r="AC357">
        <f t="shared" si="60"/>
        <v>0</v>
      </c>
      <c r="AD357">
        <f t="shared" si="61"/>
        <v>2.8299999999999999E-2</v>
      </c>
      <c r="AE357">
        <f t="shared" si="62"/>
        <v>0</v>
      </c>
      <c r="AF357">
        <f t="shared" si="63"/>
        <v>2.8299999999999999E-2</v>
      </c>
    </row>
    <row r="358" spans="1:32" x14ac:dyDescent="0.25">
      <c r="A358" t="s">
        <v>1187</v>
      </c>
      <c r="B358" t="s">
        <v>1187</v>
      </c>
      <c r="C358" t="str">
        <f>VLOOKUP(B358,[1]IRIS!$B$2:$T$370,2,FALSE)</f>
        <v>Battery Cover</v>
      </c>
      <c r="D358" t="str">
        <f>VLOOKUP(B358,'[1]cBOM GD'!$B$3:$D$393,3,FALSE)</f>
        <v>EBOM</v>
      </c>
      <c r="E358" t="str">
        <f>VLOOKUP(B358,[1]IRIS!$B$2:$T$370,4,FALSE)</f>
        <v>PP</v>
      </c>
      <c r="F358">
        <f>VLOOKUP(B358,[1]IRIS!$B$2:$T$370,5,FALSE)</f>
        <v>80000361</v>
      </c>
      <c r="G358" t="str">
        <f>VLOOKUP(B358,[1]IRIS!$B$2:$T$370,6,FALSE)</f>
        <v>HOOSIER MOLDED PRODUCTS</v>
      </c>
      <c r="H358" t="str">
        <f>VLOOKUP(B358,[1]IRIS!$B$2:$T$370,7,FALSE)</f>
        <v>US</v>
      </c>
      <c r="I358">
        <f>VLOOKUP(B358,[1]IRIS!$B$2:$T$370,14,FALSE)</f>
        <v>0.18049999999999999</v>
      </c>
      <c r="J358" t="str">
        <f>VLOOKUP(B358,[1]IRIS!$B$2:$T$370,15,FALSE)</f>
        <v>USD</v>
      </c>
      <c r="K358">
        <f t="shared" si="66"/>
        <v>0.18049999999999999</v>
      </c>
      <c r="L358" s="15"/>
      <c r="N358" t="str">
        <f>VLOOKUP(B358,[1]IRIS!$B$2:$T$370,16,FALSE)</f>
        <v>EA</v>
      </c>
      <c r="O358" t="str">
        <f>VLOOKUP(B358,[1]IRIS!$B$2:$T$370,17,FALSE)</f>
        <v>P4000264</v>
      </c>
      <c r="P358" t="str">
        <f>VLOOKUP(B358,[1]IRIS!$B$2:$T$370,19,FALSE)</f>
        <v>PAVG55D</v>
      </c>
      <c r="Q358">
        <v>1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f t="shared" si="56"/>
        <v>0.18049999999999999</v>
      </c>
      <c r="Z358">
        <f t="shared" si="57"/>
        <v>0.18049999999999999</v>
      </c>
      <c r="AA358">
        <f t="shared" si="58"/>
        <v>0</v>
      </c>
      <c r="AB358">
        <f t="shared" si="59"/>
        <v>0</v>
      </c>
      <c r="AC358">
        <f t="shared" si="60"/>
        <v>0</v>
      </c>
      <c r="AD358">
        <f t="shared" si="61"/>
        <v>0</v>
      </c>
      <c r="AE358">
        <f t="shared" si="62"/>
        <v>0</v>
      </c>
      <c r="AF358">
        <f t="shared" si="63"/>
        <v>0</v>
      </c>
    </row>
    <row r="359" spans="1:32" x14ac:dyDescent="0.25">
      <c r="A359" t="s">
        <v>1188</v>
      </c>
      <c r="B359" t="s">
        <v>1188</v>
      </c>
      <c r="C359" t="str">
        <f>VLOOKUP(B359,[1]IRIS!$B$2:$T$370,2,FALSE)</f>
        <v>PWB - Daughter</v>
      </c>
      <c r="D359" t="s">
        <v>1284</v>
      </c>
      <c r="E359" t="str">
        <f>VLOOKUP(B359,[1]IRIS!$B$2:$T$370,4,FALSE)</f>
        <v>PP</v>
      </c>
      <c r="F359">
        <f>VLOOKUP(B359,[1]IRIS!$B$2:$T$370,5,FALSE)</f>
        <v>80034233</v>
      </c>
      <c r="G359" t="str">
        <f>VLOOKUP(B359,[1]IRIS!$B$2:$T$370,6,FALSE)</f>
        <v>Multek Technologies Limited</v>
      </c>
      <c r="H359" t="str">
        <f>VLOOKUP(B359,[1]IRIS!$B$2:$T$370,7,FALSE)</f>
        <v>MU</v>
      </c>
      <c r="I359">
        <f>VLOOKUP(B359,[1]IRIS!$B$2:$T$370,14,FALSE)</f>
        <v>6.1769999999999996</v>
      </c>
      <c r="J359" t="str">
        <f>VLOOKUP(B359,[1]IRIS!$B$2:$T$370,15,FALSE)</f>
        <v>USD</v>
      </c>
      <c r="K359">
        <f t="shared" si="66"/>
        <v>6.1769999999999996</v>
      </c>
      <c r="L359" s="15"/>
      <c r="N359" t="str">
        <f>VLOOKUP(B359,[1]IRIS!$B$2:$T$370,16,FALSE)</f>
        <v>EA</v>
      </c>
      <c r="O359" t="str">
        <f>VLOOKUP(B359,[1]IRIS!$B$2:$T$370,17,FALSE)</f>
        <v>P4000598</v>
      </c>
      <c r="P359" t="str">
        <f>VLOOKUP(B359,[1]IRIS!$B$2:$T$370,19,FALSE)</f>
        <v>PNET55D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0</v>
      </c>
      <c r="X359">
        <v>0</v>
      </c>
      <c r="Y359">
        <f t="shared" si="56"/>
        <v>6.1769999999999996</v>
      </c>
      <c r="Z359">
        <f t="shared" si="57"/>
        <v>6.1769999999999996</v>
      </c>
      <c r="AA359">
        <f t="shared" si="58"/>
        <v>6.1769999999999996</v>
      </c>
      <c r="AB359">
        <f t="shared" si="59"/>
        <v>6.1769999999999996</v>
      </c>
      <c r="AC359">
        <f t="shared" si="60"/>
        <v>6.1769999999999996</v>
      </c>
      <c r="AD359">
        <f t="shared" si="61"/>
        <v>6.1769999999999996</v>
      </c>
      <c r="AE359">
        <f t="shared" si="62"/>
        <v>0</v>
      </c>
      <c r="AF359">
        <f t="shared" si="63"/>
        <v>0</v>
      </c>
    </row>
    <row r="360" spans="1:32" x14ac:dyDescent="0.25">
      <c r="A360" t="s">
        <v>1189</v>
      </c>
      <c r="B360" t="s">
        <v>1189</v>
      </c>
      <c r="C360" t="str">
        <f>VLOOKUP(B360,[1]IRIS!$B$2:$T$370,2,FALSE)</f>
        <v>PWB - Daughter</v>
      </c>
      <c r="D360" t="str">
        <f>VLOOKUP(B360,'[1]cBOM GD'!$B$3:$D$393,3,FALSE)</f>
        <v>PWB</v>
      </c>
      <c r="E360" t="str">
        <f>VLOOKUP(B360,[1]IRIS!$B$2:$T$370,4,FALSE)</f>
        <v>PP</v>
      </c>
      <c r="F360">
        <f>VLOOKUP(B360,[1]IRIS!$B$2:$T$370,5,FALSE)</f>
        <v>80035052</v>
      </c>
      <c r="G360" t="str">
        <f>VLOOKUP(B360,[1]IRIS!$B$2:$T$370,6,FALSE)</f>
        <v>AT&amp;S Austria Technologie &amp;</v>
      </c>
      <c r="H360" t="str">
        <f>VLOOKUP(B360,[1]IRIS!$B$2:$T$370,7,FALSE)</f>
        <v>AT</v>
      </c>
      <c r="I360">
        <f>VLOOKUP(B360,[1]IRIS!$B$2:$T$370,14,FALSE)</f>
        <v>7.95</v>
      </c>
      <c r="J360" t="str">
        <f>VLOOKUP(B360,[1]IRIS!$B$2:$T$370,15,FALSE)</f>
        <v>USD</v>
      </c>
      <c r="K360">
        <f t="shared" si="66"/>
        <v>7.95</v>
      </c>
      <c r="L360" s="15"/>
      <c r="N360" t="str">
        <f>VLOOKUP(B360,[1]IRIS!$B$2:$T$370,16,FALSE)</f>
        <v>EA</v>
      </c>
      <c r="O360" t="str">
        <f>VLOOKUP(B360,[1]IRIS!$B$2:$T$370,17,FALSE)</f>
        <v>P4000600</v>
      </c>
      <c r="P360" t="str">
        <f>VLOOKUP(B360,[1]IRIS!$B$2:$T$370,19,FALSE)</f>
        <v>PNET55D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1</v>
      </c>
      <c r="Y360">
        <f t="shared" si="56"/>
        <v>0</v>
      </c>
      <c r="Z360">
        <f t="shared" si="57"/>
        <v>0</v>
      </c>
      <c r="AA360">
        <f t="shared" si="58"/>
        <v>0</v>
      </c>
      <c r="AB360">
        <f t="shared" si="59"/>
        <v>0</v>
      </c>
      <c r="AC360">
        <f t="shared" si="60"/>
        <v>0</v>
      </c>
      <c r="AD360">
        <f t="shared" si="61"/>
        <v>0</v>
      </c>
      <c r="AE360">
        <f t="shared" si="62"/>
        <v>7.95</v>
      </c>
      <c r="AF360">
        <f t="shared" si="63"/>
        <v>7.95</v>
      </c>
    </row>
    <row r="361" spans="1:32" x14ac:dyDescent="0.25">
      <c r="A361" t="s">
        <v>1193</v>
      </c>
      <c r="B361" t="s">
        <v>1193</v>
      </c>
      <c r="C361" t="s">
        <v>1288</v>
      </c>
      <c r="D361" t="s">
        <v>1274</v>
      </c>
      <c r="E361" t="s">
        <v>1273</v>
      </c>
      <c r="I361">
        <v>0.44362000000000001</v>
      </c>
      <c r="J361" t="s">
        <v>1289</v>
      </c>
      <c r="K361">
        <f t="shared" si="66"/>
        <v>0.44362000000000001</v>
      </c>
      <c r="L361" s="15"/>
      <c r="N361" t="s">
        <v>1290</v>
      </c>
      <c r="Q361">
        <v>0</v>
      </c>
      <c r="R361">
        <v>0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f t="shared" si="56"/>
        <v>0</v>
      </c>
      <c r="Z361">
        <f t="shared" si="57"/>
        <v>0</v>
      </c>
      <c r="AA361">
        <f t="shared" si="58"/>
        <v>0.44362000000000001</v>
      </c>
      <c r="AB361">
        <f t="shared" si="59"/>
        <v>0.44362000000000001</v>
      </c>
      <c r="AC361">
        <f t="shared" si="60"/>
        <v>0.44362000000000001</v>
      </c>
      <c r="AD361">
        <f t="shared" si="61"/>
        <v>0.44362000000000001</v>
      </c>
      <c r="AE361">
        <f t="shared" si="62"/>
        <v>0.44362000000000001</v>
      </c>
      <c r="AF361">
        <f t="shared" si="63"/>
        <v>0.44362000000000001</v>
      </c>
    </row>
    <row r="362" spans="1:32" x14ac:dyDescent="0.25">
      <c r="A362" t="s">
        <v>1194</v>
      </c>
      <c r="B362" t="s">
        <v>1194</v>
      </c>
      <c r="C362" t="s">
        <v>1288</v>
      </c>
      <c r="D362" t="s">
        <v>1274</v>
      </c>
      <c r="E362" t="s">
        <v>1273</v>
      </c>
      <c r="I362">
        <v>0.44362000000000001</v>
      </c>
      <c r="J362" t="s">
        <v>1289</v>
      </c>
      <c r="K362">
        <f t="shared" si="66"/>
        <v>0.44362000000000001</v>
      </c>
      <c r="L362" s="15"/>
      <c r="N362" t="s">
        <v>1290</v>
      </c>
      <c r="Q362">
        <v>1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f t="shared" si="56"/>
        <v>0.44362000000000001</v>
      </c>
      <c r="Z362">
        <f t="shared" si="57"/>
        <v>0.44362000000000001</v>
      </c>
      <c r="AA362">
        <f t="shared" si="58"/>
        <v>0</v>
      </c>
      <c r="AB362">
        <f t="shared" si="59"/>
        <v>0</v>
      </c>
      <c r="AC362">
        <f t="shared" si="60"/>
        <v>0</v>
      </c>
      <c r="AD362">
        <f t="shared" si="61"/>
        <v>0</v>
      </c>
      <c r="AE362">
        <f t="shared" si="62"/>
        <v>0</v>
      </c>
      <c r="AF362">
        <f t="shared" si="63"/>
        <v>0</v>
      </c>
    </row>
    <row r="363" spans="1:32" x14ac:dyDescent="0.25">
      <c r="A363" t="s">
        <v>1195</v>
      </c>
      <c r="B363" t="s">
        <v>1195</v>
      </c>
      <c r="C363" t="str">
        <f>VLOOKUP(B363,[1]IRIS!$B$2:$T$370,2,FALSE)</f>
        <v>Enclosure, Back - 5052-H32</v>
      </c>
      <c r="D363" t="s">
        <v>1274</v>
      </c>
      <c r="E363" t="str">
        <f>VLOOKUP(B363,[1]IRIS!$B$2:$T$370,4,FALSE)</f>
        <v>PP</v>
      </c>
      <c r="F363">
        <f>VLOOKUP(B363,[1]IRIS!$B$2:$T$370,5,FALSE)</f>
        <v>80012106</v>
      </c>
      <c r="G363" t="str">
        <f>VLOOKUP(B363,[1]IRIS!$B$2:$T$370,6,FALSE)</f>
        <v>LARSEN MANUFACTURING LLC</v>
      </c>
      <c r="H363" t="str">
        <f>VLOOKUP(B363,[1]IRIS!$B$2:$T$370,7,FALSE)</f>
        <v>US</v>
      </c>
      <c r="I363">
        <f>VLOOKUP(B363,[1]IRIS!$B$2:$T$370,14,FALSE)</f>
        <v>0.82130000000000003</v>
      </c>
      <c r="J363" t="str">
        <f>VLOOKUP(B363,[1]IRIS!$B$2:$T$370,15,FALSE)</f>
        <v>USD</v>
      </c>
      <c r="K363">
        <f t="shared" si="66"/>
        <v>0.82130000000000003</v>
      </c>
      <c r="L363" s="15">
        <f>VLOOKUP(B363,[1]Sheet2!$A$2:$M$49,13,FALSE)</f>
        <v>0.86</v>
      </c>
      <c r="N363" t="str">
        <f>VLOOKUP(B363,[1]IRIS!$B$2:$T$370,16,FALSE)</f>
        <v>EA</v>
      </c>
      <c r="O363" t="str">
        <f>VLOOKUP(B363,[1]IRIS!$B$2:$T$370,17,FALSE)</f>
        <v>P4000020</v>
      </c>
      <c r="P363" t="str">
        <f>VLOOKUP(B363,[1]IRIS!$B$2:$T$370,19,FALSE)</f>
        <v>PAVG55D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f t="shared" si="56"/>
        <v>0.82130000000000003</v>
      </c>
      <c r="Z363">
        <f t="shared" si="57"/>
        <v>0.82130000000000003</v>
      </c>
      <c r="AA363">
        <f t="shared" si="58"/>
        <v>0.82130000000000003</v>
      </c>
      <c r="AB363">
        <f t="shared" si="59"/>
        <v>0.82130000000000003</v>
      </c>
      <c r="AC363">
        <f t="shared" si="60"/>
        <v>0.82130000000000003</v>
      </c>
      <c r="AD363">
        <f t="shared" si="61"/>
        <v>0.82130000000000003</v>
      </c>
      <c r="AE363">
        <f t="shared" si="62"/>
        <v>0.82130000000000003</v>
      </c>
      <c r="AF363">
        <f t="shared" si="63"/>
        <v>0.82130000000000003</v>
      </c>
    </row>
    <row r="364" spans="1:32" x14ac:dyDescent="0.25">
      <c r="A364" t="s">
        <v>1199</v>
      </c>
      <c r="B364" t="s">
        <v>1199</v>
      </c>
      <c r="C364" t="str">
        <f>VLOOKUP(B364,[1]IRIS!$B$2:$T$370,2,FALSE)</f>
        <v>WIFI Antenna board assebly</v>
      </c>
      <c r="D364" t="str">
        <f>VLOOKUP(B364,'[1]cBOM GD'!$B$3:$D$393,3,FALSE)</f>
        <v>EBOM</v>
      </c>
      <c r="E364" t="str">
        <f>VLOOKUP(B364,[1]IRIS!$B$2:$T$370,4,FALSE)</f>
        <v>PP</v>
      </c>
      <c r="F364">
        <f>VLOOKUP(B364,[1]IRIS!$B$2:$T$370,5,FALSE)</f>
        <v>80008784</v>
      </c>
      <c r="G364" t="str">
        <f>VLOOKUP(B364,[1]IRIS!$B$2:$T$370,6,FALSE)</f>
        <v>Techwise (Macao) Circuits</v>
      </c>
      <c r="H364" t="str">
        <f>VLOOKUP(B364,[1]IRIS!$B$2:$T$370,7,FALSE)</f>
        <v>CN</v>
      </c>
      <c r="I364">
        <f>VLOOKUP(B364,[1]IRIS!$B$2:$T$370,14,FALSE)</f>
        <v>0.1588</v>
      </c>
      <c r="J364" t="str">
        <f>VLOOKUP(B364,[1]IRIS!$B$2:$T$370,15,FALSE)</f>
        <v>USD</v>
      </c>
      <c r="K364">
        <f t="shared" si="66"/>
        <v>0.1588</v>
      </c>
      <c r="L364" s="15">
        <f>VLOOKUP(B364,[1]Sheet2!$A$2:$M$49,13,FALSE)</f>
        <v>0.16719999999999999</v>
      </c>
      <c r="N364" t="str">
        <f>VLOOKUP(B364,[1]IRIS!$B$2:$T$370,16,FALSE)</f>
        <v>EA</v>
      </c>
      <c r="O364" t="str">
        <f>VLOOKUP(B364,[1]IRIS!$B$2:$T$370,17,FALSE)</f>
        <v>P4000009</v>
      </c>
      <c r="P364" t="str">
        <f>VLOOKUP(B364,[1]IRIS!$B$2:$T$370,19,FALSE)</f>
        <v>PEOM60D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f t="shared" si="56"/>
        <v>0.1588</v>
      </c>
      <c r="Z364">
        <f t="shared" si="57"/>
        <v>0.1588</v>
      </c>
      <c r="AA364">
        <f t="shared" si="58"/>
        <v>0.1588</v>
      </c>
      <c r="AB364">
        <f t="shared" si="59"/>
        <v>0.1588</v>
      </c>
      <c r="AC364">
        <f t="shared" si="60"/>
        <v>0.1588</v>
      </c>
      <c r="AD364">
        <f t="shared" si="61"/>
        <v>0.1588</v>
      </c>
      <c r="AE364">
        <f t="shared" si="62"/>
        <v>0.1588</v>
      </c>
      <c r="AF364">
        <f t="shared" si="63"/>
        <v>0.1588</v>
      </c>
    </row>
    <row r="365" spans="1:32" x14ac:dyDescent="0.25">
      <c r="A365" t="s">
        <v>1200</v>
      </c>
      <c r="B365" t="s">
        <v>1200</v>
      </c>
      <c r="C365" t="str">
        <f>VLOOKUP(B365,[1]IRIS!$B$2:$T$370,2,FALSE)</f>
        <v>WIFI Antenna board assebly</v>
      </c>
      <c r="D365" t="str">
        <f>VLOOKUP(B365,'[1]cBOM GD'!$B$3:$D$393,3,FALSE)</f>
        <v>EBOM</v>
      </c>
      <c r="E365" t="str">
        <f>VLOOKUP(B365,[1]IRIS!$B$2:$T$370,4,FALSE)</f>
        <v>PP</v>
      </c>
      <c r="F365">
        <f>VLOOKUP(B365,[1]IRIS!$B$2:$T$370,5,FALSE)</f>
        <v>80008784</v>
      </c>
      <c r="G365" t="str">
        <f>VLOOKUP(B365,[1]IRIS!$B$2:$T$370,6,FALSE)</f>
        <v>Techwise (Macao) Circuits</v>
      </c>
      <c r="H365" t="str">
        <f>VLOOKUP(B365,[1]IRIS!$B$2:$T$370,7,FALSE)</f>
        <v>CN</v>
      </c>
      <c r="I365">
        <f>VLOOKUP(B365,[1]IRIS!$B$2:$T$370,14,FALSE)</f>
        <v>0.1787</v>
      </c>
      <c r="J365" t="str">
        <f>VLOOKUP(B365,[1]IRIS!$B$2:$T$370,15,FALSE)</f>
        <v>USD</v>
      </c>
      <c r="K365">
        <f t="shared" si="66"/>
        <v>0.1787</v>
      </c>
      <c r="L365" s="15">
        <f>VLOOKUP(B365,[1]Sheet2!$A$2:$M$49,13,FALSE)</f>
        <v>0.18809999999999999</v>
      </c>
      <c r="N365" t="str">
        <f>VLOOKUP(B365,[1]IRIS!$B$2:$T$370,16,FALSE)</f>
        <v>EA</v>
      </c>
      <c r="O365" t="str">
        <f>VLOOKUP(B365,[1]IRIS!$B$2:$T$370,17,FALSE)</f>
        <v>P4000009</v>
      </c>
      <c r="P365" t="str">
        <f>VLOOKUP(B365,[1]IRIS!$B$2:$T$370,19,FALSE)</f>
        <v>PEOM60D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f t="shared" si="56"/>
        <v>0.1787</v>
      </c>
      <c r="Z365">
        <f t="shared" si="57"/>
        <v>0.1787</v>
      </c>
      <c r="AA365">
        <f t="shared" si="58"/>
        <v>0.1787</v>
      </c>
      <c r="AB365">
        <f t="shared" si="59"/>
        <v>0.1787</v>
      </c>
      <c r="AC365">
        <f t="shared" si="60"/>
        <v>0.1787</v>
      </c>
      <c r="AD365">
        <f t="shared" si="61"/>
        <v>0.1787</v>
      </c>
      <c r="AE365">
        <f t="shared" si="62"/>
        <v>0.1787</v>
      </c>
      <c r="AF365">
        <f t="shared" si="63"/>
        <v>0.1787</v>
      </c>
    </row>
    <row r="366" spans="1:32" x14ac:dyDescent="0.25">
      <c r="A366" t="s">
        <v>1201</v>
      </c>
      <c r="B366" t="s">
        <v>1201</v>
      </c>
      <c r="C366" t="str">
        <f>VLOOKUP(B366,[1]IRIS!$B$2:$T$370,2,FALSE)</f>
        <v>Battery Pack Assembly</v>
      </c>
      <c r="D366" t="str">
        <f>VLOOKUP(B366,'[1]cBOM GD'!$B$3:$D$393,3,FALSE)</f>
        <v>EBOM</v>
      </c>
      <c r="E366" t="str">
        <f>VLOOKUP(B366,[1]IRIS!$B$2:$T$370,4,FALSE)</f>
        <v>PP</v>
      </c>
      <c r="F366">
        <f>VLOOKUP(B366,[1]IRIS!$B$2:$T$370,5,FALSE)</f>
        <v>80033620</v>
      </c>
      <c r="G366" t="str">
        <f>VLOOKUP(B366,[1]IRIS!$B$2:$T$370,6,FALSE)</f>
        <v>Skypower Enterprise Co., LTD</v>
      </c>
      <c r="H366" t="str">
        <f>VLOOKUP(B366,[1]IRIS!$B$2:$T$370,7,FALSE)</f>
        <v>TW</v>
      </c>
      <c r="I366">
        <f>VLOOKUP(B366,[1]IRIS!$B$2:$T$370,14,FALSE)</f>
        <v>4.0199999999999996</v>
      </c>
      <c r="J366" t="str">
        <f>VLOOKUP(B366,[1]IRIS!$B$2:$T$370,15,FALSE)</f>
        <v>USD</v>
      </c>
      <c r="K366">
        <f t="shared" si="66"/>
        <v>4.0199999999999996</v>
      </c>
      <c r="L366" s="15"/>
      <c r="N366" t="str">
        <f>VLOOKUP(B366,[1]IRIS!$B$2:$T$370,16,FALSE)</f>
        <v>EA</v>
      </c>
      <c r="O366" t="str">
        <f>VLOOKUP(B366,[1]IRIS!$B$2:$T$370,17,FALSE)</f>
        <v>P4000578</v>
      </c>
      <c r="P366" t="str">
        <f>VLOOKUP(B366,[1]IRIS!$B$2:$T$370,19,FALSE)</f>
        <v>PNET60D</v>
      </c>
      <c r="Q366">
        <v>1</v>
      </c>
      <c r="R366">
        <v>1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f t="shared" si="56"/>
        <v>4.0199999999999996</v>
      </c>
      <c r="Z366">
        <f t="shared" si="57"/>
        <v>4.0199999999999996</v>
      </c>
      <c r="AA366">
        <f t="shared" si="58"/>
        <v>0</v>
      </c>
      <c r="AB366">
        <f t="shared" si="59"/>
        <v>0</v>
      </c>
      <c r="AC366">
        <f t="shared" si="60"/>
        <v>0</v>
      </c>
      <c r="AD366">
        <f t="shared" si="61"/>
        <v>0</v>
      </c>
      <c r="AE366">
        <f t="shared" si="62"/>
        <v>0</v>
      </c>
      <c r="AF366">
        <f t="shared" si="63"/>
        <v>0</v>
      </c>
    </row>
    <row r="367" spans="1:32" x14ac:dyDescent="0.25">
      <c r="A367" t="s">
        <v>1202</v>
      </c>
      <c r="B367" t="s">
        <v>1202</v>
      </c>
      <c r="C367" t="str">
        <f>VLOOKUP(B367,[1]IRIS!$B$2:$T$370,2,FALSE)</f>
        <v>Left Bracket</v>
      </c>
      <c r="D367" t="str">
        <f>VLOOKUP(B367,'[1]cBOM GD'!$B$3:$D$393,3,FALSE)</f>
        <v>MBOM</v>
      </c>
      <c r="E367" t="str">
        <f>VLOOKUP(B367,[1]IRIS!$B$2:$T$370,4,FALSE)</f>
        <v>PP</v>
      </c>
      <c r="F367">
        <f>VLOOKUP(B367,[1]IRIS!$B$2:$T$370,5,FALSE)</f>
        <v>80007148</v>
      </c>
      <c r="G367" t="str">
        <f>VLOOKUP(B367,[1]IRIS!$B$2:$T$370,6,FALSE)</f>
        <v>ACCUDYN DE MEXICO S DE RL DE</v>
      </c>
      <c r="H367" t="str">
        <f>VLOOKUP(B367,[1]IRIS!$B$2:$T$370,7,FALSE)</f>
        <v>MX</v>
      </c>
      <c r="I367">
        <f>VLOOKUP(B367,[1]IRIS!$B$2:$T$370,14,FALSE)</f>
        <v>0.13517999999999999</v>
      </c>
      <c r="J367" t="str">
        <f>VLOOKUP(B367,[1]IRIS!$B$2:$T$370,15,FALSE)</f>
        <v>USD</v>
      </c>
      <c r="K367">
        <f t="shared" si="66"/>
        <v>0.13517999999999999</v>
      </c>
      <c r="L367" s="15"/>
      <c r="N367" t="str">
        <f>VLOOKUP(B367,[1]IRIS!$B$2:$T$370,16,FALSE)</f>
        <v>EA</v>
      </c>
      <c r="O367" t="str">
        <f>VLOOKUP(B367,[1]IRIS!$B$2:$T$370,17,FALSE)</f>
        <v>P4000599</v>
      </c>
      <c r="P367" t="str">
        <f>VLOOKUP(B367,[1]IRIS!$B$2:$T$370,19,FALSE)</f>
        <v>PAVG55D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f t="shared" si="56"/>
        <v>0</v>
      </c>
      <c r="Z367">
        <f t="shared" si="57"/>
        <v>0</v>
      </c>
      <c r="AA367">
        <f t="shared" si="58"/>
        <v>0</v>
      </c>
      <c r="AB367">
        <f t="shared" si="59"/>
        <v>0.13517999999999999</v>
      </c>
      <c r="AC367">
        <f t="shared" si="60"/>
        <v>0</v>
      </c>
      <c r="AD367">
        <f t="shared" si="61"/>
        <v>0</v>
      </c>
      <c r="AE367">
        <f t="shared" si="62"/>
        <v>0</v>
      </c>
      <c r="AF367">
        <f t="shared" si="63"/>
        <v>0</v>
      </c>
    </row>
    <row r="368" spans="1:32" x14ac:dyDescent="0.25">
      <c r="A368" t="s">
        <v>1203</v>
      </c>
      <c r="B368" t="s">
        <v>1203</v>
      </c>
      <c r="C368" t="str">
        <f>VLOOKUP(B368,[1]IRIS!$B$2:$T$370,2,FALSE)</f>
        <v>Right Bracket</v>
      </c>
      <c r="D368" t="str">
        <f>VLOOKUP(B368,'[1]cBOM GD'!$B$3:$D$393,3,FALSE)</f>
        <v>MBOM</v>
      </c>
      <c r="E368" t="str">
        <f>VLOOKUP(B368,[1]IRIS!$B$2:$T$370,4,FALSE)</f>
        <v>PP</v>
      </c>
      <c r="F368">
        <f>VLOOKUP(B368,[1]IRIS!$B$2:$T$370,5,FALSE)</f>
        <v>80007148</v>
      </c>
      <c r="G368" t="str">
        <f>VLOOKUP(B368,[1]IRIS!$B$2:$T$370,6,FALSE)</f>
        <v>ACCUDYN DE MEXICO S DE RL DE</v>
      </c>
      <c r="H368" t="str">
        <f>VLOOKUP(B368,[1]IRIS!$B$2:$T$370,7,FALSE)</f>
        <v>MX</v>
      </c>
      <c r="I368">
        <f>VLOOKUP(B368,[1]IRIS!$B$2:$T$370,14,FALSE)</f>
        <v>0.10920000000000001</v>
      </c>
      <c r="J368" t="str">
        <f>VLOOKUP(B368,[1]IRIS!$B$2:$T$370,15,FALSE)</f>
        <v>USD</v>
      </c>
      <c r="K368">
        <f t="shared" si="66"/>
        <v>0.10920000000000001</v>
      </c>
      <c r="L368" s="15">
        <f>VLOOKUP(B368,[1]Sheet2!$A$2:$M$49,13,FALSE)</f>
        <v>0.10920000000000001</v>
      </c>
      <c r="N368" t="str">
        <f>VLOOKUP(B368,[1]IRIS!$B$2:$T$370,16,FALSE)</f>
        <v>EA</v>
      </c>
      <c r="O368" t="str">
        <f>VLOOKUP(B368,[1]IRIS!$B$2:$T$370,17,FALSE)</f>
        <v>P4000599</v>
      </c>
      <c r="P368" t="str">
        <f>VLOOKUP(B368,[1]IRIS!$B$2:$T$370,19,FALSE)</f>
        <v>PAVG55D</v>
      </c>
      <c r="Q368">
        <v>0</v>
      </c>
      <c r="R368">
        <v>0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0</v>
      </c>
      <c r="Y368">
        <f t="shared" si="56"/>
        <v>0</v>
      </c>
      <c r="Z368">
        <f t="shared" si="57"/>
        <v>0</v>
      </c>
      <c r="AA368">
        <f t="shared" si="58"/>
        <v>0</v>
      </c>
      <c r="AB368">
        <f t="shared" si="59"/>
        <v>0.10920000000000001</v>
      </c>
      <c r="AC368">
        <f t="shared" si="60"/>
        <v>0</v>
      </c>
      <c r="AD368">
        <f t="shared" si="61"/>
        <v>0</v>
      </c>
      <c r="AE368">
        <f t="shared" si="62"/>
        <v>0</v>
      </c>
      <c r="AF368">
        <f t="shared" si="63"/>
        <v>0</v>
      </c>
    </row>
    <row r="369" spans="1:32" x14ac:dyDescent="0.25">
      <c r="A369" t="s">
        <v>1204</v>
      </c>
      <c r="B369" t="s">
        <v>1204</v>
      </c>
      <c r="C369" t="str">
        <f>VLOOKUP(B369,[1]IRIS!$B$2:$T$370,2,FALSE)</f>
        <v>Shield, RF1, Metalstamping Drawn</v>
      </c>
      <c r="D369" t="str">
        <f>VLOOKUP(B369,'[1]cBOM GD'!$B$3:$D$393,3,FALSE)</f>
        <v>MBOM</v>
      </c>
      <c r="E369" t="str">
        <f>VLOOKUP(B369,[1]IRIS!$B$2:$T$370,4,FALSE)</f>
        <v>PP</v>
      </c>
      <c r="F369">
        <f>VLOOKUP(B369,[1]IRIS!$B$2:$T$370,5,FALSE)</f>
        <v>80034138</v>
      </c>
      <c r="G369" t="str">
        <f>VLOOKUP(B369,[1]IRIS!$B$2:$T$370,6,FALSE)</f>
        <v>Bi-Link Nanning Co., Ltd</v>
      </c>
      <c r="H369" t="str">
        <f>VLOOKUP(B369,[1]IRIS!$B$2:$T$370,7,FALSE)</f>
        <v>CN</v>
      </c>
      <c r="I369">
        <f>VLOOKUP(B369,[1]IRIS!$B$2:$T$370,14,FALSE)</f>
        <v>9.3119999999999994E-2</v>
      </c>
      <c r="J369" t="str">
        <f>VLOOKUP(B369,[1]IRIS!$B$2:$T$370,15,FALSE)</f>
        <v>USD</v>
      </c>
      <c r="K369">
        <f t="shared" si="66"/>
        <v>9.3119999999999994E-2</v>
      </c>
      <c r="L369" s="15"/>
      <c r="N369" t="str">
        <f>VLOOKUP(B369,[1]IRIS!$B$2:$T$370,16,FALSE)</f>
        <v>EA</v>
      </c>
      <c r="O369" t="str">
        <f>VLOOKUP(B369,[1]IRIS!$B$2:$T$370,17,FALSE)</f>
        <v>P4000560</v>
      </c>
      <c r="P369" t="str">
        <f>VLOOKUP(B369,[1]IRIS!$B$2:$T$370,19,FALSE)</f>
        <v>PNET60D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f t="shared" si="56"/>
        <v>9.3119999999999994E-2</v>
      </c>
      <c r="Z369">
        <f t="shared" si="57"/>
        <v>9.3119999999999994E-2</v>
      </c>
      <c r="AA369">
        <f t="shared" si="58"/>
        <v>9.3119999999999994E-2</v>
      </c>
      <c r="AB369">
        <f t="shared" si="59"/>
        <v>9.3119999999999994E-2</v>
      </c>
      <c r="AC369">
        <f t="shared" si="60"/>
        <v>9.3119999999999994E-2</v>
      </c>
      <c r="AD369">
        <f t="shared" si="61"/>
        <v>9.3119999999999994E-2</v>
      </c>
      <c r="AE369">
        <f t="shared" si="62"/>
        <v>9.3119999999999994E-2</v>
      </c>
      <c r="AF369">
        <f t="shared" si="63"/>
        <v>9.3119999999999994E-2</v>
      </c>
    </row>
    <row r="370" spans="1:32" x14ac:dyDescent="0.25">
      <c r="A370" t="s">
        <v>1205</v>
      </c>
      <c r="B370" t="s">
        <v>1205</v>
      </c>
      <c r="C370" t="str">
        <f>VLOOKUP(B370,[1]IRIS!$B$2:$T$370,2,FALSE)</f>
        <v>Shield, PDN, MetalstampingDrawn</v>
      </c>
      <c r="D370" t="str">
        <f>VLOOKUP(B370,'[1]cBOM GD'!$B$3:$D$393,3,FALSE)</f>
        <v>MBOM</v>
      </c>
      <c r="E370" t="str">
        <f>VLOOKUP(B370,[1]IRIS!$B$2:$T$370,4,FALSE)</f>
        <v>PP</v>
      </c>
      <c r="F370">
        <f>VLOOKUP(B370,[1]IRIS!$B$2:$T$370,5,FALSE)</f>
        <v>80034138</v>
      </c>
      <c r="G370" t="str">
        <f>VLOOKUP(B370,[1]IRIS!$B$2:$T$370,6,FALSE)</f>
        <v>Bi-Link Nanning Co., Ltd</v>
      </c>
      <c r="H370" t="str">
        <f>VLOOKUP(B370,[1]IRIS!$B$2:$T$370,7,FALSE)</f>
        <v>CN</v>
      </c>
      <c r="I370">
        <f>VLOOKUP(B370,[1]IRIS!$B$2:$T$370,14,FALSE)</f>
        <v>0.11232</v>
      </c>
      <c r="J370" t="str">
        <f>VLOOKUP(B370,[1]IRIS!$B$2:$T$370,15,FALSE)</f>
        <v>USD</v>
      </c>
      <c r="K370">
        <f t="shared" si="66"/>
        <v>0.11232</v>
      </c>
      <c r="L370" s="15"/>
      <c r="N370" t="str">
        <f>VLOOKUP(B370,[1]IRIS!$B$2:$T$370,16,FALSE)</f>
        <v>EA</v>
      </c>
      <c r="O370" t="str">
        <f>VLOOKUP(B370,[1]IRIS!$B$2:$T$370,17,FALSE)</f>
        <v>P4000560</v>
      </c>
      <c r="P370" t="str">
        <f>VLOOKUP(B370,[1]IRIS!$B$2:$T$370,19,FALSE)</f>
        <v>PNET60D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f t="shared" si="56"/>
        <v>0.11232</v>
      </c>
      <c r="Z370">
        <f t="shared" si="57"/>
        <v>0.11232</v>
      </c>
      <c r="AA370">
        <f t="shared" si="58"/>
        <v>0.11232</v>
      </c>
      <c r="AB370">
        <f t="shared" si="59"/>
        <v>0.11232</v>
      </c>
      <c r="AC370">
        <f t="shared" si="60"/>
        <v>0.11232</v>
      </c>
      <c r="AD370">
        <f t="shared" si="61"/>
        <v>0.11232</v>
      </c>
      <c r="AE370">
        <f t="shared" si="62"/>
        <v>0.11232</v>
      </c>
      <c r="AF370">
        <f t="shared" si="63"/>
        <v>0.11232</v>
      </c>
    </row>
    <row r="371" spans="1:32" x14ac:dyDescent="0.25">
      <c r="A371" t="s">
        <v>1206</v>
      </c>
      <c r="B371" t="s">
        <v>1206</v>
      </c>
      <c r="C371" t="str">
        <f>VLOOKUP(B371,[1]IRIS!$B$2:$T$370,2,FALSE)</f>
        <v>Shield, RF2, Fence,Metal stampingDrawn</v>
      </c>
      <c r="D371" t="str">
        <f>VLOOKUP(B371,'[1]cBOM GD'!$B$3:$D$393,3,FALSE)</f>
        <v>MBOM</v>
      </c>
      <c r="E371" t="str">
        <f>VLOOKUP(B371,[1]IRIS!$B$2:$T$370,4,FALSE)</f>
        <v>PP</v>
      </c>
      <c r="F371">
        <f>VLOOKUP(B371,[1]IRIS!$B$2:$T$370,5,FALSE)</f>
        <v>80034138</v>
      </c>
      <c r="G371" t="str">
        <f>VLOOKUP(B371,[1]IRIS!$B$2:$T$370,6,FALSE)</f>
        <v>Bi-Link Nanning Co., Ltd</v>
      </c>
      <c r="H371" t="str">
        <f>VLOOKUP(B371,[1]IRIS!$B$2:$T$370,7,FALSE)</f>
        <v>CN</v>
      </c>
      <c r="I371">
        <f>VLOOKUP(B371,[1]IRIS!$B$2:$T$370,14,FALSE)</f>
        <v>0.14688000000000001</v>
      </c>
      <c r="J371" t="str">
        <f>VLOOKUP(B371,[1]IRIS!$B$2:$T$370,15,FALSE)</f>
        <v>USD</v>
      </c>
      <c r="K371">
        <f t="shared" si="66"/>
        <v>0.14688000000000001</v>
      </c>
      <c r="L371" s="15"/>
      <c r="N371" t="str">
        <f>VLOOKUP(B371,[1]IRIS!$B$2:$T$370,16,FALSE)</f>
        <v>EA</v>
      </c>
      <c r="O371" t="str">
        <f>VLOOKUP(B371,[1]IRIS!$B$2:$T$370,17,FALSE)</f>
        <v>P4000560</v>
      </c>
      <c r="P371" t="str">
        <f>VLOOKUP(B371,[1]IRIS!$B$2:$T$370,19,FALSE)</f>
        <v>PNET60D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f t="shared" si="56"/>
        <v>0.14688000000000001</v>
      </c>
      <c r="Z371">
        <f t="shared" si="57"/>
        <v>0.14688000000000001</v>
      </c>
      <c r="AA371">
        <f t="shared" si="58"/>
        <v>0.14688000000000001</v>
      </c>
      <c r="AB371">
        <f t="shared" si="59"/>
        <v>0.14688000000000001</v>
      </c>
      <c r="AC371">
        <f t="shared" si="60"/>
        <v>0.14688000000000001</v>
      </c>
      <c r="AD371">
        <f t="shared" si="61"/>
        <v>0.14688000000000001</v>
      </c>
      <c r="AE371">
        <f t="shared" si="62"/>
        <v>0.14688000000000001</v>
      </c>
      <c r="AF371">
        <f t="shared" si="63"/>
        <v>0.14688000000000001</v>
      </c>
    </row>
    <row r="372" spans="1:32" x14ac:dyDescent="0.25">
      <c r="A372" t="s">
        <v>1207</v>
      </c>
      <c r="B372" t="s">
        <v>1207</v>
      </c>
      <c r="C372" t="str">
        <f>VLOOKUP(B372,[1]IRIS!$B$2:$T$370,2,FALSE)</f>
        <v>Shield, RF2, Cover,Metal stampingDrawn</v>
      </c>
      <c r="D372" t="str">
        <f>VLOOKUP(B372,'[1]cBOM GD'!$B$3:$D$393,3,FALSE)</f>
        <v>MBOM</v>
      </c>
      <c r="E372" t="str">
        <f>VLOOKUP(B372,[1]IRIS!$B$2:$T$370,4,FALSE)</f>
        <v>PP</v>
      </c>
      <c r="F372">
        <f>VLOOKUP(B372,[1]IRIS!$B$2:$T$370,5,FALSE)</f>
        <v>80034138</v>
      </c>
      <c r="G372" t="str">
        <f>VLOOKUP(B372,[1]IRIS!$B$2:$T$370,6,FALSE)</f>
        <v>Bi-Link Nanning Co., Ltd</v>
      </c>
      <c r="H372" t="str">
        <f>VLOOKUP(B372,[1]IRIS!$B$2:$T$370,7,FALSE)</f>
        <v>CN</v>
      </c>
      <c r="I372">
        <f>VLOOKUP(B372,[1]IRIS!$B$2:$T$370,14,FALSE)</f>
        <v>3.9359999999999999E-2</v>
      </c>
      <c r="J372" t="str">
        <f>VLOOKUP(B372,[1]IRIS!$B$2:$T$370,15,FALSE)</f>
        <v>USD</v>
      </c>
      <c r="K372">
        <f t="shared" si="66"/>
        <v>3.9359999999999999E-2</v>
      </c>
      <c r="L372" s="15"/>
      <c r="N372" t="str">
        <f>VLOOKUP(B372,[1]IRIS!$B$2:$T$370,16,FALSE)</f>
        <v>EA</v>
      </c>
      <c r="O372" t="str">
        <f>VLOOKUP(B372,[1]IRIS!$B$2:$T$370,17,FALSE)</f>
        <v>P4000560</v>
      </c>
      <c r="P372" t="str">
        <f>VLOOKUP(B372,[1]IRIS!$B$2:$T$370,19,FALSE)</f>
        <v>PNET60D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f t="shared" si="56"/>
        <v>3.9359999999999999E-2</v>
      </c>
      <c r="Z372">
        <f t="shared" si="57"/>
        <v>3.9359999999999999E-2</v>
      </c>
      <c r="AA372">
        <f t="shared" si="58"/>
        <v>3.9359999999999999E-2</v>
      </c>
      <c r="AB372">
        <f t="shared" si="59"/>
        <v>3.9359999999999999E-2</v>
      </c>
      <c r="AC372">
        <f t="shared" si="60"/>
        <v>3.9359999999999999E-2</v>
      </c>
      <c r="AD372">
        <f t="shared" si="61"/>
        <v>3.9359999999999999E-2</v>
      </c>
      <c r="AE372">
        <f t="shared" si="62"/>
        <v>3.9359999999999999E-2</v>
      </c>
      <c r="AF372">
        <f t="shared" si="63"/>
        <v>3.9359999999999999E-2</v>
      </c>
    </row>
    <row r="373" spans="1:32" x14ac:dyDescent="0.25">
      <c r="A373" t="s">
        <v>1208</v>
      </c>
      <c r="B373" t="s">
        <v>1208</v>
      </c>
      <c r="C373" t="str">
        <f>VLOOKUP(B373,[1]IRIS!$B$2:$T$370,2,FALSE)</f>
        <v>Shield, WiFi, Fence,Metal stampingDrawn</v>
      </c>
      <c r="D373" t="str">
        <f>VLOOKUP(B373,'[1]cBOM GD'!$B$3:$D$393,3,FALSE)</f>
        <v>MBOM</v>
      </c>
      <c r="E373" t="str">
        <f>VLOOKUP(B373,[1]IRIS!$B$2:$T$370,4,FALSE)</f>
        <v>PP</v>
      </c>
      <c r="F373">
        <f>VLOOKUP(B373,[1]IRIS!$B$2:$T$370,5,FALSE)</f>
        <v>80034138</v>
      </c>
      <c r="G373" t="str">
        <f>VLOOKUP(B373,[1]IRIS!$B$2:$T$370,6,FALSE)</f>
        <v>Bi-Link Nanning Co., Ltd</v>
      </c>
      <c r="H373" t="str">
        <f>VLOOKUP(B373,[1]IRIS!$B$2:$T$370,7,FALSE)</f>
        <v>CN</v>
      </c>
      <c r="I373">
        <f>VLOOKUP(B373,[1]IRIS!$B$2:$T$370,14,FALSE)</f>
        <v>5.6640000000000003E-2</v>
      </c>
      <c r="J373" t="str">
        <f>VLOOKUP(B373,[1]IRIS!$B$2:$T$370,15,FALSE)</f>
        <v>USD</v>
      </c>
      <c r="K373">
        <f t="shared" si="66"/>
        <v>5.6640000000000003E-2</v>
      </c>
      <c r="L373" s="15"/>
      <c r="N373" t="str">
        <f>VLOOKUP(B373,[1]IRIS!$B$2:$T$370,16,FALSE)</f>
        <v>EA</v>
      </c>
      <c r="O373" t="str">
        <f>VLOOKUP(B373,[1]IRIS!$B$2:$T$370,17,FALSE)</f>
        <v>P4000560</v>
      </c>
      <c r="P373" t="str">
        <f>VLOOKUP(B373,[1]IRIS!$B$2:$T$370,19,FALSE)</f>
        <v>PNET60D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f t="shared" si="56"/>
        <v>5.6640000000000003E-2</v>
      </c>
      <c r="Z373">
        <f t="shared" si="57"/>
        <v>5.6640000000000003E-2</v>
      </c>
      <c r="AA373">
        <f t="shared" si="58"/>
        <v>5.6640000000000003E-2</v>
      </c>
      <c r="AB373">
        <f t="shared" si="59"/>
        <v>5.6640000000000003E-2</v>
      </c>
      <c r="AC373">
        <f t="shared" si="60"/>
        <v>5.6640000000000003E-2</v>
      </c>
      <c r="AD373">
        <f t="shared" si="61"/>
        <v>5.6640000000000003E-2</v>
      </c>
      <c r="AE373">
        <f t="shared" si="62"/>
        <v>5.6640000000000003E-2</v>
      </c>
      <c r="AF373">
        <f t="shared" si="63"/>
        <v>5.6640000000000003E-2</v>
      </c>
    </row>
    <row r="374" spans="1:32" x14ac:dyDescent="0.25">
      <c r="A374" t="s">
        <v>1209</v>
      </c>
      <c r="B374" t="s">
        <v>1209</v>
      </c>
      <c r="C374" t="str">
        <f>VLOOKUP(B374,[1]IRIS!$B$2:$T$370,2,FALSE)</f>
        <v>Shield, WiFi, Cover,Metal stampingDrawn</v>
      </c>
      <c r="D374" t="str">
        <f>VLOOKUP(B374,'[1]cBOM GD'!$B$3:$D$393,3,FALSE)</f>
        <v>MBOM</v>
      </c>
      <c r="E374" t="str">
        <f>VLOOKUP(B374,[1]IRIS!$B$2:$T$370,4,FALSE)</f>
        <v>PP</v>
      </c>
      <c r="F374">
        <f>VLOOKUP(B374,[1]IRIS!$B$2:$T$370,5,FALSE)</f>
        <v>80034138</v>
      </c>
      <c r="G374" t="str">
        <f>VLOOKUP(B374,[1]IRIS!$B$2:$T$370,6,FALSE)</f>
        <v>Bi-Link Nanning Co., Ltd</v>
      </c>
      <c r="H374" t="str">
        <f>VLOOKUP(B374,[1]IRIS!$B$2:$T$370,7,FALSE)</f>
        <v>CN</v>
      </c>
      <c r="I374">
        <f>VLOOKUP(B374,[1]IRIS!$B$2:$T$370,14,FALSE)</f>
        <v>4.7039999999999998E-2</v>
      </c>
      <c r="J374" t="str">
        <f>VLOOKUP(B374,[1]IRIS!$B$2:$T$370,15,FALSE)</f>
        <v>USD</v>
      </c>
      <c r="K374">
        <f t="shared" si="66"/>
        <v>4.7039999999999998E-2</v>
      </c>
      <c r="L374" s="15"/>
      <c r="N374" t="str">
        <f>VLOOKUP(B374,[1]IRIS!$B$2:$T$370,16,FALSE)</f>
        <v>EA</v>
      </c>
      <c r="O374" t="str">
        <f>VLOOKUP(B374,[1]IRIS!$B$2:$T$370,17,FALSE)</f>
        <v>P4000560</v>
      </c>
      <c r="P374" t="str">
        <f>VLOOKUP(B374,[1]IRIS!$B$2:$T$370,19,FALSE)</f>
        <v>PNET60D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f t="shared" si="56"/>
        <v>4.7039999999999998E-2</v>
      </c>
      <c r="Z374">
        <f t="shared" si="57"/>
        <v>4.7039999999999998E-2</v>
      </c>
      <c r="AA374">
        <f t="shared" si="58"/>
        <v>4.7039999999999998E-2</v>
      </c>
      <c r="AB374">
        <f t="shared" si="59"/>
        <v>4.7039999999999998E-2</v>
      </c>
      <c r="AC374">
        <f t="shared" si="60"/>
        <v>4.7039999999999998E-2</v>
      </c>
      <c r="AD374">
        <f t="shared" si="61"/>
        <v>4.7039999999999998E-2</v>
      </c>
      <c r="AE374">
        <f t="shared" si="62"/>
        <v>4.7039999999999998E-2</v>
      </c>
      <c r="AF374">
        <f t="shared" si="63"/>
        <v>4.7039999999999998E-2</v>
      </c>
    </row>
    <row r="375" spans="1:32" x14ac:dyDescent="0.25">
      <c r="A375" t="s">
        <v>1210</v>
      </c>
      <c r="B375" t="s">
        <v>1210</v>
      </c>
      <c r="C375" t="str">
        <f>VLOOKUP(B375,[1]IRIS!$B$2:$T$370,2,FALSE)</f>
        <v>Shield, Processor, Fence, Metal st</v>
      </c>
      <c r="D375" t="str">
        <f>VLOOKUP(B375,'[1]cBOM GD'!$B$3:$D$393,3,FALSE)</f>
        <v>MBOM</v>
      </c>
      <c r="E375" t="str">
        <f>VLOOKUP(B375,[1]IRIS!$B$2:$T$370,4,FALSE)</f>
        <v>PP</v>
      </c>
      <c r="F375">
        <f>VLOOKUP(B375,[1]IRIS!$B$2:$T$370,5,FALSE)</f>
        <v>80034138</v>
      </c>
      <c r="G375" t="str">
        <f>VLOOKUP(B375,[1]IRIS!$B$2:$T$370,6,FALSE)</f>
        <v>Bi-Link Nanning Co., Ltd</v>
      </c>
      <c r="H375" t="str">
        <f>VLOOKUP(B375,[1]IRIS!$B$2:$T$370,7,FALSE)</f>
        <v>CN</v>
      </c>
      <c r="I375">
        <f>VLOOKUP(B375,[1]IRIS!$B$2:$T$370,14,FALSE)</f>
        <v>5.8560000000000001E-2</v>
      </c>
      <c r="J375" t="str">
        <f>VLOOKUP(B375,[1]IRIS!$B$2:$T$370,15,FALSE)</f>
        <v>USD</v>
      </c>
      <c r="K375">
        <f t="shared" si="66"/>
        <v>5.8560000000000001E-2</v>
      </c>
      <c r="L375" s="15"/>
      <c r="N375" t="str">
        <f>VLOOKUP(B375,[1]IRIS!$B$2:$T$370,16,FALSE)</f>
        <v>EA</v>
      </c>
      <c r="O375" t="str">
        <f>VLOOKUP(B375,[1]IRIS!$B$2:$T$370,17,FALSE)</f>
        <v>P4000560</v>
      </c>
      <c r="P375" t="str">
        <f>VLOOKUP(B375,[1]IRIS!$B$2:$T$370,19,FALSE)</f>
        <v>PNET60D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f t="shared" si="56"/>
        <v>5.8560000000000001E-2</v>
      </c>
      <c r="Z375">
        <f t="shared" si="57"/>
        <v>5.8560000000000001E-2</v>
      </c>
      <c r="AA375">
        <f t="shared" si="58"/>
        <v>5.8560000000000001E-2</v>
      </c>
      <c r="AB375">
        <f t="shared" si="59"/>
        <v>5.8560000000000001E-2</v>
      </c>
      <c r="AC375">
        <f t="shared" si="60"/>
        <v>5.8560000000000001E-2</v>
      </c>
      <c r="AD375">
        <f t="shared" si="61"/>
        <v>5.8560000000000001E-2</v>
      </c>
      <c r="AE375">
        <f t="shared" si="62"/>
        <v>5.8560000000000001E-2</v>
      </c>
      <c r="AF375">
        <f t="shared" si="63"/>
        <v>5.8560000000000001E-2</v>
      </c>
    </row>
    <row r="376" spans="1:32" x14ac:dyDescent="0.25">
      <c r="A376" t="s">
        <v>1211</v>
      </c>
      <c r="B376" t="s">
        <v>1211</v>
      </c>
      <c r="C376" t="str">
        <f>VLOOKUP(B376,[1]IRIS!$B$2:$T$370,2,FALSE)</f>
        <v>Shield, Processor, Cover, Metal st</v>
      </c>
      <c r="D376" t="str">
        <f>VLOOKUP(B376,'[1]cBOM GD'!$B$3:$D$393,3,FALSE)</f>
        <v>MBOM</v>
      </c>
      <c r="E376" t="str">
        <f>VLOOKUP(B376,[1]IRIS!$B$2:$T$370,4,FALSE)</f>
        <v>PP</v>
      </c>
      <c r="F376">
        <f>VLOOKUP(B376,[1]IRIS!$B$2:$T$370,5,FALSE)</f>
        <v>80034138</v>
      </c>
      <c r="G376" t="str">
        <f>VLOOKUP(B376,[1]IRIS!$B$2:$T$370,6,FALSE)</f>
        <v>Bi-Link Nanning Co., Ltd</v>
      </c>
      <c r="H376" t="str">
        <f>VLOOKUP(B376,[1]IRIS!$B$2:$T$370,7,FALSE)</f>
        <v>CN</v>
      </c>
      <c r="I376">
        <f>VLOOKUP(B376,[1]IRIS!$B$2:$T$370,14,FALSE)</f>
        <v>5.1839999999999997E-2</v>
      </c>
      <c r="J376" t="str">
        <f>VLOOKUP(B376,[1]IRIS!$B$2:$T$370,15,FALSE)</f>
        <v>USD</v>
      </c>
      <c r="K376">
        <f t="shared" si="66"/>
        <v>5.1839999999999997E-2</v>
      </c>
      <c r="L376" s="15"/>
      <c r="N376" t="str">
        <f>VLOOKUP(B376,[1]IRIS!$B$2:$T$370,16,FALSE)</f>
        <v>EA</v>
      </c>
      <c r="O376" t="str">
        <f>VLOOKUP(B376,[1]IRIS!$B$2:$T$370,17,FALSE)</f>
        <v>P4000560</v>
      </c>
      <c r="P376" t="str">
        <f>VLOOKUP(B376,[1]IRIS!$B$2:$T$370,19,FALSE)</f>
        <v>PNET60D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f t="shared" si="56"/>
        <v>5.1839999999999997E-2</v>
      </c>
      <c r="Z376">
        <f t="shared" si="57"/>
        <v>5.1839999999999997E-2</v>
      </c>
      <c r="AA376">
        <f t="shared" si="58"/>
        <v>5.1839999999999997E-2</v>
      </c>
      <c r="AB376">
        <f t="shared" si="59"/>
        <v>5.1839999999999997E-2</v>
      </c>
      <c r="AC376">
        <f t="shared" si="60"/>
        <v>5.1839999999999997E-2</v>
      </c>
      <c r="AD376">
        <f t="shared" si="61"/>
        <v>5.1839999999999997E-2</v>
      </c>
      <c r="AE376">
        <f t="shared" si="62"/>
        <v>5.1839999999999997E-2</v>
      </c>
      <c r="AF376">
        <f t="shared" si="63"/>
        <v>5.1839999999999997E-2</v>
      </c>
    </row>
    <row r="377" spans="1:32" x14ac:dyDescent="0.25">
      <c r="A377" t="s">
        <v>1212</v>
      </c>
      <c r="B377" t="s">
        <v>1212</v>
      </c>
      <c r="C377" t="str">
        <f>VLOOKUP(B377,[1]IRIS!$B$2:$T$370,2,FALSE)</f>
        <v>Shield, VMCU, MetalstampingDrawn</v>
      </c>
      <c r="D377" t="str">
        <f>VLOOKUP(B377,'[1]cBOM GD'!$B$3:$D$393,3,FALSE)</f>
        <v>MBOM</v>
      </c>
      <c r="E377" t="str">
        <f>VLOOKUP(B377,[1]IRIS!$B$2:$T$370,4,FALSE)</f>
        <v>PP</v>
      </c>
      <c r="F377">
        <f>VLOOKUP(B377,[1]IRIS!$B$2:$T$370,5,FALSE)</f>
        <v>80034138</v>
      </c>
      <c r="G377" t="str">
        <f>VLOOKUP(B377,[1]IRIS!$B$2:$T$370,6,FALSE)</f>
        <v>Bi-Link Nanning Co., Ltd</v>
      </c>
      <c r="H377" t="str">
        <f>VLOOKUP(B377,[1]IRIS!$B$2:$T$370,7,FALSE)</f>
        <v>CN</v>
      </c>
      <c r="I377">
        <f>VLOOKUP(B377,[1]IRIS!$B$2:$T$370,14,FALSE)</f>
        <v>8.3519999999999997E-2</v>
      </c>
      <c r="J377" t="str">
        <f>VLOOKUP(B377,[1]IRIS!$B$2:$T$370,15,FALSE)</f>
        <v>USD</v>
      </c>
      <c r="K377">
        <f t="shared" si="66"/>
        <v>8.3519999999999997E-2</v>
      </c>
      <c r="L377" s="15"/>
      <c r="N377" t="str">
        <f>VLOOKUP(B377,[1]IRIS!$B$2:$T$370,16,FALSE)</f>
        <v>EA</v>
      </c>
      <c r="O377" t="str">
        <f>VLOOKUP(B377,[1]IRIS!$B$2:$T$370,17,FALSE)</f>
        <v>P4000560</v>
      </c>
      <c r="P377" t="str">
        <f>VLOOKUP(B377,[1]IRIS!$B$2:$T$370,19,FALSE)</f>
        <v>PNET60D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f t="shared" si="56"/>
        <v>8.3519999999999997E-2</v>
      </c>
      <c r="Z377">
        <f t="shared" si="57"/>
        <v>8.3519999999999997E-2</v>
      </c>
      <c r="AA377">
        <f t="shared" si="58"/>
        <v>8.3519999999999997E-2</v>
      </c>
      <c r="AB377">
        <f t="shared" si="59"/>
        <v>8.3519999999999997E-2</v>
      </c>
      <c r="AC377">
        <f t="shared" si="60"/>
        <v>8.3519999999999997E-2</v>
      </c>
      <c r="AD377">
        <f t="shared" si="61"/>
        <v>8.3519999999999997E-2</v>
      </c>
      <c r="AE377">
        <f t="shared" si="62"/>
        <v>8.3519999999999997E-2</v>
      </c>
      <c r="AF377">
        <f t="shared" si="63"/>
        <v>8.3519999999999997E-2</v>
      </c>
    </row>
    <row r="378" spans="1:32" x14ac:dyDescent="0.25">
      <c r="A378" t="s">
        <v>1213</v>
      </c>
      <c r="B378" t="s">
        <v>1213</v>
      </c>
      <c r="C378" t="str">
        <f>VLOOKUP(B378,[1]IRIS!$B$2:$T$370,2,FALSE)</f>
        <v>Main Blank Label</v>
      </c>
      <c r="D378" t="str">
        <f>VLOOKUP(B378,'[1]cBOM GD'!$B$3:$D$393,3,FALSE)</f>
        <v>MBOM</v>
      </c>
      <c r="E378" t="str">
        <f>VLOOKUP(B378,[1]IRIS!$B$2:$T$370,4,FALSE)</f>
        <v>PP</v>
      </c>
      <c r="F378">
        <f>VLOOKUP(B378,[1]IRIS!$B$2:$T$370,5,FALSE)</f>
        <v>80014703</v>
      </c>
      <c r="G378" t="str">
        <f>VLOOKUP(B378,[1]IRIS!$B$2:$T$370,6,FALSE)</f>
        <v>GRAND RAPIDS LABEL</v>
      </c>
      <c r="H378" t="str">
        <f>VLOOKUP(B378,[1]IRIS!$B$2:$T$370,7,FALSE)</f>
        <v>US</v>
      </c>
      <c r="I378">
        <f>VLOOKUP(B378,[1]IRIS!$B$2:$T$370,14,FALSE)</f>
        <v>2.9489999999999999E-2</v>
      </c>
      <c r="J378" t="str">
        <f>VLOOKUP(B378,[1]IRIS!$B$2:$T$370,15,FALSE)</f>
        <v>USD</v>
      </c>
      <c r="K378">
        <f t="shared" si="66"/>
        <v>2.9489999999999999E-2</v>
      </c>
      <c r="L378" s="15"/>
      <c r="N378" t="str">
        <f>VLOOKUP(B378,[1]IRIS!$B$2:$T$370,16,FALSE)</f>
        <v>EA</v>
      </c>
      <c r="O378" t="str">
        <f>VLOOKUP(B378,[1]IRIS!$B$2:$T$370,17,FALSE)</f>
        <v>P4000411</v>
      </c>
      <c r="P378" t="str">
        <f>VLOOKUP(B378,[1]IRIS!$B$2:$T$370,19,FALSE)</f>
        <v>PAVG55D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f t="shared" si="56"/>
        <v>2.9489999999999999E-2</v>
      </c>
      <c r="Z378">
        <f t="shared" si="57"/>
        <v>2.9489999999999999E-2</v>
      </c>
      <c r="AA378">
        <f t="shared" si="58"/>
        <v>2.9489999999999999E-2</v>
      </c>
      <c r="AB378">
        <f t="shared" si="59"/>
        <v>2.9489999999999999E-2</v>
      </c>
      <c r="AC378">
        <f t="shared" si="60"/>
        <v>2.9489999999999999E-2</v>
      </c>
      <c r="AD378">
        <f t="shared" si="61"/>
        <v>2.9489999999999999E-2</v>
      </c>
      <c r="AE378">
        <f t="shared" si="62"/>
        <v>2.9489999999999999E-2</v>
      </c>
      <c r="AF378">
        <f t="shared" si="63"/>
        <v>2.9489999999999999E-2</v>
      </c>
    </row>
    <row r="379" spans="1:32" x14ac:dyDescent="0.25">
      <c r="A379" t="s">
        <v>1214</v>
      </c>
      <c r="B379" t="s">
        <v>1214</v>
      </c>
      <c r="C379" t="str">
        <f>VLOOKUP(B379,[1]IRIS!$B$2:$T$370,2,FALSE)</f>
        <v>Thermal Pad</v>
      </c>
      <c r="D379" t="str">
        <f>VLOOKUP(B379,'[1]cBOM GD'!$B$3:$D$393,3,FALSE)</f>
        <v>EBOM</v>
      </c>
      <c r="E379" t="str">
        <f>VLOOKUP(B379,[1]IRIS!$B$2:$T$370,4,FALSE)</f>
        <v>PP</v>
      </c>
      <c r="F379">
        <f>VLOOKUP(B379,[1]IRIS!$B$2:$T$370,5,FALSE)</f>
        <v>80031364</v>
      </c>
      <c r="G379" t="str">
        <f>VLOOKUP(B379,[1]IRIS!$B$2:$T$370,6,FALSE)</f>
        <v>LGS Technologies, LP</v>
      </c>
      <c r="H379" t="str">
        <f>VLOOKUP(B379,[1]IRIS!$B$2:$T$370,7,FALSE)</f>
        <v>US</v>
      </c>
      <c r="I379">
        <f>VLOOKUP(B379,[1]IRIS!$B$2:$T$370,14,FALSE)</f>
        <v>8.7300000000000003E-2</v>
      </c>
      <c r="J379" t="str">
        <f>VLOOKUP(B379,[1]IRIS!$B$2:$T$370,15,FALSE)</f>
        <v>USD</v>
      </c>
      <c r="K379">
        <f t="shared" si="66"/>
        <v>8.7300000000000003E-2</v>
      </c>
      <c r="L379" s="15"/>
      <c r="N379" t="str">
        <f>VLOOKUP(B379,[1]IRIS!$B$2:$T$370,16,FALSE)</f>
        <v>EA</v>
      </c>
      <c r="O379" t="str">
        <f>VLOOKUP(B379,[1]IRIS!$B$2:$T$370,17,FALSE)</f>
        <v>P4000421</v>
      </c>
      <c r="P379" t="str">
        <f>VLOOKUP(B379,[1]IRIS!$B$2:$T$370,19,FALSE)</f>
        <v>PAVG55D</v>
      </c>
      <c r="Q379">
        <v>5</v>
      </c>
      <c r="R379">
        <v>5</v>
      </c>
      <c r="S379">
        <v>5</v>
      </c>
      <c r="T379">
        <v>5</v>
      </c>
      <c r="U379">
        <v>5</v>
      </c>
      <c r="V379">
        <v>5</v>
      </c>
      <c r="W379">
        <v>5</v>
      </c>
      <c r="X379">
        <v>5</v>
      </c>
      <c r="Y379">
        <f t="shared" si="56"/>
        <v>0.4365</v>
      </c>
      <c r="Z379">
        <f t="shared" si="57"/>
        <v>0.4365</v>
      </c>
      <c r="AA379">
        <f t="shared" si="58"/>
        <v>0.4365</v>
      </c>
      <c r="AB379">
        <f t="shared" si="59"/>
        <v>0.4365</v>
      </c>
      <c r="AC379">
        <f t="shared" si="60"/>
        <v>0.4365</v>
      </c>
      <c r="AD379">
        <f t="shared" si="61"/>
        <v>0.4365</v>
      </c>
      <c r="AE379">
        <f t="shared" si="62"/>
        <v>0.4365</v>
      </c>
      <c r="AF379">
        <f t="shared" si="63"/>
        <v>0.4365</v>
      </c>
    </row>
    <row r="380" spans="1:32" x14ac:dyDescent="0.25">
      <c r="A380" t="s">
        <v>1218</v>
      </c>
      <c r="B380" t="s">
        <v>1218</v>
      </c>
      <c r="C380" t="str">
        <f>VLOOKUP(B380,[1]IRIS!$B$2:$T$370,2,FALSE)</f>
        <v>Wifi Antena Pad</v>
      </c>
      <c r="D380" t="str">
        <f>VLOOKUP(B380,'[1]cBOM GD'!$B$3:$D$393,3,FALSE)</f>
        <v>MBOM</v>
      </c>
      <c r="E380" t="str">
        <f>VLOOKUP(B380,[1]IRIS!$B$2:$T$370,4,FALSE)</f>
        <v>PP</v>
      </c>
      <c r="F380">
        <f>VLOOKUP(B380,[1]IRIS!$B$2:$T$370,5,FALSE)</f>
        <v>80014703</v>
      </c>
      <c r="G380" t="str">
        <f>VLOOKUP(B380,[1]IRIS!$B$2:$T$370,6,FALSE)</f>
        <v>GRAND RAPIDS LABEL</v>
      </c>
      <c r="H380" t="str">
        <f>VLOOKUP(B380,[1]IRIS!$B$2:$T$370,7,FALSE)</f>
        <v>US</v>
      </c>
      <c r="I380">
        <f>VLOOKUP(B380,[1]IRIS!$B$2:$T$370,14,FALSE)</f>
        <v>2.341E-2</v>
      </c>
      <c r="J380" t="str">
        <f>VLOOKUP(B380,[1]IRIS!$B$2:$T$370,15,FALSE)</f>
        <v>USD</v>
      </c>
      <c r="K380">
        <f t="shared" si="66"/>
        <v>2.341E-2</v>
      </c>
      <c r="L380" s="15"/>
      <c r="N380" t="str">
        <f>VLOOKUP(B380,[1]IRIS!$B$2:$T$370,16,FALSE)</f>
        <v>EA</v>
      </c>
      <c r="O380" t="str">
        <f>VLOOKUP(B380,[1]IRIS!$B$2:$T$370,17,FALSE)</f>
        <v>P4000411</v>
      </c>
      <c r="P380" t="str">
        <f>VLOOKUP(B380,[1]IRIS!$B$2:$T$370,19,FALSE)</f>
        <v>PAVG55D</v>
      </c>
      <c r="Q380">
        <v>4</v>
      </c>
      <c r="R380">
        <v>4</v>
      </c>
      <c r="S380">
        <v>4</v>
      </c>
      <c r="T380">
        <v>4</v>
      </c>
      <c r="U380">
        <v>4</v>
      </c>
      <c r="V380">
        <v>4</v>
      </c>
      <c r="W380">
        <v>4</v>
      </c>
      <c r="X380">
        <v>4</v>
      </c>
      <c r="Y380">
        <f t="shared" si="56"/>
        <v>9.3640000000000001E-2</v>
      </c>
      <c r="Z380">
        <f t="shared" si="57"/>
        <v>9.3640000000000001E-2</v>
      </c>
      <c r="AA380">
        <f t="shared" si="58"/>
        <v>9.3640000000000001E-2</v>
      </c>
      <c r="AB380">
        <f t="shared" si="59"/>
        <v>9.3640000000000001E-2</v>
      </c>
      <c r="AC380">
        <f t="shared" si="60"/>
        <v>9.3640000000000001E-2</v>
      </c>
      <c r="AD380">
        <f t="shared" si="61"/>
        <v>9.3640000000000001E-2</v>
      </c>
      <c r="AE380">
        <f t="shared" si="62"/>
        <v>9.3640000000000001E-2</v>
      </c>
      <c r="AF380">
        <f t="shared" si="63"/>
        <v>9.3640000000000001E-2</v>
      </c>
    </row>
    <row r="381" spans="1:32" x14ac:dyDescent="0.25">
      <c r="A381" t="s">
        <v>1219</v>
      </c>
      <c r="B381" t="s">
        <v>1219</v>
      </c>
      <c r="C381" t="str">
        <f>VLOOKUP(B381,[1]IRIS!$B$2:$T$370,2,FALSE)</f>
        <v>Ford TCU - Screw</v>
      </c>
      <c r="D381" t="str">
        <f>VLOOKUP(B381,'[1]cBOM GD'!$B$3:$D$393,3,FALSE)</f>
        <v>MBOM</v>
      </c>
      <c r="E381" t="str">
        <f>VLOOKUP(B381,[1]IRIS!$B$2:$T$370,4,FALSE)</f>
        <v>PP</v>
      </c>
      <c r="F381">
        <f>VLOOKUP(B381,[1]IRIS!$B$2:$T$370,5,FALSE)</f>
        <v>80004908</v>
      </c>
      <c r="G381" t="str">
        <f>VLOOKUP(B381,[1]IRIS!$B$2:$T$370,6,FALSE)</f>
        <v>INFASTECH DECORAH LLC</v>
      </c>
      <c r="H381" t="str">
        <f>VLOOKUP(B381,[1]IRIS!$B$2:$T$370,7,FALSE)</f>
        <v>US</v>
      </c>
      <c r="I381">
        <f>VLOOKUP(B381,[1]IRIS!$B$2:$T$370,14,FALSE)</f>
        <v>3.2300000000000002E-2</v>
      </c>
      <c r="J381" t="str">
        <f>VLOOKUP(B381,[1]IRIS!$B$2:$T$370,15,FALSE)</f>
        <v>USD</v>
      </c>
      <c r="K381">
        <f t="shared" si="66"/>
        <v>3.2300000000000002E-2</v>
      </c>
      <c r="L381" s="15"/>
      <c r="N381" t="str">
        <f>VLOOKUP(B381,[1]IRIS!$B$2:$T$370,16,FALSE)</f>
        <v>EA</v>
      </c>
      <c r="O381" t="str">
        <f>VLOOKUP(B381,[1]IRIS!$B$2:$T$370,17,FALSE)</f>
        <v>P4000539</v>
      </c>
      <c r="P381" t="str">
        <f>VLOOKUP(B381,[1]IRIS!$B$2:$T$370,19,FALSE)</f>
        <v>PAVG55D</v>
      </c>
      <c r="Q381">
        <v>0</v>
      </c>
      <c r="R381">
        <v>0</v>
      </c>
      <c r="S381">
        <v>0</v>
      </c>
      <c r="T381">
        <v>4</v>
      </c>
      <c r="U381">
        <v>0</v>
      </c>
      <c r="V381">
        <v>4</v>
      </c>
      <c r="W381">
        <v>0</v>
      </c>
      <c r="X381">
        <v>4</v>
      </c>
      <c r="Y381">
        <f t="shared" si="56"/>
        <v>0</v>
      </c>
      <c r="Z381">
        <f t="shared" si="57"/>
        <v>0</v>
      </c>
      <c r="AA381">
        <f t="shared" si="58"/>
        <v>0</v>
      </c>
      <c r="AB381">
        <f t="shared" si="59"/>
        <v>0.12920000000000001</v>
      </c>
      <c r="AC381">
        <f t="shared" si="60"/>
        <v>0</v>
      </c>
      <c r="AD381">
        <f t="shared" si="61"/>
        <v>0.12920000000000001</v>
      </c>
      <c r="AE381">
        <f t="shared" si="62"/>
        <v>0</v>
      </c>
      <c r="AF381">
        <f t="shared" si="63"/>
        <v>0.12920000000000001</v>
      </c>
    </row>
    <row r="382" spans="1:32" x14ac:dyDescent="0.25">
      <c r="A382" t="s">
        <v>1226</v>
      </c>
      <c r="B382" t="s">
        <v>1226</v>
      </c>
      <c r="C382" t="str">
        <f>VLOOKUP(B382,[1]IRIS!$B$2:$T$370,2,FALSE)</f>
        <v>M2DT-14H075-AAB U725 BRACKET</v>
      </c>
      <c r="D382" t="str">
        <f>VLOOKUP(B382,'[1]cBOM GD'!$B$3:$D$393,3,FALSE)</f>
        <v>MBOM</v>
      </c>
      <c r="E382" t="str">
        <f>VLOOKUP(B382,[1]IRIS!$B$2:$T$370,4,FALSE)</f>
        <v>PP</v>
      </c>
      <c r="F382">
        <f>VLOOKUP(B382,[1]IRIS!$B$2:$T$370,5,FALSE)</f>
        <v>80007148</v>
      </c>
      <c r="G382" t="str">
        <f>VLOOKUP(B382,[1]IRIS!$B$2:$T$370,6,FALSE)</f>
        <v>ACCUDYN DE MEXICO S DE RL DE</v>
      </c>
      <c r="H382" t="str">
        <f>VLOOKUP(B382,[1]IRIS!$B$2:$T$370,7,FALSE)</f>
        <v>MX</v>
      </c>
      <c r="I382">
        <f>VLOOKUP(B382,[1]IRIS!$B$2:$T$370,14,FALSE)</f>
        <v>1.11104</v>
      </c>
      <c r="J382" t="str">
        <f>VLOOKUP(B382,[1]IRIS!$B$2:$T$370,15,FALSE)</f>
        <v>USD</v>
      </c>
      <c r="K382">
        <f t="shared" si="66"/>
        <v>1.11104</v>
      </c>
      <c r="L382" s="15"/>
      <c r="N382" t="str">
        <f>VLOOKUP(B382,[1]IRIS!$B$2:$T$370,16,FALSE)</f>
        <v>EA</v>
      </c>
      <c r="O382" t="str">
        <f>VLOOKUP(B382,[1]IRIS!$B$2:$T$370,17,FALSE)</f>
        <v>P4000188</v>
      </c>
      <c r="P382" t="str">
        <f>VLOOKUP(B382,[1]IRIS!$B$2:$T$370,19,FALSE)</f>
        <v>PAVG55D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</v>
      </c>
      <c r="W382">
        <v>0</v>
      </c>
      <c r="X382">
        <v>1</v>
      </c>
      <c r="Y382">
        <f t="shared" si="56"/>
        <v>0</v>
      </c>
      <c r="Z382">
        <f t="shared" si="57"/>
        <v>0</v>
      </c>
      <c r="AA382">
        <f t="shared" si="58"/>
        <v>0</v>
      </c>
      <c r="AB382">
        <f t="shared" si="59"/>
        <v>0</v>
      </c>
      <c r="AC382">
        <f t="shared" si="60"/>
        <v>0</v>
      </c>
      <c r="AD382">
        <f t="shared" si="61"/>
        <v>1.11104</v>
      </c>
      <c r="AE382">
        <f t="shared" si="62"/>
        <v>0</v>
      </c>
      <c r="AF382">
        <f t="shared" si="63"/>
        <v>1.11104</v>
      </c>
    </row>
    <row r="383" spans="1:32" x14ac:dyDescent="0.25">
      <c r="A383" t="s">
        <v>1227</v>
      </c>
      <c r="B383" t="s">
        <v>1227</v>
      </c>
      <c r="C383" t="str">
        <f>VLOOKUP(B383,[1]IRIS!$B$2:$T$370,2,FALSE)</f>
        <v>Bracket Unt Assy</v>
      </c>
      <c r="D383" t="str">
        <f>VLOOKUP(B383,'[1]cBOM GD'!$B$3:$D$393,3,FALSE)</f>
        <v>MBOM</v>
      </c>
      <c r="E383" t="str">
        <f>VLOOKUP(B383,[1]IRIS!$B$2:$T$370,4,FALSE)</f>
        <v>PP</v>
      </c>
      <c r="F383">
        <f>VLOOKUP(B383,[1]IRIS!$B$2:$T$370,5,FALSE)</f>
        <v>80014927</v>
      </c>
      <c r="G383" t="str">
        <f>VLOOKUP(B383,[1]IRIS!$B$2:$T$370,6,FALSE)</f>
        <v>MJ CELCO INC</v>
      </c>
      <c r="H383" t="str">
        <f>VLOOKUP(B383,[1]IRIS!$B$2:$T$370,7,FALSE)</f>
        <v>US</v>
      </c>
      <c r="I383">
        <f>VLOOKUP(B383,[1]IRIS!$B$2:$T$370,14,FALSE)</f>
        <v>3.24146</v>
      </c>
      <c r="J383" t="str">
        <f>VLOOKUP(B383,[1]IRIS!$B$2:$T$370,15,FALSE)</f>
        <v>USD</v>
      </c>
      <c r="K383">
        <f t="shared" si="66"/>
        <v>3.24146</v>
      </c>
      <c r="L383" s="15"/>
      <c r="N383" t="str">
        <f>VLOOKUP(B383,[1]IRIS!$B$2:$T$370,16,FALSE)</f>
        <v>EA</v>
      </c>
      <c r="O383" t="str">
        <f>VLOOKUP(B383,[1]IRIS!$B$2:$T$370,17,FALSE)</f>
        <v>P4000257</v>
      </c>
      <c r="P383" t="str">
        <f>VLOOKUP(B383,[1]IRIS!$B$2:$T$370,19,FALSE)</f>
        <v>PAVG55D</v>
      </c>
      <c r="Q383">
        <v>0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f t="shared" si="56"/>
        <v>0</v>
      </c>
      <c r="Z383">
        <f t="shared" si="57"/>
        <v>3.24146</v>
      </c>
      <c r="AA383">
        <f t="shared" si="58"/>
        <v>0</v>
      </c>
      <c r="AB383">
        <f t="shared" si="59"/>
        <v>0</v>
      </c>
      <c r="AC383">
        <f t="shared" si="60"/>
        <v>0</v>
      </c>
      <c r="AD383">
        <f t="shared" si="61"/>
        <v>0</v>
      </c>
      <c r="AE383">
        <f t="shared" si="62"/>
        <v>0</v>
      </c>
      <c r="AF383">
        <f t="shared" si="63"/>
        <v>0</v>
      </c>
    </row>
    <row r="384" spans="1:32" x14ac:dyDescent="0.25">
      <c r="A384" t="s">
        <v>1228</v>
      </c>
      <c r="B384" t="s">
        <v>1228</v>
      </c>
      <c r="C384" t="str">
        <f>VLOOKUP(B384,[1]IRIS!$B$2:$T$370,2,FALSE)</f>
        <v>Shield Unt Assy</v>
      </c>
      <c r="D384" t="str">
        <f>VLOOKUP(B384,'[1]cBOM GD'!$B$3:$D$393,3,FALSE)</f>
        <v>MBOM</v>
      </c>
      <c r="E384" t="str">
        <f>VLOOKUP(B384,[1]IRIS!$B$2:$T$370,4,FALSE)</f>
        <v>PP</v>
      </c>
      <c r="F384">
        <f>VLOOKUP(B384,[1]IRIS!$B$2:$T$370,5,FALSE)</f>
        <v>80014927</v>
      </c>
      <c r="G384" t="str">
        <f>VLOOKUP(B384,[1]IRIS!$B$2:$T$370,6,FALSE)</f>
        <v>MJ CELCO INC</v>
      </c>
      <c r="H384" t="str">
        <f>VLOOKUP(B384,[1]IRIS!$B$2:$T$370,7,FALSE)</f>
        <v>US</v>
      </c>
      <c r="I384">
        <f>VLOOKUP(B384,[1]IRIS!$B$2:$T$370,14,FALSE)</f>
        <v>2.0202499999999999</v>
      </c>
      <c r="J384" t="str">
        <f>VLOOKUP(B384,[1]IRIS!$B$2:$T$370,15,FALSE)</f>
        <v>USD</v>
      </c>
      <c r="K384">
        <f t="shared" si="66"/>
        <v>2.0202499999999999</v>
      </c>
      <c r="L384" s="15"/>
      <c r="N384" t="str">
        <f>VLOOKUP(B384,[1]IRIS!$B$2:$T$370,16,FALSE)</f>
        <v>EA</v>
      </c>
      <c r="O384" t="str">
        <f>VLOOKUP(B384,[1]IRIS!$B$2:$T$370,17,FALSE)</f>
        <v>P4000257</v>
      </c>
      <c r="P384" t="str">
        <f>VLOOKUP(B384,[1]IRIS!$B$2:$T$370,19,FALSE)</f>
        <v>PAVG55D</v>
      </c>
      <c r="Q384">
        <v>0</v>
      </c>
      <c r="R384">
        <v>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f t="shared" si="56"/>
        <v>0</v>
      </c>
      <c r="Z384">
        <f t="shared" si="57"/>
        <v>2.0202499999999999</v>
      </c>
      <c r="AA384">
        <f t="shared" si="58"/>
        <v>0</v>
      </c>
      <c r="AB384">
        <f t="shared" si="59"/>
        <v>0</v>
      </c>
      <c r="AC384">
        <f t="shared" si="60"/>
        <v>0</v>
      </c>
      <c r="AD384">
        <f t="shared" si="61"/>
        <v>0</v>
      </c>
      <c r="AE384">
        <f t="shared" si="62"/>
        <v>0</v>
      </c>
      <c r="AF384">
        <f t="shared" si="63"/>
        <v>0</v>
      </c>
    </row>
    <row r="385" spans="1:32" x14ac:dyDescent="0.25">
      <c r="A385" t="s">
        <v>1229</v>
      </c>
      <c r="B385" t="s">
        <v>1229</v>
      </c>
      <c r="C385" t="str">
        <f>VLOOKUP(B385,[1]IRIS!$B$2:$T$370,2,FALSE)</f>
        <v>Bolt</v>
      </c>
      <c r="D385" t="str">
        <f>VLOOKUP(B385,'[1]cBOM GD'!$B$3:$D$393,3,FALSE)</f>
        <v>MBOM</v>
      </c>
      <c r="E385" t="str">
        <f>VLOOKUP(B385,[1]IRIS!$B$2:$T$370,4,FALSE)</f>
        <v>PP</v>
      </c>
      <c r="F385">
        <f>VLOOKUP(B385,[1]IRIS!$B$2:$T$370,5,FALSE)</f>
        <v>80035006</v>
      </c>
      <c r="G385" t="str">
        <f>VLOOKUP(B385,[1]IRIS!$B$2:$T$370,6,FALSE)</f>
        <v>Bulten GmbH</v>
      </c>
      <c r="H385" t="str">
        <f>VLOOKUP(B385,[1]IRIS!$B$2:$T$370,7,FALSE)</f>
        <v>DE</v>
      </c>
      <c r="I385">
        <f>VLOOKUP(B385,[1]IRIS!$B$2:$T$370,14,FALSE)</f>
        <v>0.222</v>
      </c>
      <c r="J385" t="str">
        <f>VLOOKUP(B385,[1]IRIS!$B$2:$T$370,15,FALSE)</f>
        <v>EUR</v>
      </c>
      <c r="K385">
        <f>+I385/0.82041</f>
        <v>0.27059640911251692</v>
      </c>
      <c r="L385" s="15"/>
      <c r="N385" t="str">
        <f>VLOOKUP(B385,[1]IRIS!$B$2:$T$370,16,FALSE)</f>
        <v>EA</v>
      </c>
      <c r="O385" t="str">
        <f>VLOOKUP(B385,[1]IRIS!$B$2:$T$370,17,FALSE)</f>
        <v>P4000616</v>
      </c>
      <c r="P385" t="str">
        <f>VLOOKUP(B385,[1]IRIS!$B$2:$T$370,19,FALSE)</f>
        <v>PNET30D</v>
      </c>
      <c r="Q385">
        <v>0</v>
      </c>
      <c r="R385">
        <v>1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f t="shared" si="56"/>
        <v>0</v>
      </c>
      <c r="Z385">
        <f t="shared" si="57"/>
        <v>0.27059640911251692</v>
      </c>
      <c r="AA385">
        <f t="shared" si="58"/>
        <v>0</v>
      </c>
      <c r="AB385">
        <f t="shared" si="59"/>
        <v>0</v>
      </c>
      <c r="AC385">
        <f t="shared" si="60"/>
        <v>0</v>
      </c>
      <c r="AD385">
        <f t="shared" si="61"/>
        <v>0</v>
      </c>
      <c r="AE385">
        <f t="shared" si="62"/>
        <v>0</v>
      </c>
      <c r="AF385">
        <f t="shared" si="63"/>
        <v>0</v>
      </c>
    </row>
    <row r="386" spans="1:32" x14ac:dyDescent="0.25">
      <c r="A386" t="s">
        <v>1251</v>
      </c>
      <c r="B386" t="s">
        <v>1251</v>
      </c>
      <c r="L386" s="15"/>
      <c r="Q386">
        <v>0</v>
      </c>
      <c r="R386">
        <v>0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0</v>
      </c>
      <c r="Y386">
        <f t="shared" si="56"/>
        <v>0</v>
      </c>
      <c r="Z386">
        <f t="shared" si="57"/>
        <v>0</v>
      </c>
      <c r="AA386">
        <f t="shared" si="58"/>
        <v>0</v>
      </c>
      <c r="AB386">
        <f t="shared" si="59"/>
        <v>0</v>
      </c>
      <c r="AC386">
        <f t="shared" si="60"/>
        <v>0</v>
      </c>
      <c r="AD386">
        <f t="shared" si="61"/>
        <v>0</v>
      </c>
      <c r="AE386">
        <f t="shared" si="62"/>
        <v>0</v>
      </c>
      <c r="AF386">
        <f t="shared" si="63"/>
        <v>0</v>
      </c>
    </row>
    <row r="387" spans="1:32" x14ac:dyDescent="0.25">
      <c r="A387" t="s">
        <v>1252</v>
      </c>
      <c r="B387" t="s">
        <v>1252</v>
      </c>
      <c r="L387" s="15"/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1</v>
      </c>
      <c r="Y387">
        <f t="shared" ref="Y387:Y392" si="67">+Q387*K387</f>
        <v>0</v>
      </c>
      <c r="Z387">
        <f t="shared" ref="Z387:Z392" si="68">+R387*K387</f>
        <v>0</v>
      </c>
      <c r="AA387">
        <f t="shared" ref="AA387:AA392" si="69">+S387*K387</f>
        <v>0</v>
      </c>
      <c r="AB387">
        <f t="shared" ref="AB387:AB392" si="70">+T387*K387</f>
        <v>0</v>
      </c>
      <c r="AC387">
        <f t="shared" ref="AC387:AC392" si="71">+U387*K387</f>
        <v>0</v>
      </c>
      <c r="AD387">
        <f t="shared" ref="AD387:AD392" si="72">+V387*K387</f>
        <v>0</v>
      </c>
      <c r="AE387">
        <f t="shared" ref="AE387:AE392" si="73">+W387*K387</f>
        <v>0</v>
      </c>
      <c r="AF387">
        <f t="shared" ref="AF387:AF392" si="74">+X387*K387</f>
        <v>0</v>
      </c>
    </row>
    <row r="388" spans="1:32" x14ac:dyDescent="0.25">
      <c r="A388" t="s">
        <v>1253</v>
      </c>
      <c r="B388" t="s">
        <v>1253</v>
      </c>
      <c r="L388" s="15"/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0</v>
      </c>
      <c r="X388">
        <v>0</v>
      </c>
      <c r="Y388">
        <f t="shared" si="67"/>
        <v>0</v>
      </c>
      <c r="Z388">
        <f t="shared" si="68"/>
        <v>0</v>
      </c>
      <c r="AA388">
        <f t="shared" si="69"/>
        <v>0</v>
      </c>
      <c r="AB388">
        <f t="shared" si="70"/>
        <v>0</v>
      </c>
      <c r="AC388">
        <f t="shared" si="71"/>
        <v>0</v>
      </c>
      <c r="AD388">
        <f t="shared" si="72"/>
        <v>0</v>
      </c>
      <c r="AE388">
        <f t="shared" si="73"/>
        <v>0</v>
      </c>
      <c r="AF388">
        <f t="shared" si="74"/>
        <v>0</v>
      </c>
    </row>
    <row r="389" spans="1:32" x14ac:dyDescent="0.25">
      <c r="A389" t="s">
        <v>1254</v>
      </c>
      <c r="B389" t="s">
        <v>1254</v>
      </c>
      <c r="L389" s="15"/>
      <c r="Q389">
        <v>0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f t="shared" si="67"/>
        <v>0</v>
      </c>
      <c r="Z389">
        <f t="shared" si="68"/>
        <v>0</v>
      </c>
      <c r="AA389">
        <f t="shared" si="69"/>
        <v>0</v>
      </c>
      <c r="AB389">
        <f t="shared" si="70"/>
        <v>0</v>
      </c>
      <c r="AC389">
        <f t="shared" si="71"/>
        <v>0</v>
      </c>
      <c r="AD389">
        <f t="shared" si="72"/>
        <v>0</v>
      </c>
      <c r="AE389">
        <f t="shared" si="73"/>
        <v>0</v>
      </c>
      <c r="AF389">
        <f t="shared" si="74"/>
        <v>0</v>
      </c>
    </row>
    <row r="390" spans="1:32" x14ac:dyDescent="0.25">
      <c r="A390" t="s">
        <v>1255</v>
      </c>
      <c r="B390" t="s">
        <v>1255</v>
      </c>
      <c r="L390" s="15"/>
      <c r="Q390">
        <v>0</v>
      </c>
      <c r="R390">
        <v>0</v>
      </c>
      <c r="S390">
        <v>0</v>
      </c>
      <c r="T390">
        <v>0</v>
      </c>
      <c r="U390">
        <v>1</v>
      </c>
      <c r="V390">
        <v>0</v>
      </c>
      <c r="W390">
        <v>0</v>
      </c>
      <c r="X390">
        <v>0</v>
      </c>
      <c r="Y390">
        <f t="shared" si="67"/>
        <v>0</v>
      </c>
      <c r="Z390">
        <f t="shared" si="68"/>
        <v>0</v>
      </c>
      <c r="AA390">
        <f t="shared" si="69"/>
        <v>0</v>
      </c>
      <c r="AB390">
        <f t="shared" si="70"/>
        <v>0</v>
      </c>
      <c r="AC390">
        <f t="shared" si="71"/>
        <v>0</v>
      </c>
      <c r="AD390">
        <f t="shared" si="72"/>
        <v>0</v>
      </c>
      <c r="AE390">
        <f t="shared" si="73"/>
        <v>0</v>
      </c>
      <c r="AF390">
        <f t="shared" si="74"/>
        <v>0</v>
      </c>
    </row>
    <row r="391" spans="1:32" x14ac:dyDescent="0.25">
      <c r="A391" t="s">
        <v>827</v>
      </c>
      <c r="Y391">
        <f t="shared" si="67"/>
        <v>0</v>
      </c>
      <c r="Z391">
        <f t="shared" si="68"/>
        <v>0</v>
      </c>
      <c r="AA391">
        <f t="shared" si="69"/>
        <v>0</v>
      </c>
      <c r="AB391">
        <f t="shared" si="70"/>
        <v>0</v>
      </c>
      <c r="AC391">
        <f t="shared" si="71"/>
        <v>0</v>
      </c>
      <c r="AD391">
        <f t="shared" si="72"/>
        <v>0</v>
      </c>
      <c r="AE391">
        <f t="shared" si="73"/>
        <v>0</v>
      </c>
      <c r="AF391">
        <f t="shared" si="74"/>
        <v>0</v>
      </c>
    </row>
    <row r="392" spans="1:32" x14ac:dyDescent="0.25">
      <c r="A392" t="s">
        <v>1235</v>
      </c>
      <c r="Q392">
        <v>1289</v>
      </c>
      <c r="R392">
        <v>1306</v>
      </c>
      <c r="S392">
        <v>972</v>
      </c>
      <c r="T392">
        <v>978</v>
      </c>
      <c r="U392">
        <v>987</v>
      </c>
      <c r="V392">
        <v>978</v>
      </c>
      <c r="W392">
        <v>1002</v>
      </c>
      <c r="X392">
        <v>1008</v>
      </c>
      <c r="Y392">
        <f t="shared" si="67"/>
        <v>0</v>
      </c>
      <c r="Z392">
        <f t="shared" si="68"/>
        <v>0</v>
      </c>
      <c r="AA392">
        <f t="shared" si="69"/>
        <v>0</v>
      </c>
      <c r="AB392">
        <f t="shared" si="70"/>
        <v>0</v>
      </c>
      <c r="AC392">
        <f t="shared" si="71"/>
        <v>0</v>
      </c>
      <c r="AD392">
        <f t="shared" si="72"/>
        <v>0</v>
      </c>
      <c r="AE392">
        <f t="shared" si="73"/>
        <v>0</v>
      </c>
      <c r="AF392">
        <f t="shared" si="74"/>
        <v>0</v>
      </c>
    </row>
    <row r="393" spans="1:32" ht="15.75" thickBot="1" x14ac:dyDescent="0.3">
      <c r="Y393" s="33">
        <f>SUBTOTAL(9,Y2:Y392)</f>
        <v>91.044173267257648</v>
      </c>
      <c r="Z393" s="33">
        <f t="shared" ref="Z393:AF393" si="75">SUBTOTAL(9,Z2:Z392)</f>
        <v>99.953142340282128</v>
      </c>
      <c r="AA393" s="33">
        <f t="shared" si="75"/>
        <v>72.864628850752013</v>
      </c>
      <c r="AB393" s="33">
        <f t="shared" si="75"/>
        <v>73.238208850752017</v>
      </c>
      <c r="AC393" s="33">
        <f t="shared" si="75"/>
        <v>78.964591514663965</v>
      </c>
      <c r="AD393" s="33">
        <f t="shared" si="75"/>
        <v>74.133168850752014</v>
      </c>
      <c r="AE393" s="33">
        <f t="shared" si="75"/>
        <v>75.651928850752</v>
      </c>
      <c r="AF393" s="33">
        <f t="shared" si="75"/>
        <v>76.920468850752002</v>
      </c>
    </row>
    <row r="394" spans="1:32" x14ac:dyDescent="0.25">
      <c r="W394" s="18" t="s">
        <v>1283</v>
      </c>
      <c r="X394" s="19"/>
      <c r="Y394" s="20"/>
      <c r="Z394" s="20"/>
      <c r="AA394" s="20"/>
      <c r="AB394" s="20"/>
      <c r="AC394" s="20"/>
      <c r="AD394" s="20"/>
      <c r="AE394" s="21"/>
      <c r="AF394" s="22"/>
    </row>
    <row r="395" spans="1:32" x14ac:dyDescent="0.25">
      <c r="W395" s="23" t="s">
        <v>1284</v>
      </c>
      <c r="X395" s="24"/>
      <c r="Y395" s="25">
        <f>SUMIF($D1:$D391,"PWB",$Y$1:$Y$391)</f>
        <v>6.1769999999999996</v>
      </c>
      <c r="Z395" s="25">
        <f>SUMIF($D2:$D391,"PWB",$Z$2:$Z$392)</f>
        <v>6.1769999999999996</v>
      </c>
      <c r="AA395" s="25">
        <f>SUMIF($D2:$D391,"PWB",$AA$2:$AA$392)</f>
        <v>6.1769999999999996</v>
      </c>
      <c r="AB395" s="25">
        <f>SUMIF($D2:$D391,"PWB",$AB$2:$AB$392)</f>
        <v>6.1769999999999996</v>
      </c>
      <c r="AC395" s="25">
        <f>SUMIF($D2:$D391,"PWB",$AC$2:$AC$392)</f>
        <v>6.1769999999999996</v>
      </c>
      <c r="AD395" s="25">
        <f>SUMIF($D2:$D391,"PWB",$AD$2:$AD$392)</f>
        <v>6.1769999999999996</v>
      </c>
      <c r="AE395" s="25">
        <f>SUMIF($D2:$D391,"PWB",$AE$2:$AE$392)</f>
        <v>7.95</v>
      </c>
      <c r="AF395" s="25">
        <f>SUMIF($D2:$D391,"PWB",$AF$2:$AF$392)</f>
        <v>7.95</v>
      </c>
    </row>
    <row r="396" spans="1:32" x14ac:dyDescent="0.25">
      <c r="W396" s="23" t="s">
        <v>1285</v>
      </c>
      <c r="X396" s="24"/>
      <c r="Y396" s="25"/>
      <c r="Z396" s="25"/>
      <c r="AA396" s="25"/>
      <c r="AB396" s="25"/>
      <c r="AC396" s="25"/>
      <c r="AD396" s="25"/>
      <c r="AE396" s="25"/>
      <c r="AF396" s="25"/>
    </row>
    <row r="397" spans="1:32" x14ac:dyDescent="0.25">
      <c r="W397" s="23" t="s">
        <v>1274</v>
      </c>
      <c r="X397" s="24"/>
      <c r="Y397" s="25">
        <f>SUMIF($D2:$D391,"mbom",$Y$2:$Y$392)</f>
        <v>3.0081299999999995</v>
      </c>
      <c r="Z397" s="25">
        <f>SUMIF($D2:$D391,"mbom",$Z$2:$Z$392)</f>
        <v>11.917099073024463</v>
      </c>
      <c r="AA397" s="25">
        <f>SUMIF($D2:$D391,"mbom",$AA$2:$AA$392)</f>
        <v>2.1788300000000005</v>
      </c>
      <c r="AB397" s="25">
        <f>SUMIF($D2:$D391,"mbom",$AB$2:$AB$392)</f>
        <v>2.5524100000000001</v>
      </c>
      <c r="AC397" s="25">
        <f>SUMIF($D2:$D392,"mbom",$AC$2:$AC$392)</f>
        <v>8.2787926639119469</v>
      </c>
      <c r="AD397" s="25">
        <f>SUMIF($D2:$D392,"mbom",$AD$2:$AD$392)</f>
        <v>3.4473700000000003</v>
      </c>
      <c r="AE397" s="25">
        <f>SUMIF($D2:$D392,"mbom",$AE$2:$AE$392)</f>
        <v>2.1788300000000005</v>
      </c>
      <c r="AF397" s="25">
        <f>SUMIF($D2:$D392,"mbom",$AF$2:$AF$392)</f>
        <v>3.4473700000000003</v>
      </c>
    </row>
    <row r="398" spans="1:32" x14ac:dyDescent="0.25">
      <c r="W398" s="23" t="s">
        <v>1270</v>
      </c>
      <c r="X398" s="24"/>
      <c r="Y398" s="25">
        <f>SUMIF($D2:$D391,"ebom",$Y$2:$Y$391)</f>
        <v>81.859043267257704</v>
      </c>
      <c r="Z398" s="25">
        <f>SUMIF($D$2:$D$382,"EBOM",$Z$2:$Z$392)</f>
        <v>81.859043267257704</v>
      </c>
      <c r="AA398" s="25">
        <f>SUMIF($D$2:$D$392,"EBOM",$AA$2:$AA$392)</f>
        <v>64.508798850752058</v>
      </c>
      <c r="AB398" s="25">
        <f>SUMIF($D$2:$D$392,"EBOM",$AB$2:$AB$392)</f>
        <v>64.508798850752058</v>
      </c>
      <c r="AC398" s="25">
        <f>SUMIF($D$2:$D$392,"EBOM",$AC$2:$AC$392)</f>
        <v>64.508798850752058</v>
      </c>
      <c r="AD398" s="25">
        <f>SUMIF($D$2:$D$392,"EBOM",$AD$2:$AD$392)</f>
        <v>64.508798850752058</v>
      </c>
      <c r="AE398" s="25">
        <f>SUMIF($D$2:$D$392,"EBOM",$AE$2:$AE$392)</f>
        <v>65.523098850752035</v>
      </c>
      <c r="AF398" s="25">
        <f>SUMIF($D$2:$D$392,"EBOM",$AF$2:$AF$392)</f>
        <v>65.523098850752035</v>
      </c>
    </row>
    <row r="399" spans="1:32" x14ac:dyDescent="0.25">
      <c r="W399" s="27" t="s">
        <v>1286</v>
      </c>
      <c r="X399" s="28"/>
      <c r="Y399" s="25">
        <f t="shared" ref="Y399:AF399" si="76">(Y398+Y395)*0.007</f>
        <v>0.6162523028708039</v>
      </c>
      <c r="Z399" s="25">
        <f t="shared" si="76"/>
        <v>0.6162523028708039</v>
      </c>
      <c r="AA399" s="25">
        <f t="shared" si="76"/>
        <v>0.49480059195526443</v>
      </c>
      <c r="AB399" s="25">
        <f t="shared" si="76"/>
        <v>0.49480059195526443</v>
      </c>
      <c r="AC399" s="25">
        <f t="shared" si="76"/>
        <v>0.49480059195526443</v>
      </c>
      <c r="AD399" s="25">
        <f t="shared" si="76"/>
        <v>0.49480059195526443</v>
      </c>
      <c r="AE399" s="25">
        <f>(AE398+AE395)*0.007</f>
        <v>0.51431169195526427</v>
      </c>
      <c r="AF399" s="25">
        <f t="shared" si="76"/>
        <v>0.51431169195526427</v>
      </c>
    </row>
    <row r="400" spans="1:32" x14ac:dyDescent="0.25">
      <c r="W400" s="29" t="s">
        <v>1287</v>
      </c>
      <c r="X400" s="30"/>
      <c r="Y400" s="25">
        <v>0.71</v>
      </c>
      <c r="Z400" s="25">
        <v>0.71</v>
      </c>
      <c r="AA400" s="25">
        <v>0.71</v>
      </c>
      <c r="AB400" s="25">
        <v>0.71</v>
      </c>
      <c r="AC400" s="25">
        <v>0.71</v>
      </c>
      <c r="AD400" s="25">
        <v>0.71</v>
      </c>
      <c r="AE400" s="26">
        <v>0.71</v>
      </c>
      <c r="AF400" s="26">
        <v>0.71</v>
      </c>
    </row>
    <row r="401" spans="25:32" x14ac:dyDescent="0.25">
      <c r="Y401" s="31">
        <f>SUM(Y394:Y400)</f>
        <v>92.370425570128504</v>
      </c>
      <c r="Z401" s="31">
        <f t="shared" ref="Z401:AF401" si="77">SUM(Z394:Z400)</f>
        <v>101.27939464315297</v>
      </c>
      <c r="AA401" s="31">
        <f t="shared" si="77"/>
        <v>74.069429442707317</v>
      </c>
      <c r="AB401" s="31">
        <f t="shared" si="77"/>
        <v>74.443009442707321</v>
      </c>
      <c r="AC401" s="31">
        <f t="shared" si="77"/>
        <v>80.16939210661927</v>
      </c>
      <c r="AD401" s="31">
        <f t="shared" si="77"/>
        <v>75.337969442707319</v>
      </c>
      <c r="AE401" s="31">
        <f t="shared" si="77"/>
        <v>76.876240542707293</v>
      </c>
      <c r="AF401" s="31">
        <f t="shared" si="77"/>
        <v>78.144780542707295</v>
      </c>
    </row>
  </sheetData>
  <autoFilter ref="A1:Y40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 GF</vt:lpstr>
      <vt:lpstr>REV HC</vt:lpstr>
      <vt:lpstr>cBOM GF</vt:lpstr>
      <vt:lpstr>cBOM HC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Contreras, Pedro (P.)</dc:creator>
  <cp:lastModifiedBy>Anchondo, Diana (D.)</cp:lastModifiedBy>
  <dcterms:created xsi:type="dcterms:W3CDTF">2021-10-18T21:47:15Z</dcterms:created>
  <dcterms:modified xsi:type="dcterms:W3CDTF">2021-11-12T05:14:27Z</dcterms:modified>
</cp:coreProperties>
</file>