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ryan\Documents\Job Hunt\Data\Excel Projects\"/>
    </mc:Choice>
  </mc:AlternateContent>
  <xr:revisionPtr revIDLastSave="0" documentId="13_ncr:1_{EA787A2A-2E2A-4789-BA43-9DFB100E8531}" xr6:coauthVersionLast="47" xr6:coauthVersionMax="47" xr10:uidLastSave="{00000000-0000-0000-0000-000000000000}"/>
  <bookViews>
    <workbookView xWindow="-120" yWindow="-120" windowWidth="29040" windowHeight="15720" firstSheet="2" activeTab="3" xr2:uid="{00000000-000D-0000-FFFF-FFFF00000000}"/>
  </bookViews>
  <sheets>
    <sheet name="bike_buyers" sheetId="1" r:id="rId1"/>
    <sheet name="Working Sheet" sheetId="2" r:id="rId2"/>
    <sheet name="Pivot Tables" sheetId="6" r:id="rId3"/>
    <sheet name="Dashboard" sheetId="3" r:id="rId4"/>
    <sheet name="Age Ranges" sheetId="5" r:id="rId5"/>
  </sheets>
  <definedNames>
    <definedName name="_xlnm._FilterDatabase" localSheetId="0" hidden="1">bike_buyers!$A$1:$M$1001</definedName>
    <definedName name="_xlcn.WorksheetConnection_Bike_Sales.xlsxTable31" hidden="1">Table3[]</definedName>
    <definedName name="Slicer_Cars">#N/A</definedName>
    <definedName name="Slicer_Children">#N/A</definedName>
    <definedName name="Slicer_Gender">#N/A</definedName>
    <definedName name="Slicer_Marital_Status">#N/A</definedName>
    <definedName name="Slicer_Region">#N/A</definedName>
  </definedNames>
  <calcPr calcId="191029"/>
  <pivotCaches>
    <pivotCache cacheId="816" r:id="rId6"/>
    <pivotCache cacheId="1026" r:id="rId7"/>
    <pivotCache cacheId="1029" r:id="rId8"/>
    <pivotCache cacheId="1032" r:id="rId9"/>
  </pivotCaches>
  <extLst>
    <ext xmlns:x14="http://schemas.microsoft.com/office/spreadsheetml/2009/9/main" uri="{876F7934-8845-4945-9796-88D515C7AA90}">
      <x14:pivotCaches>
        <pivotCache cacheId="808" r:id="rId10"/>
      </x14:pivotCaches>
    </ex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Bike_Sales.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A109" i="6"/>
  <c r="A97" i="6"/>
  <c r="A85" i="6"/>
  <c r="A73" i="6"/>
  <c r="D61" i="6"/>
  <c r="A108" i="6"/>
  <c r="A96" i="6"/>
  <c r="A84" i="6"/>
  <c r="A72" i="6"/>
  <c r="C61" i="6"/>
  <c r="A107" i="6"/>
  <c r="A95" i="6"/>
  <c r="A83" i="6"/>
  <c r="A71" i="6"/>
  <c r="B61" i="6"/>
  <c r="A63" i="6"/>
  <c r="A106" i="6"/>
  <c r="A94" i="6"/>
  <c r="A82" i="6"/>
  <c r="A70" i="6"/>
  <c r="A60" i="6"/>
  <c r="C84" i="6"/>
  <c r="C106" i="6"/>
  <c r="C94" i="6"/>
  <c r="C82" i="6"/>
  <c r="C70" i="6"/>
  <c r="A105" i="6"/>
  <c r="A93" i="6"/>
  <c r="A81" i="6"/>
  <c r="A69" i="6"/>
  <c r="A111" i="6"/>
  <c r="B106" i="6"/>
  <c r="B94" i="6"/>
  <c r="B82" i="6"/>
  <c r="B70" i="6"/>
  <c r="A104" i="6"/>
  <c r="A92" i="6"/>
  <c r="A80" i="6"/>
  <c r="C80" i="6" s="1"/>
  <c r="A68" i="6"/>
  <c r="C68" i="6" s="1"/>
  <c r="A64" i="6"/>
  <c r="C64" i="6"/>
  <c r="D109" i="6"/>
  <c r="D105" i="6"/>
  <c r="D97" i="6"/>
  <c r="D93" i="6"/>
  <c r="D85" i="6"/>
  <c r="D81" i="6"/>
  <c r="D73" i="6"/>
  <c r="D69" i="6"/>
  <c r="A115" i="6"/>
  <c r="A103" i="6"/>
  <c r="A91" i="6"/>
  <c r="A79" i="6"/>
  <c r="A67" i="6"/>
  <c r="A75" i="6"/>
  <c r="C109" i="6"/>
  <c r="C105" i="6"/>
  <c r="C97" i="6"/>
  <c r="C93" i="6"/>
  <c r="C85" i="6"/>
  <c r="C81" i="6"/>
  <c r="C73" i="6"/>
  <c r="C69" i="6"/>
  <c r="A114" i="6"/>
  <c r="A102" i="6"/>
  <c r="A90" i="6"/>
  <c r="A78" i="6"/>
  <c r="A66" i="6"/>
  <c r="B109" i="6"/>
  <c r="B105" i="6"/>
  <c r="B97" i="6"/>
  <c r="B93" i="6"/>
  <c r="B85" i="6"/>
  <c r="B81" i="6"/>
  <c r="B73" i="6"/>
  <c r="B69" i="6"/>
  <c r="A113" i="6"/>
  <c r="A101" i="6"/>
  <c r="A89" i="6"/>
  <c r="A77" i="6"/>
  <c r="A65" i="6"/>
  <c r="C96" i="6"/>
  <c r="A87" i="6"/>
  <c r="D108" i="6"/>
  <c r="D104" i="6"/>
  <c r="D96" i="6"/>
  <c r="D92" i="6"/>
  <c r="D84" i="6"/>
  <c r="D80" i="6"/>
  <c r="D72" i="6"/>
  <c r="D68" i="6"/>
  <c r="D64" i="6"/>
  <c r="A112" i="6"/>
  <c r="A100" i="6"/>
  <c r="A88" i="6"/>
  <c r="A76" i="6"/>
  <c r="D76" i="6" s="1"/>
  <c r="C72" i="6"/>
  <c r="B112" i="6"/>
  <c r="B108" i="6"/>
  <c r="B104" i="6"/>
  <c r="B100" i="6"/>
  <c r="B96" i="6"/>
  <c r="B92" i="6"/>
  <c r="B88" i="6"/>
  <c r="B84" i="6"/>
  <c r="B80" i="6"/>
  <c r="B76" i="6"/>
  <c r="B72" i="6"/>
  <c r="B68" i="6"/>
  <c r="B64" i="6"/>
  <c r="A110" i="6"/>
  <c r="A98" i="6"/>
  <c r="A86" i="6"/>
  <c r="A74" i="6"/>
  <c r="A62" i="6"/>
  <c r="C76" i="6"/>
  <c r="A99" i="6"/>
  <c r="D62" i="6"/>
  <c r="D66" i="6"/>
  <c r="D70" i="6"/>
  <c r="D74" i="6"/>
  <c r="D78" i="6"/>
  <c r="D82" i="6"/>
  <c r="D86" i="6"/>
  <c r="D90" i="6"/>
  <c r="D94" i="6"/>
  <c r="D98" i="6"/>
  <c r="D102" i="6"/>
  <c r="D106" i="6"/>
  <c r="D110" i="6"/>
  <c r="D114" i="6"/>
  <c r="C104" i="6"/>
  <c r="B63" i="6"/>
  <c r="B67" i="6"/>
  <c r="B71" i="6"/>
  <c r="B75" i="6"/>
  <c r="B79" i="6"/>
  <c r="B83" i="6"/>
  <c r="B87" i="6"/>
  <c r="B91" i="6"/>
  <c r="B95" i="6"/>
  <c r="B99" i="6"/>
  <c r="B103" i="6"/>
  <c r="B107" i="6"/>
  <c r="B111" i="6"/>
  <c r="B115" i="6"/>
  <c r="C108" i="6"/>
  <c r="C63" i="6"/>
  <c r="C67" i="6"/>
  <c r="C71" i="6"/>
  <c r="C75" i="6"/>
  <c r="C79" i="6"/>
  <c r="C83" i="6"/>
  <c r="C87" i="6"/>
  <c r="C91" i="6"/>
  <c r="C95" i="6"/>
  <c r="C99" i="6"/>
  <c r="C103" i="6"/>
  <c r="C107" i="6"/>
  <c r="C111" i="6"/>
  <c r="C115" i="6"/>
  <c r="C92" i="6"/>
  <c r="D63" i="6"/>
  <c r="D67" i="6"/>
  <c r="D71" i="6"/>
  <c r="D75" i="6"/>
  <c r="D79" i="6"/>
  <c r="D83" i="6"/>
  <c r="D87" i="6"/>
  <c r="D91" i="6"/>
  <c r="D95" i="6"/>
  <c r="D99" i="6"/>
  <c r="D103" i="6"/>
  <c r="D107" i="6"/>
  <c r="D111" i="6"/>
  <c r="D115" i="6"/>
  <c r="B114" i="6"/>
  <c r="C114" i="6"/>
  <c r="B102" i="6"/>
  <c r="C102" i="6"/>
  <c r="B90" i="6"/>
  <c r="C90" i="6"/>
  <c r="B78" i="6"/>
  <c r="C78" i="6"/>
  <c r="B66" i="6"/>
  <c r="C66" i="6"/>
  <c r="B113" i="6"/>
  <c r="C113" i="6"/>
  <c r="D113" i="6"/>
  <c r="B101" i="6"/>
  <c r="C101" i="6"/>
  <c r="D101" i="6"/>
  <c r="B89" i="6"/>
  <c r="C89" i="6"/>
  <c r="D89" i="6"/>
  <c r="B77" i="6"/>
  <c r="C77" i="6"/>
  <c r="D77" i="6"/>
  <c r="B65" i="6"/>
  <c r="C65" i="6"/>
  <c r="D65" i="6"/>
  <c r="D112" i="6"/>
  <c r="C112" i="6"/>
  <c r="D100" i="6"/>
  <c r="C100" i="6"/>
  <c r="D88" i="6"/>
  <c r="C88" i="6"/>
  <c r="B110" i="6"/>
  <c r="C110" i="6"/>
  <c r="B98" i="6"/>
  <c r="C98" i="6"/>
  <c r="B86" i="6"/>
  <c r="C86" i="6"/>
  <c r="B74" i="6"/>
  <c r="C74" i="6"/>
  <c r="B62" i="6"/>
  <c r="C6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212BBE-0C90-4776-91D0-0FE5863C70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F179886-6641-4F5A-8B87-FC970D221955}" name="WorksheetConnection_Bike_Sales.xlsx!Table3" type="102" refreshedVersion="8" minRefreshableVersion="5">
    <extLst>
      <ext xmlns:x15="http://schemas.microsoft.com/office/spreadsheetml/2010/11/main" uri="{DE250136-89BD-433C-8126-D09CA5730AF9}">
        <x15:connection id="Table3">
          <x15:rangePr sourceName="_xlcn.WorksheetConnection_Bike_Sales.xlsxTable31"/>
        </x15:connection>
      </ext>
    </extLst>
  </connection>
</connections>
</file>

<file path=xl/metadata.xml><?xml version="1.0" encoding="utf-8"?>
<metadata xmlns="http://schemas.openxmlformats.org/spreadsheetml/2006/main" xmlns:xlrd="http://schemas.microsoft.com/office/spreadsheetml/2017/richdata">
  <metadataTypes count="1">
    <metadataType name="XLMDX" minSupportedVersion="120000" copy="1" pasteAll="1" pasteValues="1" merge="1" splitFirst="1" rowColShift="1" clearFormats="1" clearComments="1" assign="1" coerce="1"/>
  </metadataTypes>
  <metadataStrings count="64">
    <s v="ThisWorkbookDataModel"/>
    <s v="[Table3].[Age].&amp;[72]"/>
    <s v="[Table3].[Age].&amp;[60]"/>
    <s v="[Table3].[Age].&amp;[48]"/>
    <s v="[Table3].[Age].&amp;[36]"/>
    <s v="[Table3].[Purchased Bike].[All]"/>
    <s v="[Table3].[Age].&amp;[58]"/>
    <s v="[Table3].[Age].&amp;[34]"/>
    <s v="[Table3].[Age].&amp;[57]"/>
    <s v="[Measures].[Count of Purchased Bike]"/>
    <s v="[Table3].[Age].&amp;[68]"/>
    <s v="[Table3].[Age].&amp;[71]"/>
    <s v="[Table3].[Age].&amp;[59]"/>
    <s v="[Table3].[Age].&amp;[47]"/>
    <s v="[Table3].[Age].&amp;[35]"/>
    <s v="[Table3].[Purchased Bike].&amp;[Yes]"/>
    <s v="[Table3].[Age].&amp;[70]"/>
    <s v="[Table3].[Age].&amp;[46]"/>
    <s v="[Table3].[Purchased Bike].&amp;[No]"/>
    <s v="[Table3].[Age].&amp;[33]"/>
    <s v="[Table3].[Age].&amp;[44]"/>
    <s v="[Table3].[Age].&amp;[55]"/>
    <s v="[Table3].[Age].[All]"/>
    <s v="[Table3].[Age].&amp;[66]"/>
    <s v="[Table3].[Age].&amp;[54]"/>
    <s v="[Table3].[Age].&amp;[42]"/>
    <s v="[Table3].[Age].&amp;[30]"/>
    <s v="[Table3].[Age].&amp;[89]"/>
    <s v="[Table3].[Age].&amp;[65]"/>
    <s v="[Table3].[Age].&amp;[53]"/>
    <s v="[Table3].[Age].&amp;[41]"/>
    <s v="[Table3].[Age].&amp;[29]"/>
    <s v="[Table3].[Age].&amp;[61]"/>
    <s v="[Table3].[Age].&amp;[25]"/>
    <s v="[Table3].[Age].&amp;[45]"/>
    <s v="[Table3].[Age].&amp;[32]"/>
    <s v="[Table3].[Age].&amp;[67]"/>
    <s v="[Table3].[Age].&amp;[43]"/>
    <s v="[Table3].[Age].&amp;[80]"/>
    <s v="[Table3].[Age].&amp;[64]"/>
    <s v="[Table3].[Age].&amp;[52]"/>
    <s v="[Table3].[Age].&amp;[40]"/>
    <s v="[Table3].[Age].&amp;[28]"/>
    <s v="[Table3].[Age].&amp;[49]"/>
    <s v="[Table3].[Age].&amp;[69]"/>
    <s v="[Table3].[Age].&amp;[78]"/>
    <s v="[Table3].[Age].&amp;[63]"/>
    <s v="[Table3].[Age].&amp;[51]"/>
    <s v="[Table3].[Age].&amp;[39]"/>
    <s v="[Table3].[Age].&amp;[27]"/>
    <s v="[Table3].[Age].&amp;[73]"/>
    <s v="[Table3].[Age].&amp;[37]"/>
    <s v="[Table3].[Age].&amp;[56]"/>
    <s v="[Table3].[Age].&amp;[31]"/>
    <s v="[Table3].[Age].&amp;[74]"/>
    <s v="[Table3].[Age].&amp;[62]"/>
    <s v="[Table3].[Age].&amp;[50]"/>
    <s v="[Table3].[Age].&amp;[38]"/>
    <s v="[Table3].[Age].&amp;[26]"/>
    <s v="{[Table3].[Region].[All]}"/>
    <s v="{[Table3].[Cars].[All]}"/>
    <s v="{[Table3].[Marital Status].[All]}"/>
    <s v="{[Table3].[Gender].[All]}"/>
    <s v="{[Table3].[Children].&amp;[0],[Table3].[Children].&amp;[1],[Table3].[Children].&amp;[2]}"/>
  </metadataStrings>
  <mdxMetadata count="220">
    <mdx n="0" f="m">
      <t c="1">
        <n x="1"/>
      </t>
    </mdx>
    <mdx n="0" f="m">
      <t c="1">
        <n x="2"/>
      </t>
    </mdx>
    <mdx n="0" f="m">
      <t c="1">
        <n x="3"/>
      </t>
    </mdx>
    <mdx n="0" f="m">
      <t c="1">
        <n x="4"/>
      </t>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m">
      <t c="1">
        <n x="54"/>
      </t>
    </mdx>
    <mdx n="0" f="m">
      <t c="1">
        <n x="55"/>
      </t>
    </mdx>
    <mdx n="0" f="m">
      <t c="1">
        <n x="56"/>
      </t>
    </mdx>
    <mdx n="0" f="m">
      <t c="1">
        <n x="57"/>
      </t>
    </mdx>
    <mdx n="0" f="m">
      <t c="1">
        <n x="58"/>
      </t>
    </mdx>
    <mdx n="0" f="v">
      <t c="8">
        <n x="9"/>
        <n x="13"/>
        <n x="15"/>
        <n x="59" s="1"/>
        <n x="60" s="1"/>
        <n x="61" s="1"/>
        <n x="62" s="1"/>
        <n x="63" s="1"/>
      </t>
    </mdx>
    <mdx n="0" f="v">
      <t c="8">
        <n x="9"/>
        <n x="44"/>
        <n x="15"/>
        <n x="59" s="1"/>
        <n x="60" s="1"/>
        <n x="61" s="1"/>
        <n x="62" s="1"/>
        <n x="63" s="1"/>
      </t>
    </mdx>
    <mdx n="0" f="v">
      <t c="8">
        <n x="9"/>
        <n x="8"/>
        <n x="15"/>
        <n x="59" s="1"/>
        <n x="60" s="1"/>
        <n x="61" s="1"/>
        <n x="62" s="1"/>
        <n x="63" s="1"/>
      </t>
    </mdx>
    <mdx n="0" f="v">
      <t c="8">
        <n x="9"/>
        <n x="34"/>
        <n x="15"/>
        <n x="59" s="1"/>
        <n x="60" s="1"/>
        <n x="61" s="1"/>
        <n x="62" s="1"/>
        <n x="63" s="1"/>
      </t>
    </mdx>
    <mdx n="0" f="v">
      <t c="8">
        <n x="9"/>
        <n x="19"/>
        <n x="15"/>
        <n x="59" s="1"/>
        <n x="60" s="1"/>
        <n x="61" s="1"/>
        <n x="62" s="1"/>
        <n x="63" s="1"/>
      </t>
    </mdx>
    <mdx n="0" f="v">
      <t c="8">
        <n x="9"/>
        <n x="44"/>
        <n x="18"/>
        <n x="59" s="1"/>
        <n x="60" s="1"/>
        <n x="61" s="1"/>
        <n x="62" s="1"/>
        <n x="63" s="1"/>
      </t>
    </mdx>
    <mdx n="0" f="v">
      <t c="8">
        <n x="9"/>
        <n x="8"/>
        <n x="18"/>
        <n x="59" s="1"/>
        <n x="60" s="1"/>
        <n x="61" s="1"/>
        <n x="62" s="1"/>
        <n x="63" s="1"/>
      </t>
    </mdx>
    <mdx n="0" f="v">
      <t c="8">
        <n x="9"/>
        <n x="34"/>
        <n x="18"/>
        <n x="59" s="1"/>
        <n x="60" s="1"/>
        <n x="61" s="1"/>
        <n x="62" s="1"/>
        <n x="63" s="1"/>
      </t>
    </mdx>
    <mdx n="0" f="v">
      <t c="8">
        <n x="9"/>
        <n x="19"/>
        <n x="18"/>
        <n x="59" s="1"/>
        <n x="60" s="1"/>
        <n x="61" s="1"/>
        <n x="62" s="1"/>
        <n x="63" s="1"/>
      </t>
    </mdx>
    <mdx n="0" f="v">
      <t c="8">
        <n x="9"/>
        <n x="37"/>
        <n x="15"/>
        <n x="59" s="1"/>
        <n x="60" s="1"/>
        <n x="61" s="1"/>
        <n x="62" s="1"/>
        <n x="63" s="1"/>
      </t>
    </mdx>
    <mdx n="0" f="v">
      <t c="8">
        <n x="9"/>
        <n x="53"/>
        <n x="15"/>
        <n x="59" s="1"/>
        <n x="60" s="1"/>
        <n x="61" s="1"/>
        <n x="62" s="1"/>
        <n x="63" s="1"/>
      </t>
    </mdx>
    <mdx n="0" f="v">
      <t c="8">
        <n x="9"/>
        <n x="49"/>
        <n x="15"/>
        <n x="59" s="1"/>
        <n x="60" s="1"/>
        <n x="61" s="1"/>
        <n x="62" s="1"/>
        <n x="63" s="1"/>
      </t>
    </mdx>
    <mdx n="0" f="v">
      <t c="8">
        <n x="9"/>
        <n x="1"/>
        <n x="5"/>
        <n x="59" s="1"/>
        <n x="60" s="1"/>
        <n x="61" s="1"/>
        <n x="62" s="1"/>
        <n x="63" s="1"/>
      </t>
    </mdx>
    <mdx n="0" f="v">
      <t c="8">
        <n x="9"/>
        <n x="10"/>
        <n x="5"/>
        <n x="59" s="1"/>
        <n x="60" s="1"/>
        <n x="61" s="1"/>
        <n x="62" s="1"/>
        <n x="63" s="1"/>
      </t>
    </mdx>
    <mdx n="0" f="v">
      <t c="8">
        <n x="9"/>
        <n x="2"/>
        <n x="5"/>
        <n x="59" s="1"/>
        <n x="60" s="1"/>
        <n x="61" s="1"/>
        <n x="62" s="1"/>
        <n x="63" s="1"/>
      </t>
    </mdx>
    <mdx n="0" f="v">
      <t c="8">
        <n x="9"/>
        <n x="52"/>
        <n x="5"/>
        <n x="59" s="1"/>
        <n x="60" s="1"/>
        <n x="61" s="1"/>
        <n x="62" s="1"/>
        <n x="63" s="1"/>
      </t>
    </mdx>
    <mdx n="0" f="v">
      <t c="8">
        <n x="9"/>
        <n x="3"/>
        <n x="5"/>
        <n x="59" s="1"/>
        <n x="60" s="1"/>
        <n x="61" s="1"/>
        <n x="62" s="1"/>
        <n x="63" s="1"/>
      </t>
    </mdx>
    <mdx n="0" f="v">
      <t c="8">
        <n x="9"/>
        <n x="20"/>
        <n x="5"/>
        <n x="59" s="1"/>
        <n x="60" s="1"/>
        <n x="61" s="1"/>
        <n x="62" s="1"/>
        <n x="63" s="1"/>
      </t>
    </mdx>
    <mdx n="0" f="v">
      <t c="8">
        <n x="9"/>
        <n x="4"/>
        <n x="5"/>
        <n x="59" s="1"/>
        <n x="60" s="1"/>
        <n x="61" s="1"/>
        <n x="62" s="1"/>
        <n x="63" s="1"/>
      </t>
    </mdx>
    <mdx n="0" f="v">
      <t c="8">
        <n x="9"/>
        <n x="35"/>
        <n x="5"/>
        <n x="59" s="1"/>
        <n x="60" s="1"/>
        <n x="61" s="1"/>
        <n x="62" s="1"/>
        <n x="63" s="1"/>
      </t>
    </mdx>
    <mdx n="0" f="v">
      <t c="8">
        <n x="9"/>
        <n x="1"/>
        <n x="15"/>
        <n x="59" s="1"/>
        <n x="60" s="1"/>
        <n x="61" s="1"/>
        <n x="62" s="1"/>
        <n x="63" s="1"/>
      </t>
    </mdx>
    <mdx n="0" f="v">
      <t c="8">
        <n x="9"/>
        <n x="10"/>
        <n x="15"/>
        <n x="59" s="1"/>
        <n x="60" s="1"/>
        <n x="61" s="1"/>
        <n x="62" s="1"/>
        <n x="63" s="1"/>
      </t>
    </mdx>
    <mdx n="0" f="v">
      <t c="8">
        <n x="9"/>
        <n x="2"/>
        <n x="15"/>
        <n x="59" s="1"/>
        <n x="60" s="1"/>
        <n x="61" s="1"/>
        <n x="62" s="1"/>
        <n x="63" s="1"/>
      </t>
    </mdx>
    <mdx n="0" f="v">
      <t c="8">
        <n x="9"/>
        <n x="52"/>
        <n x="15"/>
        <n x="59" s="1"/>
        <n x="60" s="1"/>
        <n x="61" s="1"/>
        <n x="62" s="1"/>
        <n x="63" s="1"/>
      </t>
    </mdx>
    <mdx n="0" f="v">
      <t c="8">
        <n x="9"/>
        <n x="3"/>
        <n x="15"/>
        <n x="59" s="1"/>
        <n x="60" s="1"/>
        <n x="61" s="1"/>
        <n x="62" s="1"/>
        <n x="63" s="1"/>
      </t>
    </mdx>
    <mdx n="0" f="v">
      <t c="8">
        <n x="9"/>
        <n x="20"/>
        <n x="15"/>
        <n x="59" s="1"/>
        <n x="60" s="1"/>
        <n x="61" s="1"/>
        <n x="62" s="1"/>
        <n x="63" s="1"/>
      </t>
    </mdx>
    <mdx n="0" f="v">
      <t c="8">
        <n x="9"/>
        <n x="4"/>
        <n x="15"/>
        <n x="59" s="1"/>
        <n x="60" s="1"/>
        <n x="61" s="1"/>
        <n x="62" s="1"/>
        <n x="63" s="1"/>
      </t>
    </mdx>
    <mdx n="0" f="v">
      <t c="8">
        <n x="9"/>
        <n x="35"/>
        <n x="15"/>
        <n x="59" s="1"/>
        <n x="60" s="1"/>
        <n x="61" s="1"/>
        <n x="62" s="1"/>
        <n x="63" s="1"/>
      </t>
    </mdx>
    <mdx n="0" f="v">
      <t c="8">
        <n x="9"/>
        <n x="1"/>
        <n x="18"/>
        <n x="59" s="1"/>
        <n x="60" s="1"/>
        <n x="61" s="1"/>
        <n x="62" s="1"/>
        <n x="63" s="1"/>
      </t>
    </mdx>
    <mdx n="0" f="v">
      <t c="8">
        <n x="9"/>
        <n x="10"/>
        <n x="18"/>
        <n x="59" s="1"/>
        <n x="60" s="1"/>
        <n x="61" s="1"/>
        <n x="62" s="1"/>
        <n x="63" s="1"/>
      </t>
    </mdx>
    <mdx n="0" f="v">
      <t c="8">
        <n x="9"/>
        <n x="2"/>
        <n x="18"/>
        <n x="59" s="1"/>
        <n x="60" s="1"/>
        <n x="61" s="1"/>
        <n x="62" s="1"/>
        <n x="63" s="1"/>
      </t>
    </mdx>
    <mdx n="0" f="v">
      <t c="8">
        <n x="9"/>
        <n x="52"/>
        <n x="18"/>
        <n x="59" s="1"/>
        <n x="60" s="1"/>
        <n x="61" s="1"/>
        <n x="62" s="1"/>
        <n x="63" s="1"/>
      </t>
    </mdx>
    <mdx n="0" f="v">
      <t c="8">
        <n x="9"/>
        <n x="3"/>
        <n x="18"/>
        <n x="59" s="1"/>
        <n x="60" s="1"/>
        <n x="61" s="1"/>
        <n x="62" s="1"/>
        <n x="63" s="1"/>
      </t>
    </mdx>
    <mdx n="0" f="v">
      <t c="8">
        <n x="9"/>
        <n x="20"/>
        <n x="18"/>
        <n x="59" s="1"/>
        <n x="60" s="1"/>
        <n x="61" s="1"/>
        <n x="62" s="1"/>
        <n x="63" s="1"/>
      </t>
    </mdx>
    <mdx n="0" f="v">
      <t c="8">
        <n x="9"/>
        <n x="4"/>
        <n x="18"/>
        <n x="59" s="1"/>
        <n x="60" s="1"/>
        <n x="61" s="1"/>
        <n x="62" s="1"/>
        <n x="63" s="1"/>
      </t>
    </mdx>
    <mdx n="0" f="v">
      <t c="8">
        <n x="9"/>
        <n x="35"/>
        <n x="18"/>
        <n x="59" s="1"/>
        <n x="60" s="1"/>
        <n x="61" s="1"/>
        <n x="62" s="1"/>
        <n x="63" s="1"/>
      </t>
    </mdx>
    <mdx n="0" f="v">
      <t c="8">
        <n x="9"/>
        <n x="12"/>
        <n x="15"/>
        <n x="59" s="1"/>
        <n x="60" s="1"/>
        <n x="61" s="1"/>
        <n x="62" s="1"/>
        <n x="63" s="1"/>
      </t>
    </mdx>
    <mdx n="0" f="v">
      <t c="8">
        <n x="9"/>
        <n x="11"/>
        <n x="5"/>
        <n x="59" s="1"/>
        <n x="60" s="1"/>
        <n x="61" s="1"/>
        <n x="62" s="1"/>
        <n x="63" s="1"/>
      </t>
    </mdx>
    <mdx n="0" f="v">
      <t c="8">
        <n x="9"/>
        <n x="36"/>
        <n x="5"/>
        <n x="59" s="1"/>
        <n x="60" s="1"/>
        <n x="61" s="1"/>
        <n x="62" s="1"/>
        <n x="63" s="1"/>
      </t>
    </mdx>
    <mdx n="0" f="v">
      <t c="8">
        <n x="9"/>
        <n x="12"/>
        <n x="5"/>
        <n x="59" s="1"/>
        <n x="60" s="1"/>
        <n x="61" s="1"/>
        <n x="62" s="1"/>
        <n x="63" s="1"/>
      </t>
    </mdx>
    <mdx n="0" f="v">
      <t c="8">
        <n x="9"/>
        <n x="21"/>
        <n x="5"/>
        <n x="59" s="1"/>
        <n x="60" s="1"/>
        <n x="61" s="1"/>
        <n x="62" s="1"/>
        <n x="63" s="1"/>
      </t>
    </mdx>
    <mdx n="0" f="v">
      <t c="8">
        <n x="9"/>
        <n x="13"/>
        <n x="5"/>
        <n x="59" s="1"/>
        <n x="60" s="1"/>
        <n x="61" s="1"/>
        <n x="62" s="1"/>
        <n x="63" s="1"/>
      </t>
    </mdx>
    <mdx n="0" f="v">
      <t c="8">
        <n x="9"/>
        <n x="37"/>
        <n x="5"/>
        <n x="59" s="1"/>
        <n x="60" s="1"/>
        <n x="61" s="1"/>
        <n x="62" s="1"/>
        <n x="63" s="1"/>
      </t>
    </mdx>
    <mdx n="0" f="v">
      <t c="8">
        <n x="9"/>
        <n x="14"/>
        <n x="5"/>
        <n x="59" s="1"/>
        <n x="60" s="1"/>
        <n x="61" s="1"/>
        <n x="62" s="1"/>
        <n x="63" s="1"/>
      </t>
    </mdx>
    <mdx n="0" f="v">
      <t c="8">
        <n x="9"/>
        <n x="53"/>
        <n x="5"/>
        <n x="59" s="1"/>
        <n x="60" s="1"/>
        <n x="61" s="1"/>
        <n x="62" s="1"/>
        <n x="63" s="1"/>
      </t>
    </mdx>
    <mdx n="0" f="v">
      <t c="8">
        <n x="9"/>
        <n x="49"/>
        <n x="5"/>
        <n x="59" s="1"/>
        <n x="60" s="1"/>
        <n x="61" s="1"/>
        <n x="62" s="1"/>
        <n x="63" s="1"/>
      </t>
    </mdx>
    <mdx n="0" f="v">
      <t c="8">
        <n x="9"/>
        <n x="48"/>
        <n x="5"/>
        <n x="59" s="1"/>
        <n x="60" s="1"/>
        <n x="61" s="1"/>
        <n x="62" s="1"/>
        <n x="63" s="1"/>
      </t>
    </mdx>
    <mdx n="0" f="v">
      <t c="8">
        <n x="9"/>
        <n x="14"/>
        <n x="15"/>
        <n x="59" s="1"/>
        <n x="60" s="1"/>
        <n x="61" s="1"/>
        <n x="62" s="1"/>
        <n x="63" s="1"/>
      </t>
    </mdx>
    <mdx n="0" f="v">
      <t c="8">
        <n x="9"/>
        <n x="45"/>
        <n x="18"/>
        <n x="59" s="1"/>
        <n x="60" s="1"/>
        <n x="61" s="1"/>
        <n x="62" s="1"/>
        <n x="63" s="1"/>
      </t>
    </mdx>
    <mdx n="0" f="v">
      <t c="8">
        <n x="9"/>
        <n x="11"/>
        <n x="18"/>
        <n x="59" s="1"/>
        <n x="60" s="1"/>
        <n x="61" s="1"/>
        <n x="62" s="1"/>
        <n x="63" s="1"/>
      </t>
    </mdx>
    <mdx n="0" f="v">
      <t c="8">
        <n x="9"/>
        <n x="36"/>
        <n x="18"/>
        <n x="59" s="1"/>
        <n x="60" s="1"/>
        <n x="61" s="1"/>
        <n x="62" s="1"/>
        <n x="63" s="1"/>
      </t>
    </mdx>
    <mdx n="0" f="v">
      <t c="8">
        <n x="9"/>
        <n x="46"/>
        <n x="18"/>
        <n x="59" s="1"/>
        <n x="60" s="1"/>
        <n x="61" s="1"/>
        <n x="62" s="1"/>
        <n x="63" s="1"/>
      </t>
    </mdx>
    <mdx n="0" f="v">
      <t c="8">
        <n x="9"/>
        <n x="12"/>
        <n x="18"/>
        <n x="59" s="1"/>
        <n x="60" s="1"/>
        <n x="61" s="1"/>
        <n x="62" s="1"/>
        <n x="63" s="1"/>
      </t>
    </mdx>
    <mdx n="0" f="v">
      <t c="8">
        <n x="9"/>
        <n x="21"/>
        <n x="18"/>
        <n x="59" s="1"/>
        <n x="60" s="1"/>
        <n x="61" s="1"/>
        <n x="62" s="1"/>
        <n x="63" s="1"/>
      </t>
    </mdx>
    <mdx n="0" f="v">
      <t c="8">
        <n x="9"/>
        <n x="47"/>
        <n x="18"/>
        <n x="59" s="1"/>
        <n x="60" s="1"/>
        <n x="61" s="1"/>
        <n x="62" s="1"/>
        <n x="63" s="1"/>
      </t>
    </mdx>
    <mdx n="0" f="v">
      <t c="8">
        <n x="9"/>
        <n x="13"/>
        <n x="18"/>
        <n x="59" s="1"/>
        <n x="60" s="1"/>
        <n x="61" s="1"/>
        <n x="62" s="1"/>
        <n x="63" s="1"/>
      </t>
    </mdx>
    <mdx n="0" f="v">
      <t c="8">
        <n x="9"/>
        <n x="37"/>
        <n x="18"/>
        <n x="59" s="1"/>
        <n x="60" s="1"/>
        <n x="61" s="1"/>
        <n x="62" s="1"/>
        <n x="63" s="1"/>
      </t>
    </mdx>
    <mdx n="0" f="v">
      <t c="8">
        <n x="9"/>
        <n x="48"/>
        <n x="18"/>
        <n x="59" s="1"/>
        <n x="60" s="1"/>
        <n x="61" s="1"/>
        <n x="62" s="1"/>
        <n x="63" s="1"/>
      </t>
    </mdx>
    <mdx n="0" f="v">
      <t c="8">
        <n x="9"/>
        <n x="14"/>
        <n x="18"/>
        <n x="59" s="1"/>
        <n x="60" s="1"/>
        <n x="61" s="1"/>
        <n x="62" s="1"/>
        <n x="63" s="1"/>
      </t>
    </mdx>
    <mdx n="0" f="v">
      <t c="8">
        <n x="9"/>
        <n x="53"/>
        <n x="18"/>
        <n x="59" s="1"/>
        <n x="60" s="1"/>
        <n x="61" s="1"/>
        <n x="62" s="1"/>
        <n x="63" s="1"/>
      </t>
    </mdx>
    <mdx n="0" f="v">
      <t c="8">
        <n x="9"/>
        <n x="49"/>
        <n x="18"/>
        <n x="59" s="1"/>
        <n x="60" s="1"/>
        <n x="61" s="1"/>
        <n x="62" s="1"/>
        <n x="63" s="1"/>
      </t>
    </mdx>
    <mdx n="0" f="v">
      <t c="8">
        <n x="9"/>
        <n x="48"/>
        <n x="15"/>
        <n x="59" s="1"/>
        <n x="60" s="1"/>
        <n x="61" s="1"/>
        <n x="62" s="1"/>
        <n x="63" s="1"/>
      </t>
    </mdx>
    <mdx n="0" f="v">
      <t c="8">
        <n x="9"/>
        <n x="33"/>
        <n x="5"/>
        <n x="59" s="1"/>
        <n x="60" s="1"/>
        <n x="61" s="1"/>
        <n x="62" s="1"/>
        <n x="63" s="1"/>
      </t>
    </mdx>
    <mdx n="0" f="v">
      <t c="8">
        <n x="9"/>
        <n x="31"/>
        <n x="5"/>
        <n x="59" s="1"/>
        <n x="60" s="1"/>
        <n x="61" s="1"/>
        <n x="62" s="1"/>
        <n x="63" s="1"/>
      </t>
    </mdx>
    <mdx n="0" f="v">
      <t c="8">
        <n x="9"/>
        <n x="19"/>
        <n x="5"/>
        <n x="59" s="1"/>
        <n x="60" s="1"/>
        <n x="61" s="1"/>
        <n x="62" s="1"/>
        <n x="63" s="1"/>
      </t>
    </mdx>
    <mdx n="0" f="v">
      <t c="8">
        <n x="9"/>
        <n x="51"/>
        <n x="5"/>
        <n x="59" s="1"/>
        <n x="60" s="1"/>
        <n x="61" s="1"/>
        <n x="62" s="1"/>
        <n x="63" s="1"/>
      </t>
    </mdx>
    <mdx n="0" f="v">
      <t c="8">
        <n x="9"/>
        <n x="30"/>
        <n x="5"/>
        <n x="59" s="1"/>
        <n x="60" s="1"/>
        <n x="61" s="1"/>
        <n x="62" s="1"/>
        <n x="63" s="1"/>
      </t>
    </mdx>
    <mdx n="0" f="v">
      <t c="8">
        <n x="9"/>
        <n x="34"/>
        <n x="5"/>
        <n x="59" s="1"/>
        <n x="60" s="1"/>
        <n x="61" s="1"/>
        <n x="62" s="1"/>
        <n x="63" s="1"/>
      </t>
    </mdx>
    <mdx n="0" f="v">
      <t c="8">
        <n x="9"/>
        <n x="43"/>
        <n x="5"/>
        <n x="59" s="1"/>
        <n x="60" s="1"/>
        <n x="61" s="1"/>
        <n x="62" s="1"/>
        <n x="63" s="1"/>
      </t>
    </mdx>
    <mdx n="0" f="v">
      <t c="8">
        <n x="9"/>
        <n x="29"/>
        <n x="5"/>
        <n x="59" s="1"/>
        <n x="60" s="1"/>
        <n x="61" s="1"/>
        <n x="62" s="1"/>
        <n x="63" s="1"/>
      </t>
    </mdx>
    <mdx n="0" f="v">
      <t c="8">
        <n x="9"/>
        <n x="8"/>
        <n x="5"/>
        <n x="59" s="1"/>
        <n x="60" s="1"/>
        <n x="61" s="1"/>
        <n x="62" s="1"/>
        <n x="63" s="1"/>
      </t>
    </mdx>
    <mdx n="0" f="v">
      <t c="8">
        <n x="9"/>
        <n x="32"/>
        <n x="5"/>
        <n x="59" s="1"/>
        <n x="60" s="1"/>
        <n x="61" s="1"/>
        <n x="62" s="1"/>
        <n x="63" s="1"/>
      </t>
    </mdx>
    <mdx n="0" f="v">
      <t c="8">
        <n x="9"/>
        <n x="28"/>
        <n x="5"/>
        <n x="59" s="1"/>
        <n x="60" s="1"/>
        <n x="61" s="1"/>
        <n x="62" s="1"/>
        <n x="63" s="1"/>
      </t>
    </mdx>
    <mdx n="0" f="v">
      <t c="8">
        <n x="9"/>
        <n x="44"/>
        <n x="5"/>
        <n x="59" s="1"/>
        <n x="60" s="1"/>
        <n x="61" s="1"/>
        <n x="62" s="1"/>
        <n x="63" s="1"/>
      </t>
    </mdx>
    <mdx n="0" f="v">
      <t c="8">
        <n x="9"/>
        <n x="50"/>
        <n x="5"/>
        <n x="59" s="1"/>
        <n x="60" s="1"/>
        <n x="61" s="1"/>
        <n x="62" s="1"/>
        <n x="63" s="1"/>
      </t>
    </mdx>
    <mdx n="0" f="v">
      <t c="8">
        <n x="9"/>
        <n x="27"/>
        <n x="5"/>
        <n x="59" s="1"/>
        <n x="60" s="1"/>
        <n x="61" s="1"/>
        <n x="62" s="1"/>
        <n x="63" s="1"/>
      </t>
    </mdx>
    <mdx n="0" f="v">
      <t c="8">
        <n x="9"/>
        <n x="36"/>
        <n x="15"/>
        <n x="59" s="1"/>
        <n x="60" s="1"/>
        <n x="61" s="1"/>
        <n x="62" s="1"/>
        <n x="63" s="1"/>
      </t>
    </mdx>
    <mdx n="0" f="v">
      <t c="8">
        <n x="9"/>
        <n x="58"/>
        <n x="18"/>
        <n x="59" s="1"/>
        <n x="60" s="1"/>
        <n x="61" s="1"/>
        <n x="62" s="1"/>
        <n x="63" s="1"/>
      </t>
    </mdx>
    <mdx n="0" f="v">
      <t c="8">
        <n x="9"/>
        <n x="26"/>
        <n x="18"/>
        <n x="59" s="1"/>
        <n x="60" s="1"/>
        <n x="61" s="1"/>
        <n x="62" s="1"/>
        <n x="63" s="1"/>
      </t>
    </mdx>
    <mdx n="0" f="v">
      <t c="8">
        <n x="9"/>
        <n x="7"/>
        <n x="18"/>
        <n x="59" s="1"/>
        <n x="60" s="1"/>
        <n x="61" s="1"/>
        <n x="62" s="1"/>
        <n x="63" s="1"/>
      </t>
    </mdx>
    <mdx n="0" f="v">
      <t c="8">
        <n x="9"/>
        <n x="57"/>
        <n x="18"/>
        <n x="59" s="1"/>
        <n x="60" s="1"/>
        <n x="61" s="1"/>
        <n x="62" s="1"/>
        <n x="63" s="1"/>
      </t>
    </mdx>
    <mdx n="0" f="v">
      <t c="8">
        <n x="9"/>
        <n x="25"/>
        <n x="18"/>
        <n x="59" s="1"/>
        <n x="60" s="1"/>
        <n x="61" s="1"/>
        <n x="62" s="1"/>
        <n x="63" s="1"/>
      </t>
    </mdx>
    <mdx n="0" f="v">
      <t c="8">
        <n x="9"/>
        <n x="17"/>
        <n x="18"/>
        <n x="59" s="1"/>
        <n x="60" s="1"/>
        <n x="61" s="1"/>
        <n x="62" s="1"/>
        <n x="63" s="1"/>
      </t>
    </mdx>
    <mdx n="0" f="v">
      <t c="8">
        <n x="9"/>
        <n x="56"/>
        <n x="18"/>
        <n x="59" s="1"/>
        <n x="60" s="1"/>
        <n x="61" s="1"/>
        <n x="62" s="1"/>
        <n x="63" s="1"/>
      </t>
    </mdx>
    <mdx n="0" f="v">
      <t c="8">
        <n x="9"/>
        <n x="24"/>
        <n x="18"/>
        <n x="59" s="1"/>
        <n x="60" s="1"/>
        <n x="61" s="1"/>
        <n x="62" s="1"/>
        <n x="63" s="1"/>
      </t>
    </mdx>
    <mdx n="0" f="v">
      <t c="8">
        <n x="9"/>
        <n x="6"/>
        <n x="18"/>
        <n x="59" s="1"/>
        <n x="60" s="1"/>
        <n x="61" s="1"/>
        <n x="62" s="1"/>
        <n x="63" s="1"/>
      </t>
    </mdx>
    <mdx n="0" f="v">
      <t c="8">
        <n x="9"/>
        <n x="55"/>
        <n x="18"/>
        <n x="59" s="1"/>
        <n x="60" s="1"/>
        <n x="61" s="1"/>
        <n x="62" s="1"/>
        <n x="63" s="1"/>
      </t>
    </mdx>
    <mdx n="0" f="v">
      <t c="8">
        <n x="9"/>
        <n x="23"/>
        <n x="18"/>
        <n x="59" s="1"/>
        <n x="60" s="1"/>
        <n x="61" s="1"/>
        <n x="62" s="1"/>
        <n x="63" s="1"/>
      </t>
    </mdx>
    <mdx n="0" f="v">
      <t c="8">
        <n x="9"/>
        <n x="16"/>
        <n x="18"/>
        <n x="59" s="1"/>
        <n x="60" s="1"/>
        <n x="61" s="1"/>
        <n x="62" s="1"/>
        <n x="63" s="1"/>
      </t>
    </mdx>
    <mdx n="0" f="v">
      <t c="8">
        <n x="9"/>
        <n x="54"/>
        <n x="18"/>
        <n x="59" s="1"/>
        <n x="60" s="1"/>
        <n x="61" s="1"/>
        <n x="62" s="1"/>
        <n x="63" s="1"/>
      </t>
    </mdx>
    <mdx n="0" f="v">
      <t c="8">
        <n x="9"/>
        <n x="22"/>
        <n x="18"/>
        <n x="59" s="1"/>
        <n x="60" s="1"/>
        <n x="61" s="1"/>
        <n x="62" s="1"/>
        <n x="63" s="1"/>
      </t>
    </mdx>
    <mdx n="0" f="v">
      <t c="8">
        <n x="9"/>
        <n x="11"/>
        <n x="15"/>
        <n x="59" s="1"/>
        <n x="60" s="1"/>
        <n x="61" s="1"/>
        <n x="62" s="1"/>
        <n x="63" s="1"/>
      </t>
    </mdx>
    <mdx n="0" f="v">
      <t c="8">
        <n x="9"/>
        <n x="58"/>
        <n x="15"/>
        <n x="59" s="1"/>
        <n x="60" s="1"/>
        <n x="61" s="1"/>
        <n x="62" s="1"/>
        <n x="63" s="1"/>
      </t>
    </mdx>
    <mdx n="0" f="v">
      <t c="8">
        <n x="9"/>
        <n x="26"/>
        <n x="15"/>
        <n x="59" s="1"/>
        <n x="60" s="1"/>
        <n x="61" s="1"/>
        <n x="62" s="1"/>
        <n x="63" s="1"/>
      </t>
    </mdx>
    <mdx n="0" f="v">
      <t c="8">
        <n x="9"/>
        <n x="7"/>
        <n x="15"/>
        <n x="59" s="1"/>
        <n x="60" s="1"/>
        <n x="61" s="1"/>
        <n x="62" s="1"/>
        <n x="63" s="1"/>
      </t>
    </mdx>
    <mdx n="0" f="v">
      <t c="8">
        <n x="9"/>
        <n x="57"/>
        <n x="15"/>
        <n x="59" s="1"/>
        <n x="60" s="1"/>
        <n x="61" s="1"/>
        <n x="62" s="1"/>
        <n x="63" s="1"/>
      </t>
    </mdx>
    <mdx n="0" f="v">
      <t c="8">
        <n x="9"/>
        <n x="25"/>
        <n x="15"/>
        <n x="59" s="1"/>
        <n x="60" s="1"/>
        <n x="61" s="1"/>
        <n x="62" s="1"/>
        <n x="63" s="1"/>
      </t>
    </mdx>
    <mdx n="0" f="v">
      <t c="8">
        <n x="9"/>
        <n x="17"/>
        <n x="15"/>
        <n x="59" s="1"/>
        <n x="60" s="1"/>
        <n x="61" s="1"/>
        <n x="62" s="1"/>
        <n x="63" s="1"/>
      </t>
    </mdx>
    <mdx n="0" f="v">
      <t c="8">
        <n x="9"/>
        <n x="56"/>
        <n x="15"/>
        <n x="59" s="1"/>
        <n x="60" s="1"/>
        <n x="61" s="1"/>
        <n x="62" s="1"/>
        <n x="63" s="1"/>
      </t>
    </mdx>
    <mdx n="0" f="v">
      <t c="8">
        <n x="9"/>
        <n x="24"/>
        <n x="15"/>
        <n x="59" s="1"/>
        <n x="60" s="1"/>
        <n x="61" s="1"/>
        <n x="62" s="1"/>
        <n x="63" s="1"/>
      </t>
    </mdx>
    <mdx n="0" f="v">
      <t c="8">
        <n x="9"/>
        <n x="6"/>
        <n x="15"/>
        <n x="59" s="1"/>
        <n x="60" s="1"/>
        <n x="61" s="1"/>
        <n x="62" s="1"/>
        <n x="63" s="1"/>
      </t>
    </mdx>
    <mdx n="0" f="v">
      <t c="8">
        <n x="9"/>
        <n x="55"/>
        <n x="15"/>
        <n x="59" s="1"/>
        <n x="60" s="1"/>
        <n x="61" s="1"/>
        <n x="62" s="1"/>
        <n x="63" s="1"/>
      </t>
    </mdx>
    <mdx n="0" f="v">
      <t c="8">
        <n x="9"/>
        <n x="23"/>
        <n x="15"/>
        <n x="59" s="1"/>
        <n x="60" s="1"/>
        <n x="61" s="1"/>
        <n x="62" s="1"/>
        <n x="63" s="1"/>
      </t>
    </mdx>
    <mdx n="0" f="v">
      <t c="8">
        <n x="9"/>
        <n x="16"/>
        <n x="15"/>
        <n x="59" s="1"/>
        <n x="60" s="1"/>
        <n x="61" s="1"/>
        <n x="62" s="1"/>
        <n x="63" s="1"/>
      </t>
    </mdx>
    <mdx n="0" f="v">
      <t c="8">
        <n x="9"/>
        <n x="54"/>
        <n x="15"/>
        <n x="59" s="1"/>
        <n x="60" s="1"/>
        <n x="61" s="1"/>
        <n x="62" s="1"/>
        <n x="63" s="1"/>
      </t>
    </mdx>
    <mdx n="0" f="v">
      <t c="8">
        <n x="9"/>
        <n x="22"/>
        <n x="15"/>
        <n x="59" s="1"/>
        <n x="60" s="1"/>
        <n x="61" s="1"/>
        <n x="62" s="1"/>
        <n x="63" s="1"/>
      </t>
    </mdx>
    <mdx n="0" f="v">
      <t c="8">
        <n x="9"/>
        <n x="21"/>
        <n x="15"/>
        <n x="59" s="1"/>
        <n x="60" s="1"/>
        <n x="61" s="1"/>
        <n x="62" s="1"/>
        <n x="63" s="1"/>
      </t>
    </mdx>
    <mdx n="0" f="v">
      <t c="8">
        <n x="9"/>
        <n x="58"/>
        <n x="5"/>
        <n x="59" s="1"/>
        <n x="60" s="1"/>
        <n x="61" s="1"/>
        <n x="62" s="1"/>
        <n x="63" s="1"/>
      </t>
    </mdx>
    <mdx n="0" f="v">
      <t c="8">
        <n x="9"/>
        <n x="26"/>
        <n x="5"/>
        <n x="59" s="1"/>
        <n x="60" s="1"/>
        <n x="61" s="1"/>
        <n x="62" s="1"/>
        <n x="63" s="1"/>
      </t>
    </mdx>
    <mdx n="0" f="v">
      <t c="8">
        <n x="9"/>
        <n x="7"/>
        <n x="5"/>
        <n x="59" s="1"/>
        <n x="60" s="1"/>
        <n x="61" s="1"/>
        <n x="62" s="1"/>
        <n x="63" s="1"/>
      </t>
    </mdx>
    <mdx n="0" f="v">
      <t c="8">
        <n x="9"/>
        <n x="57"/>
        <n x="5"/>
        <n x="59" s="1"/>
        <n x="60" s="1"/>
        <n x="61" s="1"/>
        <n x="62" s="1"/>
        <n x="63" s="1"/>
      </t>
    </mdx>
    <mdx n="0" f="v">
      <t c="8">
        <n x="9"/>
        <n x="25"/>
        <n x="5"/>
        <n x="59" s="1"/>
        <n x="60" s="1"/>
        <n x="61" s="1"/>
        <n x="62" s="1"/>
        <n x="63" s="1"/>
      </t>
    </mdx>
    <mdx n="0" f="v">
      <t c="8">
        <n x="9"/>
        <n x="17"/>
        <n x="5"/>
        <n x="59" s="1"/>
        <n x="60" s="1"/>
        <n x="61" s="1"/>
        <n x="62" s="1"/>
        <n x="63" s="1"/>
      </t>
    </mdx>
    <mdx n="0" f="v">
      <t c="8">
        <n x="9"/>
        <n x="56"/>
        <n x="5"/>
        <n x="59" s="1"/>
        <n x="60" s="1"/>
        <n x="61" s="1"/>
        <n x="62" s="1"/>
        <n x="63" s="1"/>
      </t>
    </mdx>
    <mdx n="0" f="v">
      <t c="8">
        <n x="9"/>
        <n x="24"/>
        <n x="5"/>
        <n x="59" s="1"/>
        <n x="60" s="1"/>
        <n x="61" s="1"/>
        <n x="62" s="1"/>
        <n x="63" s="1"/>
      </t>
    </mdx>
    <mdx n="0" f="v">
      <t c="8">
        <n x="9"/>
        <n x="6"/>
        <n x="5"/>
        <n x="59" s="1"/>
        <n x="60" s="1"/>
        <n x="61" s="1"/>
        <n x="62" s="1"/>
        <n x="63" s="1"/>
      </t>
    </mdx>
    <mdx n="0" f="v">
      <t c="8">
        <n x="9"/>
        <n x="55"/>
        <n x="5"/>
        <n x="59" s="1"/>
        <n x="60" s="1"/>
        <n x="61" s="1"/>
        <n x="62" s="1"/>
        <n x="63" s="1"/>
      </t>
    </mdx>
    <mdx n="0" f="v">
      <t c="8">
        <n x="9"/>
        <n x="23"/>
        <n x="5"/>
        <n x="59" s="1"/>
        <n x="60" s="1"/>
        <n x="61" s="1"/>
        <n x="62" s="1"/>
        <n x="63" s="1"/>
      </t>
    </mdx>
    <mdx n="0" f="v">
      <t c="8">
        <n x="9"/>
        <n x="16"/>
        <n x="5"/>
        <n x="59" s="1"/>
        <n x="60" s="1"/>
        <n x="61" s="1"/>
        <n x="62" s="1"/>
        <n x="63" s="1"/>
      </t>
    </mdx>
    <mdx n="0" f="v">
      <t c="8">
        <n x="9"/>
        <n x="54"/>
        <n x="5"/>
        <n x="59" s="1"/>
        <n x="60" s="1"/>
        <n x="61" s="1"/>
        <n x="62" s="1"/>
        <n x="63" s="1"/>
      </t>
    </mdx>
    <mdx n="0" f="v">
      <t c="8">
        <n x="9"/>
        <n x="22"/>
        <n x="5"/>
        <n x="59" s="1"/>
        <n x="60" s="1"/>
        <n x="61" s="1"/>
        <n x="62" s="1"/>
        <n x="63" s="1"/>
      </t>
    </mdx>
    <mdx n="0" f="v">
      <t c="8">
        <n x="9"/>
        <n x="27"/>
        <n x="18"/>
        <n x="59" s="1"/>
        <n x="60" s="1"/>
        <n x="61" s="1"/>
        <n x="62" s="1"/>
        <n x="63" s="1"/>
      </t>
    </mdx>
    <mdx n="0" f="v">
      <t c="8">
        <n x="9"/>
        <n x="27"/>
        <n x="15"/>
        <n x="59" s="1"/>
        <n x="60" s="1"/>
        <n x="61" s="1"/>
        <n x="62" s="1"/>
        <n x="63" s="1"/>
      </t>
    </mdx>
    <mdx n="0" f="v">
      <t c="8">
        <n x="9"/>
        <n x="28"/>
        <n x="18"/>
        <n x="59" s="1"/>
        <n x="60" s="1"/>
        <n x="61" s="1"/>
        <n x="62" s="1"/>
        <n x="63" s="1"/>
      </t>
    </mdx>
    <mdx n="0" f="v">
      <t c="8">
        <n x="9"/>
        <n x="28"/>
        <n x="15"/>
        <n x="59" s="1"/>
        <n x="60" s="1"/>
        <n x="61" s="1"/>
        <n x="62" s="1"/>
        <n x="63" s="1"/>
      </t>
    </mdx>
    <mdx n="0" f="v">
      <t c="8">
        <n x="9"/>
        <n x="29"/>
        <n x="18"/>
        <n x="59" s="1"/>
        <n x="60" s="1"/>
        <n x="61" s="1"/>
        <n x="62" s="1"/>
        <n x="63" s="1"/>
      </t>
    </mdx>
    <mdx n="0" f="v">
      <t c="8">
        <n x="9"/>
        <n x="29"/>
        <n x="15"/>
        <n x="59" s="1"/>
        <n x="60" s="1"/>
        <n x="61" s="1"/>
        <n x="62" s="1"/>
        <n x="63" s="1"/>
      </t>
    </mdx>
    <mdx n="0" f="v">
      <t c="8">
        <n x="9"/>
        <n x="30"/>
        <n x="18"/>
        <n x="59" s="1"/>
        <n x="60" s="1"/>
        <n x="61" s="1"/>
        <n x="62" s="1"/>
        <n x="63" s="1"/>
      </t>
    </mdx>
    <mdx n="0" f="v">
      <t c="8">
        <n x="9"/>
        <n x="30"/>
        <n x="15"/>
        <n x="59" s="1"/>
        <n x="60" s="1"/>
        <n x="61" s="1"/>
        <n x="62" s="1"/>
        <n x="63" s="1"/>
      </t>
    </mdx>
    <mdx n="0" f="v">
      <t c="8">
        <n x="9"/>
        <n x="31"/>
        <n x="18"/>
        <n x="59" s="1"/>
        <n x="60" s="1"/>
        <n x="61" s="1"/>
        <n x="62" s="1"/>
        <n x="63" s="1"/>
      </t>
    </mdx>
    <mdx n="0" f="v">
      <t c="8">
        <n x="9"/>
        <n x="31"/>
        <n x="15"/>
        <n x="59" s="1"/>
        <n x="60" s="1"/>
        <n x="61" s="1"/>
        <n x="62" s="1"/>
        <n x="63" s="1"/>
      </t>
    </mdx>
    <mdx n="0" f="v">
      <t c="8">
        <n x="9"/>
        <n x="38"/>
        <n x="18"/>
        <n x="59" s="1"/>
        <n x="60" s="1"/>
        <n x="61" s="1"/>
        <n x="62" s="1"/>
        <n x="63" s="1"/>
      </t>
    </mdx>
    <mdx n="0" f="v">
      <t c="8">
        <n x="9"/>
        <n x="38"/>
        <n x="15"/>
        <n x="59" s="1"/>
        <n x="60" s="1"/>
        <n x="61" s="1"/>
        <n x="62" s="1"/>
        <n x="63" s="1"/>
      </t>
    </mdx>
    <mdx n="0" f="v">
      <t c="8">
        <n x="9"/>
        <n x="38"/>
        <n x="5"/>
        <n x="59" s="1"/>
        <n x="60" s="1"/>
        <n x="61" s="1"/>
        <n x="62" s="1"/>
        <n x="63" s="1"/>
      </t>
    </mdx>
    <mdx n="0" f="v">
      <t c="8">
        <n x="9"/>
        <n x="39"/>
        <n x="18"/>
        <n x="59" s="1"/>
        <n x="60" s="1"/>
        <n x="61" s="1"/>
        <n x="62" s="1"/>
        <n x="63" s="1"/>
      </t>
    </mdx>
    <mdx n="0" f="v">
      <t c="8">
        <n x="9"/>
        <n x="39"/>
        <n x="15"/>
        <n x="59" s="1"/>
        <n x="60" s="1"/>
        <n x="61" s="1"/>
        <n x="62" s="1"/>
        <n x="63" s="1"/>
      </t>
    </mdx>
    <mdx n="0" f="v">
      <t c="8">
        <n x="9"/>
        <n x="39"/>
        <n x="5"/>
        <n x="59" s="1"/>
        <n x="60" s="1"/>
        <n x="61" s="1"/>
        <n x="62" s="1"/>
        <n x="63" s="1"/>
      </t>
    </mdx>
    <mdx n="0" f="v">
      <t c="8">
        <n x="9"/>
        <n x="40"/>
        <n x="18"/>
        <n x="59" s="1"/>
        <n x="60" s="1"/>
        <n x="61" s="1"/>
        <n x="62" s="1"/>
        <n x="63" s="1"/>
      </t>
    </mdx>
    <mdx n="0" f="v">
      <t c="8">
        <n x="9"/>
        <n x="40"/>
        <n x="15"/>
        <n x="59" s="1"/>
        <n x="60" s="1"/>
        <n x="61" s="1"/>
        <n x="62" s="1"/>
        <n x="63" s="1"/>
      </t>
    </mdx>
    <mdx n="0" f="v">
      <t c="8">
        <n x="9"/>
        <n x="40"/>
        <n x="5"/>
        <n x="59" s="1"/>
        <n x="60" s="1"/>
        <n x="61" s="1"/>
        <n x="62" s="1"/>
        <n x="63" s="1"/>
      </t>
    </mdx>
    <mdx n="0" f="v">
      <t c="8">
        <n x="9"/>
        <n x="41"/>
        <n x="18"/>
        <n x="59" s="1"/>
        <n x="60" s="1"/>
        <n x="61" s="1"/>
        <n x="62" s="1"/>
        <n x="63" s="1"/>
      </t>
    </mdx>
    <mdx n="0" f="v">
      <t c="8">
        <n x="9"/>
        <n x="41"/>
        <n x="15"/>
        <n x="59" s="1"/>
        <n x="60" s="1"/>
        <n x="61" s="1"/>
        <n x="62" s="1"/>
        <n x="63" s="1"/>
      </t>
    </mdx>
    <mdx n="0" f="v">
      <t c="8">
        <n x="9"/>
        <n x="41"/>
        <n x="5"/>
        <n x="59" s="1"/>
        <n x="60" s="1"/>
        <n x="61" s="1"/>
        <n x="62" s="1"/>
        <n x="63" s="1"/>
      </t>
    </mdx>
    <mdx n="0" f="v">
      <t c="8">
        <n x="9"/>
        <n x="42"/>
        <n x="18"/>
        <n x="59" s="1"/>
        <n x="60" s="1"/>
        <n x="61" s="1"/>
        <n x="62" s="1"/>
        <n x="63" s="1"/>
      </t>
    </mdx>
    <mdx n="0" f="v">
      <t c="8">
        <n x="9"/>
        <n x="42"/>
        <n x="15"/>
        <n x="59" s="1"/>
        <n x="60" s="1"/>
        <n x="61" s="1"/>
        <n x="62" s="1"/>
        <n x="63" s="1"/>
      </t>
    </mdx>
    <mdx n="0" f="v">
      <t c="8">
        <n x="9"/>
        <n x="42"/>
        <n x="5"/>
        <n x="59" s="1"/>
        <n x="60" s="1"/>
        <n x="61" s="1"/>
        <n x="62" s="1"/>
        <n x="63" s="1"/>
      </t>
    </mdx>
    <mdx n="0" f="v">
      <t c="8">
        <n x="9"/>
        <n x="45"/>
        <n x="5"/>
        <n x="59" s="1"/>
        <n x="60" s="1"/>
        <n x="61" s="1"/>
        <n x="62" s="1"/>
        <n x="63" s="1"/>
      </t>
    </mdx>
    <mdx n="0" f="v">
      <t c="8">
        <n x="9"/>
        <n x="45"/>
        <n x="15"/>
        <n x="59" s="1"/>
        <n x="60" s="1"/>
        <n x="61" s="1"/>
        <n x="62" s="1"/>
        <n x="63" s="1"/>
      </t>
    </mdx>
    <mdx n="0" f="v">
      <t c="8">
        <n x="9"/>
        <n x="46"/>
        <n x="5"/>
        <n x="59" s="1"/>
        <n x="60" s="1"/>
        <n x="61" s="1"/>
        <n x="62" s="1"/>
        <n x="63" s="1"/>
      </t>
    </mdx>
    <mdx n="0" f="v">
      <t c="8">
        <n x="9"/>
        <n x="46"/>
        <n x="15"/>
        <n x="59" s="1"/>
        <n x="60" s="1"/>
        <n x="61" s="1"/>
        <n x="62" s="1"/>
        <n x="63" s="1"/>
      </t>
    </mdx>
    <mdx n="0" f="v">
      <t c="8">
        <n x="9"/>
        <n x="47"/>
        <n x="5"/>
        <n x="59" s="1"/>
        <n x="60" s="1"/>
        <n x="61" s="1"/>
        <n x="62" s="1"/>
        <n x="63" s="1"/>
      </t>
    </mdx>
    <mdx n="0" f="v">
      <t c="8">
        <n x="9"/>
        <n x="47"/>
        <n x="15"/>
        <n x="59" s="1"/>
        <n x="60" s="1"/>
        <n x="61" s="1"/>
        <n x="62" s="1"/>
        <n x="63" s="1"/>
      </t>
    </mdx>
    <mdx n="0" f="v">
      <t c="8">
        <n x="9"/>
        <n x="50"/>
        <n x="18"/>
        <n x="59" s="1"/>
        <n x="60" s="1"/>
        <n x="61" s="1"/>
        <n x="62" s="1"/>
        <n x="63" s="1"/>
      </t>
    </mdx>
    <mdx n="0" f="v">
      <t c="8">
        <n x="9"/>
        <n x="50"/>
        <n x="15"/>
        <n x="59" s="1"/>
        <n x="60" s="1"/>
        <n x="61" s="1"/>
        <n x="62" s="1"/>
        <n x="63" s="1"/>
      </t>
    </mdx>
    <mdx n="0" f="v">
      <t c="8">
        <n x="9"/>
        <n x="32"/>
        <n x="18"/>
        <n x="59" s="1"/>
        <n x="60" s="1"/>
        <n x="61" s="1"/>
        <n x="62" s="1"/>
        <n x="63" s="1"/>
      </t>
    </mdx>
    <mdx n="0" f="v">
      <t c="8">
        <n x="9"/>
        <n x="32"/>
        <n x="15"/>
        <n x="59" s="1"/>
        <n x="60" s="1"/>
        <n x="61" s="1"/>
        <n x="62" s="1"/>
        <n x="63" s="1"/>
      </t>
    </mdx>
    <mdx n="0" f="v">
      <t c="8">
        <n x="9"/>
        <n x="43"/>
        <n x="18"/>
        <n x="59" s="1"/>
        <n x="60" s="1"/>
        <n x="61" s="1"/>
        <n x="62" s="1"/>
        <n x="63" s="1"/>
      </t>
    </mdx>
    <mdx n="0" f="v">
      <t c="8">
        <n x="9"/>
        <n x="43"/>
        <n x="15"/>
        <n x="59" s="1"/>
        <n x="60" s="1"/>
        <n x="61" s="1"/>
        <n x="62" s="1"/>
        <n x="63" s="1"/>
      </t>
    </mdx>
    <mdx n="0" f="v">
      <t c="8">
        <n x="9"/>
        <n x="51"/>
        <n x="18"/>
        <n x="59" s="1"/>
        <n x="60" s="1"/>
        <n x="61" s="1"/>
        <n x="62" s="1"/>
        <n x="63" s="1"/>
      </t>
    </mdx>
    <mdx n="0" f="v">
      <t c="8">
        <n x="9"/>
        <n x="51"/>
        <n x="15"/>
        <n x="59" s="1"/>
        <n x="60" s="1"/>
        <n x="61" s="1"/>
        <n x="62" s="1"/>
        <n x="63" s="1"/>
      </t>
    </mdx>
    <mdx n="0" f="v">
      <t c="8">
        <n x="9"/>
        <n x="33"/>
        <n x="18"/>
        <n x="59" s="1"/>
        <n x="60" s="1"/>
        <n x="61" s="1"/>
        <n x="62" s="1"/>
        <n x="63" s="1"/>
      </t>
    </mdx>
    <mdx n="0" f="v">
      <t c="8">
        <n x="9"/>
        <n x="33"/>
        <n x="15"/>
        <n x="59" s="1"/>
        <n x="60" s="1"/>
        <n x="61" s="1"/>
        <n x="62" s="1"/>
        <n x="63" s="1"/>
      </t>
    </mdx>
  </mdxMetadata>
  <valueMetadata count="2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valueMetadata>
</metadata>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<sst xmlns="http://schemas.openxmlformats.org/spreadsheetml/2006/main" count="16276" uniqueCount="53">
  <si>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</si>
  <si>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</si>
  <si>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</si>
  <si>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</si>
  <si>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</si>
  <si>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</si>
  <si>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</si>
  <si>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</si>
  <si>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</si>
  <si>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</si>
  <si>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</si>
  <si>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</si>
  <si>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</si>
  <si>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</si>
  <si>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</si>
  <si>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</si>
  <si>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</si>
  <si>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</si>
  <si>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</si>
  <si>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</si>
  <si>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</si>
  <si>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</si>
  <si>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</si>
  <si>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</si>
  <si>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</si>
  <si>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</si>
  <si>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</si>
  <si>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</si>
  <si>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</si>
  <si>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</si>
  <si>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</si>
  <si>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</si>
  <si>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</si>
  <si>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</si>
  <si>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</si>
  <si>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</si>
  <si>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</si>
  <si>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</si>
  <si>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</si>
  <si>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</si>
  <si>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</si>
  <si>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Range</t>
  </si>
  <si>
    <t>Row Labels</t>
  </si>
  <si>
    <t>Grand Total</t>
  </si>
  <si>
    <t>Average of Income</t>
  </si>
  <si>
    <t>Column Labels</t>
  </si>
  <si>
    <t>Count of Purchased Bike</t>
  </si>
  <si>
    <t>Teen (10-19)</t>
  </si>
  <si>
    <t>Young Adult (20-29)</t>
  </si>
  <si>
    <t>Middle Aged (45-64)</t>
  </si>
  <si>
    <t>Adult (30-44)</t>
  </si>
  <si>
    <t>Senior (65+)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</si>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</sst>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49"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C62" s="6"/>
        <tr r="C62" s="6"/>
        <tr r="C62" s="6"/>
        <tr r="C62" s="6"/>
        <tr r="C62" s="6"/>
        <tr r="C62" s="6"/>
        <tr r="B62" s="6"/>
        <tr r="B62" s="6"/>
        <tr r="B62" s="6"/>
        <tr r="B62" s="6"/>
        <tr r="B62" s="6"/>
        <tr r="B62" s="6"/>
        <tr r="C74" s="6"/>
        <tr r="C74" s="6"/>
        <tr r="C74" s="6"/>
        <tr r="C74" s="6"/>
        <tr r="C74" s="6"/>
        <tr r="C74" s="6"/>
        <tr r="B74" s="6"/>
        <tr r="B74" s="6"/>
        <tr r="B74" s="6"/>
        <tr r="B74" s="6"/>
        <tr r="B74" s="6"/>
        <tr r="B74" s="6"/>
        <tr r="C86" s="6"/>
        <tr r="C86" s="6"/>
        <tr r="C86" s="6"/>
        <tr r="C86" s="6"/>
        <tr r="C86" s="6"/>
        <tr r="C86" s="6"/>
        <tr r="B86" s="6"/>
        <tr r="B86" s="6"/>
        <tr r="B86" s="6"/>
        <tr r="B86" s="6"/>
        <tr r="B86" s="6"/>
        <tr r="B86" s="6"/>
        <tr r="C98" s="6"/>
        <tr r="C98" s="6"/>
        <tr r="C98" s="6"/>
        <tr r="C98" s="6"/>
        <tr r="C98" s="6"/>
        <tr r="C98" s="6"/>
        <tr r="B98" s="6"/>
        <tr r="B98" s="6"/>
        <tr r="B98" s="6"/>
        <tr r="B98" s="6"/>
        <tr r="B98" s="6"/>
        <tr r="B98" s="6"/>
        <tr r="C110" s="6"/>
        <tr r="C110" s="6"/>
        <tr r="C110" s="6"/>
        <tr r="C110" s="6"/>
        <tr r="C110" s="6"/>
        <tr r="C110" s="6"/>
        <tr r="B110" s="6"/>
        <tr r="B110" s="6"/>
        <tr r="B110" s="6"/>
        <tr r="B110" s="6"/>
        <tr r="B110" s="6"/>
        <tr r="B110" s="6"/>
        <tr r="C88" s="6"/>
        <tr r="C88" s="6"/>
        <tr r="C88" s="6"/>
        <tr r="C88" s="6"/>
        <tr r="C88" s="6"/>
        <tr r="C88" s="6"/>
        <tr r="D88" s="6"/>
        <tr r="D88" s="6"/>
        <tr r="D88" s="6"/>
        <tr r="D88" s="6"/>
        <tr r="D88" s="6"/>
        <tr r="D88" s="6"/>
        <tr r="C100" s="6"/>
        <tr r="C100" s="6"/>
        <tr r="C100" s="6"/>
        <tr r="C100" s="6"/>
        <tr r="C100" s="6"/>
        <tr r="C100" s="6"/>
        <tr r="D100" s="6"/>
        <tr r="D100" s="6"/>
        <tr r="D100" s="6"/>
        <tr r="D100" s="6"/>
        <tr r="D100" s="6"/>
        <tr r="D100" s="6"/>
        <tr r="C112" s="6"/>
        <tr r="C112" s="6"/>
        <tr r="C112" s="6"/>
        <tr r="C112" s="6"/>
        <tr r="C112" s="6"/>
        <tr r="C112" s="6"/>
        <tr r="D112" s="6"/>
        <tr r="D112" s="6"/>
        <tr r="D112" s="6"/>
        <tr r="D112" s="6"/>
        <tr r="D112" s="6"/>
        <tr r="D112" s="6"/>
        <tr r="D65" s="6"/>
        <tr r="D65" s="6"/>
        <tr r="D65" s="6"/>
        <tr r="D65" s="6"/>
        <tr r="D65" s="6"/>
        <tr r="D65" s="6"/>
        <tr r="C65" s="6"/>
        <tr r="C65" s="6"/>
        <tr r="C65" s="6"/>
        <tr r="C65" s="6"/>
        <tr r="C65" s="6"/>
        <tr r="C65" s="6"/>
        <tr r="B65" s="6"/>
        <tr r="B65" s="6"/>
        <tr r="B65" s="6"/>
        <tr r="B65" s="6"/>
        <tr r="B65" s="6"/>
        <tr r="B65" s="6"/>
        <tr r="D77" s="6"/>
        <tr r="D77" s="6"/>
        <tr r="D77" s="6"/>
        <tr r="D77" s="6"/>
        <tr r="D77" s="6"/>
        <tr r="D77" s="6"/>
        <tr r="C77" s="6"/>
        <tr r="C77" s="6"/>
        <tr r="C77" s="6"/>
        <tr r="C77" s="6"/>
        <tr r="C77" s="6"/>
        <tr r="C77" s="6"/>
        <tr r="B77" s="6"/>
        <tr r="B77" s="6"/>
        <tr r="B77" s="6"/>
        <tr r="B77" s="6"/>
        <tr r="B77" s="6"/>
        <tr r="B77" s="6"/>
        <tr r="D89" s="6"/>
        <tr r="D89" s="6"/>
        <tr r="D89" s="6"/>
        <tr r="D89" s="6"/>
        <tr r="D89" s="6"/>
        <tr r="D89" s="6"/>
        <tr r="C89" s="6"/>
        <tr r="C89" s="6"/>
        <tr r="C89" s="6"/>
        <tr r="C89" s="6"/>
        <tr r="C89" s="6"/>
        <tr r="C89" s="6"/>
        <tr r="B89" s="6"/>
        <tr r="B89" s="6"/>
        <tr r="B89" s="6"/>
        <tr r="B89" s="6"/>
        <tr r="B89" s="6"/>
        <tr r="B89" s="6"/>
        <tr r="D101" s="6"/>
        <tr r="D101" s="6"/>
        <tr r="D101" s="6"/>
        <tr r="D101" s="6"/>
        <tr r="D101" s="6"/>
        <tr r="D101" s="6"/>
        <tr r="C101" s="6"/>
        <tr r="C101" s="6"/>
        <tr r="C101" s="6"/>
        <tr r="C101" s="6"/>
        <tr r="C101" s="6"/>
        <tr r="C101" s="6"/>
        <tr r="B101" s="6"/>
        <tr r="B101" s="6"/>
        <tr r="B101" s="6"/>
        <tr r="B101" s="6"/>
        <tr r="B101" s="6"/>
        <tr r="B101" s="6"/>
        <tr r="D113" s="6"/>
        <tr r="D113" s="6"/>
        <tr r="D113" s="6"/>
        <tr r="D113" s="6"/>
        <tr r="D113" s="6"/>
        <tr r="D113" s="6"/>
        <tr r="C113" s="6"/>
        <tr r="C113" s="6"/>
        <tr r="C113" s="6"/>
        <tr r="C113" s="6"/>
        <tr r="C113" s="6"/>
        <tr r="C113" s="6"/>
        <tr r="B113" s="6"/>
        <tr r="B113" s="6"/>
        <tr r="B113" s="6"/>
        <tr r="B113" s="6"/>
        <tr r="B113" s="6"/>
        <tr r="B113" s="6"/>
        <tr r="C66" s="6"/>
        <tr r="C66" s="6"/>
        <tr r="C66" s="6"/>
        <tr r="C66" s="6"/>
        <tr r="C66" s="6"/>
        <tr r="C66" s="6"/>
        <tr r="B66" s="6"/>
        <tr r="B66" s="6"/>
        <tr r="B66" s="6"/>
        <tr r="B66" s="6"/>
        <tr r="B66" s="6"/>
        <tr r="B66" s="6"/>
        <tr r="C78" s="6"/>
        <tr r="C78" s="6"/>
        <tr r="C78" s="6"/>
        <tr r="C78" s="6"/>
        <tr r="C78" s="6"/>
        <tr r="C78" s="6"/>
        <tr r="B78" s="6"/>
        <tr r="B78" s="6"/>
        <tr r="B78" s="6"/>
        <tr r="B78" s="6"/>
        <tr r="B78" s="6"/>
        <tr r="B78" s="6"/>
        <tr r="C90" s="6"/>
        <tr r="C90" s="6"/>
        <tr r="C90" s="6"/>
        <tr r="C90" s="6"/>
        <tr r="C90" s="6"/>
        <tr r="C90" s="6"/>
        <tr r="B90" s="6"/>
        <tr r="B90" s="6"/>
        <tr r="B90" s="6"/>
        <tr r="B90" s="6"/>
        <tr r="B90" s="6"/>
        <tr r="B90" s="6"/>
        <tr r="C102" s="6"/>
        <tr r="C102" s="6"/>
        <tr r="C102" s="6"/>
        <tr r="C102" s="6"/>
        <tr r="C102" s="6"/>
        <tr r="C102" s="6"/>
        <tr r="B102" s="6"/>
        <tr r="B102" s="6"/>
        <tr r="B102" s="6"/>
        <tr r="B102" s="6"/>
        <tr r="B102" s="6"/>
        <tr r="B102" s="6"/>
        <tr r="C114" s="6"/>
        <tr r="C114" s="6"/>
        <tr r="C114" s="6"/>
        <tr r="C114" s="6"/>
        <tr r="C114" s="6"/>
        <tr r="C114" s="6"/>
        <tr r="B114" s="6"/>
        <tr r="B114" s="6"/>
        <tr r="B114" s="6"/>
        <tr r="B114" s="6"/>
        <tr r="B114" s="6"/>
        <tr r="B114" s="6"/>
        <tr r="D115" s="6"/>
        <tr r="D115" s="6"/>
        <tr r="D115" s="6"/>
        <tr r="D115" s="6"/>
        <tr r="D115" s="6"/>
        <tr r="D115" s="6"/>
        <tr r="D111" s="6"/>
        <tr r="D111" s="6"/>
        <tr r="D111" s="6"/>
        <tr r="D111" s="6"/>
        <tr r="D111" s="6"/>
        <tr r="D111" s="6"/>
        <tr r="D107" s="6"/>
        <tr r="D107" s="6"/>
        <tr r="D107" s="6"/>
        <tr r="D107" s="6"/>
        <tr r="D107" s="6"/>
        <tr r="D107" s="6"/>
        <tr r="D103" s="6"/>
        <tr r="D103" s="6"/>
        <tr r="D103" s="6"/>
        <tr r="D103" s="6"/>
        <tr r="D103" s="6"/>
        <tr r="D103" s="6"/>
        <tr r="D99" s="6"/>
        <tr r="D99" s="6"/>
        <tr r="D99" s="6"/>
        <tr r="D99" s="6"/>
        <tr r="D99" s="6"/>
        <tr r="D99" s="6"/>
        <tr r="D95" s="6"/>
        <tr r="D95" s="6"/>
        <tr r="D95" s="6"/>
        <tr r="D95" s="6"/>
        <tr r="D95" s="6"/>
        <tr r="D95" s="6"/>
        <tr r="D91" s="6"/>
        <tr r="D91" s="6"/>
        <tr r="D91" s="6"/>
        <tr r="D91" s="6"/>
        <tr r="D91" s="6"/>
        <tr r="D91" s="6"/>
        <tr r="D87" s="6"/>
        <tr r="D87" s="6"/>
        <tr r="D87" s="6"/>
        <tr r="D87" s="6"/>
        <tr r="D87" s="6"/>
        <tr r="D87" s="6"/>
        <tr r="D83" s="6"/>
        <tr r="D83" s="6"/>
        <tr r="D83" s="6"/>
        <tr r="D83" s="6"/>
        <tr r="D83" s="6"/>
        <tr r="D83" s="6"/>
        <tr r="D79" s="6"/>
        <tr r="D79" s="6"/>
        <tr r="D79" s="6"/>
        <tr r="D79" s="6"/>
        <tr r="D79" s="6"/>
        <tr r="D79" s="6"/>
        <tr r="D75" s="6"/>
        <tr r="D75" s="6"/>
        <tr r="D75" s="6"/>
        <tr r="D75" s="6"/>
        <tr r="D75" s="6"/>
        <tr r="D75" s="6"/>
        <tr r="D71" s="6"/>
        <tr r="D71" s="6"/>
        <tr r="D71" s="6"/>
        <tr r="D71" s="6"/>
        <tr r="D71" s="6"/>
        <tr r="D71" s="6"/>
        <tr r="D67" s="6"/>
        <tr r="D67" s="6"/>
        <tr r="D67" s="6"/>
        <tr r="D67" s="6"/>
        <tr r="D67" s="6"/>
        <tr r="D67" s="6"/>
        <tr r="D63" s="6"/>
        <tr r="D63" s="6"/>
        <tr r="D63" s="6"/>
        <tr r="D63" s="6"/>
        <tr r="D63" s="6"/>
        <tr r="D63" s="6"/>
        <tr r="C92" s="6"/>
        <tr r="C92" s="6"/>
        <tr r="C92" s="6"/>
        <tr r="C92" s="6"/>
        <tr r="C92" s="6"/>
        <tr r="C92" s="6"/>
        <tr r="C115" s="6"/>
        <tr r="C115" s="6"/>
        <tr r="C115" s="6"/>
        <tr r="C115" s="6"/>
        <tr r="C115" s="6"/>
        <tr r="C115" s="6"/>
        <tr r="C111" s="6"/>
        <tr r="C111" s="6"/>
        <tr r="C111" s="6"/>
        <tr r="C111" s="6"/>
        <tr r="C111" s="6"/>
        <tr r="C111" s="6"/>
        <tr r="C107" s="6"/>
        <tr r="C107" s="6"/>
        <tr r="C107" s="6"/>
        <tr r="C107" s="6"/>
        <tr r="C107" s="6"/>
        <tr r="C107" s="6"/>
        <tr r="C103" s="6"/>
        <tr r="C103" s="6"/>
        <tr r="C103" s="6"/>
        <tr r="C103" s="6"/>
        <tr r="C103" s="6"/>
        <tr r="C103" s="6"/>
        <tr r="C99" s="6"/>
        <tr r="C99" s="6"/>
        <tr r="C99" s="6"/>
        <tr r="C99" s="6"/>
        <tr r="C99" s="6"/>
        <tr r="C99" s="6"/>
        <tr r="C95" s="6"/>
        <tr r="C95" s="6"/>
        <tr r="C95" s="6"/>
        <tr r="C95" s="6"/>
        <tr r="C95" s="6"/>
        <tr r="C95" s="6"/>
        <tr r="C91" s="6"/>
        <tr r="C91" s="6"/>
        <tr r="C91" s="6"/>
        <tr r="C91" s="6"/>
        <tr r="C91" s="6"/>
        <tr r="C91" s="6"/>
        <tr r="C87" s="6"/>
        <tr r="C87" s="6"/>
        <tr r="C87" s="6"/>
        <tr r="C87" s="6"/>
        <tr r="C87" s="6"/>
        <tr r="C87" s="6"/>
        <tr r="C83" s="6"/>
        <tr r="C83" s="6"/>
        <tr r="C83" s="6"/>
        <tr r="C83" s="6"/>
        <tr r="C83" s="6"/>
        <tr r="C83" s="6"/>
        <tr r="C79" s="6"/>
        <tr r="C79" s="6"/>
        <tr r="C79" s="6"/>
        <tr r="C79" s="6"/>
        <tr r="C79" s="6"/>
        <tr r="C79" s="6"/>
        <tr r="C75" s="6"/>
        <tr r="C75" s="6"/>
        <tr r="C75" s="6"/>
        <tr r="C75" s="6"/>
        <tr r="C75" s="6"/>
        <tr r="C75" s="6"/>
        <tr r="C71" s="6"/>
        <tr r="C71" s="6"/>
        <tr r="C71" s="6"/>
        <tr r="C71" s="6"/>
        <tr r="C71" s="6"/>
        <tr r="C71" s="6"/>
        <tr r="C67" s="6"/>
        <tr r="C67" s="6"/>
        <tr r="C67" s="6"/>
        <tr r="C67" s="6"/>
        <tr r="C67" s="6"/>
        <tr r="C67" s="6"/>
        <tr r="C63" s="6"/>
        <tr r="C63" s="6"/>
        <tr r="C63" s="6"/>
        <tr r="C63" s="6"/>
        <tr r="C63" s="6"/>
        <tr r="C63" s="6"/>
        <tr r="C108" s="6"/>
        <tr r="C108" s="6"/>
        <tr r="C108" s="6"/>
        <tr r="C108" s="6"/>
        <tr r="C108" s="6"/>
        <tr r="C108" s="6"/>
        <tr r="B115" s="6"/>
        <tr r="B115" s="6"/>
        <tr r="B115" s="6"/>
        <tr r="B115" s="6"/>
        <tr r="B115" s="6"/>
        <tr r="B115" s="6"/>
        <tr r="B111" s="6"/>
        <tr r="B111" s="6"/>
        <tr r="B111" s="6"/>
        <tr r="B111" s="6"/>
        <tr r="B111" s="6"/>
        <tr r="B111" s="6"/>
        <tr r="B107" s="6"/>
        <tr r="B107" s="6"/>
        <tr r="B107" s="6"/>
        <tr r="B107" s="6"/>
        <tr r="B107" s="6"/>
        <tr r="B107" s="6"/>
        <tr r="B103" s="6"/>
        <tr r="B103" s="6"/>
        <tr r="B103" s="6"/>
        <tr r="B103" s="6"/>
        <tr r="B103" s="6"/>
        <tr r="B103" s="6"/>
        <tr r="B99" s="6"/>
        <tr r="B99" s="6"/>
        <tr r="B99" s="6"/>
        <tr r="B99" s="6"/>
        <tr r="B99" s="6"/>
        <tr r="B99" s="6"/>
        <tr r="B95" s="6"/>
        <tr r="B95" s="6"/>
        <tr r="B95" s="6"/>
        <tr r="B95" s="6"/>
        <tr r="B95" s="6"/>
        <tr r="B95" s="6"/>
        <tr r="B91" s="6"/>
        <tr r="B91" s="6"/>
        <tr r="B91" s="6"/>
        <tr r="B91" s="6"/>
        <tr r="B91" s="6"/>
        <tr r="B91" s="6"/>
        <tr r="B87" s="6"/>
        <tr r="B87" s="6"/>
        <tr r="B87" s="6"/>
        <tr r="B87" s="6"/>
        <tr r="B87" s="6"/>
        <tr r="B87" s="6"/>
        <tr r="B83" s="6"/>
        <tr r="B83" s="6"/>
        <tr r="B83" s="6"/>
        <tr r="B83" s="6"/>
        <tr r="B83" s="6"/>
        <tr r="B83" s="6"/>
        <tr r="B79" s="6"/>
        <tr r="B79" s="6"/>
        <tr r="B79" s="6"/>
        <tr r="B79" s="6"/>
        <tr r="B79" s="6"/>
        <tr r="B79" s="6"/>
        <tr r="B75" s="6"/>
        <tr r="B75" s="6"/>
        <tr r="B75" s="6"/>
        <tr r="B75" s="6"/>
        <tr r="B75" s="6"/>
        <tr r="B75" s="6"/>
        <tr r="B71" s="6"/>
        <tr r="B71" s="6"/>
        <tr r="B71" s="6"/>
        <tr r="B71" s="6"/>
        <tr r="B71" s="6"/>
        <tr r="B71" s="6"/>
        <tr r="B67" s="6"/>
        <tr r="B67" s="6"/>
        <tr r="B67" s="6"/>
        <tr r="B67" s="6"/>
        <tr r="B67" s="6"/>
        <tr r="B67" s="6"/>
        <tr r="B63" s="6"/>
        <tr r="B63" s="6"/>
        <tr r="B63" s="6"/>
        <tr r="B63" s="6"/>
        <tr r="B63" s="6"/>
        <tr r="B63" s="6"/>
        <tr r="C104" s="6"/>
        <tr r="C104" s="6"/>
        <tr r="C104" s="6"/>
        <tr r="C104" s="6"/>
        <tr r="C104" s="6"/>
        <tr r="C104" s="6"/>
        <tr r="D114" s="6"/>
        <tr r="D114" s="6"/>
        <tr r="D114" s="6"/>
        <tr r="D114" s="6"/>
        <tr r="D114" s="6"/>
        <tr r="D114" s="6"/>
        <tr r="D110" s="6"/>
        <tr r="D110" s="6"/>
        <tr r="D110" s="6"/>
        <tr r="D110" s="6"/>
        <tr r="D110" s="6"/>
        <tr r="D110" s="6"/>
        <tr r="D106" s="6"/>
        <tr r="D106" s="6"/>
        <tr r="D106" s="6"/>
        <tr r="D106" s="6"/>
        <tr r="D106" s="6"/>
        <tr r="D106" s="6"/>
        <tr r="D102" s="6"/>
        <tr r="D102" s="6"/>
        <tr r="D102" s="6"/>
        <tr r="D102" s="6"/>
        <tr r="D102" s="6"/>
        <tr r="D102" s="6"/>
        <tr r="D98" s="6"/>
        <tr r="D98" s="6"/>
        <tr r="D98" s="6"/>
        <tr r="D98" s="6"/>
        <tr r="D98" s="6"/>
        <tr r="D98" s="6"/>
        <tr r="D94" s="6"/>
        <tr r="D94" s="6"/>
        <tr r="D94" s="6"/>
        <tr r="D94" s="6"/>
        <tr r="D94" s="6"/>
        <tr r="D94" s="6"/>
        <tr r="D90" s="6"/>
        <tr r="D90" s="6"/>
        <tr r="D90" s="6"/>
        <tr r="D90" s="6"/>
        <tr r="D90" s="6"/>
        <tr r="D90" s="6"/>
        <tr r="D86" s="6"/>
        <tr r="D86" s="6"/>
        <tr r="D86" s="6"/>
        <tr r="D86" s="6"/>
        <tr r="D86" s="6"/>
        <tr r="D86" s="6"/>
        <tr r="D82" s="6"/>
        <tr r="D82" s="6"/>
        <tr r="D82" s="6"/>
        <tr r="D82" s="6"/>
        <tr r="D82" s="6"/>
        <tr r="D82" s="6"/>
        <tr r="D78" s="6"/>
        <tr r="D78" s="6"/>
        <tr r="D78" s="6"/>
        <tr r="D78" s="6"/>
        <tr r="D78" s="6"/>
        <tr r="D78" s="6"/>
        <tr r="D74" s="6"/>
        <tr r="D74" s="6"/>
        <tr r="D74" s="6"/>
        <tr r="D74" s="6"/>
        <tr r="D74" s="6"/>
        <tr r="D74" s="6"/>
        <tr r="D70" s="6"/>
        <tr r="D70" s="6"/>
        <tr r="D70" s="6"/>
        <tr r="D70" s="6"/>
        <tr r="D70" s="6"/>
        <tr r="D70" s="6"/>
        <tr r="D66" s="6"/>
        <tr r="D66" s="6"/>
        <tr r="D66" s="6"/>
        <tr r="D66" s="6"/>
        <tr r="D66" s="6"/>
        <tr r="D66" s="6"/>
        <tr r="D62" s="6"/>
        <tr r="D62" s="6"/>
        <tr r="D62" s="6"/>
        <tr r="D62" s="6"/>
        <tr r="D62" s="6"/>
        <tr r="D62" s="6"/>
        <tr r="C76" s="6"/>
        <tr r="C76" s="6"/>
        <tr r="C76" s="6"/>
        <tr r="C76" s="6"/>
        <tr r="C76" s="6"/>
        <tr r="C76" s="6"/>
        <tr r="B64" s="6"/>
        <tr r="B64" s="6"/>
        <tr r="B64" s="6"/>
        <tr r="B64" s="6"/>
        <tr r="B64" s="6"/>
        <tr r="B64" s="6"/>
        <tr r="B68" s="6"/>
        <tr r="B68" s="6"/>
        <tr r="B68" s="6"/>
        <tr r="B68" s="6"/>
        <tr r="B68" s="6"/>
        <tr r="B68" s="6"/>
        <tr r="B72" s="6"/>
        <tr r="B72" s="6"/>
        <tr r="B72" s="6"/>
        <tr r="B72" s="6"/>
        <tr r="B72" s="6"/>
        <tr r="B72" s="6"/>
        <tr r="B76" s="6"/>
        <tr r="B76" s="6"/>
        <tr r="B76" s="6"/>
        <tr r="B76" s="6"/>
        <tr r="B76" s="6"/>
        <tr r="B76" s="6"/>
        <tr r="B80" s="6"/>
        <tr r="B80" s="6"/>
        <tr r="B80" s="6"/>
        <tr r="B80" s="6"/>
        <tr r="B80" s="6"/>
        <tr r="B80" s="6"/>
        <tr r="B84" s="6"/>
        <tr r="B84" s="6"/>
        <tr r="B84" s="6"/>
        <tr r="B84" s="6"/>
        <tr r="B84" s="6"/>
        <tr r="B84" s="6"/>
        <tr r="B88" s="6"/>
        <tr r="B88" s="6"/>
        <tr r="B88" s="6"/>
        <tr r="B88" s="6"/>
        <tr r="B88" s="6"/>
        <tr r="B88" s="6"/>
        <tr r="B92" s="6"/>
        <tr r="B92" s="6"/>
        <tr r="B92" s="6"/>
        <tr r="B92" s="6"/>
        <tr r="B92" s="6"/>
        <tr r="B92" s="6"/>
        <tr r="B96" s="6"/>
        <tr r="B96" s="6"/>
        <tr r="B96" s="6"/>
        <tr r="B96" s="6"/>
        <tr r="B96" s="6"/>
        <tr r="B96" s="6"/>
        <tr r="B100" s="6"/>
        <tr r="B100" s="6"/>
        <tr r="B100" s="6"/>
        <tr r="B100" s="6"/>
        <tr r="B100" s="6"/>
        <tr r="B100" s="6"/>
        <tr r="B104" s="6"/>
        <tr r="B104" s="6"/>
        <tr r="B104" s="6"/>
        <tr r="B104" s="6"/>
        <tr r="B104" s="6"/>
        <tr r="B104" s="6"/>
        <tr r="B108" s="6"/>
        <tr r="B108" s="6"/>
        <tr r="B108" s="6"/>
        <tr r="B108" s="6"/>
        <tr r="B108" s="6"/>
        <tr r="B108" s="6"/>
        <tr r="B112" s="6"/>
        <tr r="B112" s="6"/>
        <tr r="B112" s="6"/>
        <tr r="B112" s="6"/>
        <tr r="B112" s="6"/>
        <tr r="B112" s="6"/>
        <tr r="C72" s="6"/>
        <tr r="C72" s="6"/>
        <tr r="C72" s="6"/>
        <tr r="C72" s="6"/>
        <tr r="C72" s="6"/>
        <tr r="C72" s="6"/>
        <tr r="D76" s="6"/>
        <tr r="D76" s="6"/>
        <tr r="D76" s="6"/>
        <tr r="D76" s="6"/>
        <tr r="D76" s="6"/>
        <tr r="D76" s="6"/>
        <tr r="D64" s="6"/>
        <tr r="D64" s="6"/>
        <tr r="D64" s="6"/>
        <tr r="D64" s="6"/>
        <tr r="D64" s="6"/>
        <tr r="D64" s="6"/>
        <tr r="D68" s="6"/>
        <tr r="D68" s="6"/>
        <tr r="D68" s="6"/>
        <tr r="D68" s="6"/>
        <tr r="D68" s="6"/>
        <tr r="D68" s="6"/>
        <tr r="D72" s="6"/>
        <tr r="D72" s="6"/>
        <tr r="D72" s="6"/>
        <tr r="D72" s="6"/>
        <tr r="D72" s="6"/>
        <tr r="D72" s="6"/>
        <tr r="D80" s="6"/>
        <tr r="D80" s="6"/>
        <tr r="D80" s="6"/>
        <tr r="D80" s="6"/>
        <tr r="D80" s="6"/>
        <tr r="D80" s="6"/>
        <tr r="D84" s="6"/>
        <tr r="D84" s="6"/>
        <tr r="D84" s="6"/>
        <tr r="D84" s="6"/>
        <tr r="D84" s="6"/>
        <tr r="D84" s="6"/>
        <tr r="D92" s="6"/>
        <tr r="D92" s="6"/>
        <tr r="D92" s="6"/>
        <tr r="D92" s="6"/>
        <tr r="D92" s="6"/>
        <tr r="D92" s="6"/>
        <tr r="D96" s="6"/>
        <tr r="D96" s="6"/>
        <tr r="D96" s="6"/>
        <tr r="D96" s="6"/>
        <tr r="D96" s="6"/>
        <tr r="D96" s="6"/>
        <tr r="D104" s="6"/>
        <tr r="D104" s="6"/>
        <tr r="D104" s="6"/>
        <tr r="D104" s="6"/>
        <tr r="D104" s="6"/>
        <tr r="D104" s="6"/>
        <tr r="D108" s="6"/>
        <tr r="D108" s="6"/>
        <tr r="D108" s="6"/>
        <tr r="D108" s="6"/>
        <tr r="D108" s="6"/>
        <tr r="D108" s="6"/>
        <tr r="C96" s="6"/>
        <tr r="C96" s="6"/>
        <tr r="C96" s="6"/>
        <tr r="C96" s="6"/>
        <tr r="C96" s="6"/>
        <tr r="C96" s="6"/>
        <tr r="B69" s="6"/>
        <tr r="B69" s="6"/>
        <tr r="B69" s="6"/>
        <tr r="B69" s="6"/>
        <tr r="B69" s="6"/>
        <tr r="B69" s="6"/>
        <tr r="B73" s="6"/>
        <tr r="B73" s="6"/>
        <tr r="B73" s="6"/>
        <tr r="B73" s="6"/>
        <tr r="B73" s="6"/>
        <tr r="B73" s="6"/>
        <tr r="B81" s="6"/>
        <tr r="B81" s="6"/>
        <tr r="B81" s="6"/>
        <tr r="B81" s="6"/>
        <tr r="B81" s="6"/>
        <tr r="B81" s="6"/>
        <tr r="B85" s="6"/>
        <tr r="B85" s="6"/>
        <tr r="B85" s="6"/>
        <tr r="B85" s="6"/>
        <tr r="B85" s="6"/>
        <tr r="B85" s="6"/>
        <tr r="B93" s="6"/>
        <tr r="B93" s="6"/>
        <tr r="B93" s="6"/>
        <tr r="B93" s="6"/>
        <tr r="B93" s="6"/>
        <tr r="B93" s="6"/>
        <tr r="B97" s="6"/>
        <tr r="B97" s="6"/>
        <tr r="B97" s="6"/>
        <tr r="B97" s="6"/>
        <tr r="B97" s="6"/>
        <tr r="B97" s="6"/>
        <tr r="B105" s="6"/>
        <tr r="B105" s="6"/>
        <tr r="B105" s="6"/>
        <tr r="B105" s="6"/>
        <tr r="B105" s="6"/>
        <tr r="B105" s="6"/>
        <tr r="B109" s="6"/>
        <tr r="B109" s="6"/>
        <tr r="B109" s="6"/>
        <tr r="B109" s="6"/>
        <tr r="B109" s="6"/>
        <tr r="B109" s="6"/>
        <tr r="C69" s="6"/>
        <tr r="C69" s="6"/>
        <tr r="C69" s="6"/>
        <tr r="C69" s="6"/>
        <tr r="C69" s="6"/>
        <tr r="C69" s="6"/>
        <tr r="C73" s="6"/>
        <tr r="C73" s="6"/>
        <tr r="C73" s="6"/>
        <tr r="C73" s="6"/>
        <tr r="C73" s="6"/>
        <tr r="C73" s="6"/>
        <tr r="C81" s="6"/>
        <tr r="C81" s="6"/>
        <tr r="C81" s="6"/>
        <tr r="C81" s="6"/>
        <tr r="C81" s="6"/>
        <tr r="C81" s="6"/>
        <tr r="C85" s="6"/>
        <tr r="C85" s="6"/>
        <tr r="C85" s="6"/>
        <tr r="C85" s="6"/>
        <tr r="C85" s="6"/>
        <tr r="C85" s="6"/>
        <tr r="C93" s="6"/>
        <tr r="C93" s="6"/>
        <tr r="C93" s="6"/>
        <tr r="C93" s="6"/>
        <tr r="C93" s="6"/>
        <tr r="C93" s="6"/>
        <tr r="C97" s="6"/>
        <tr r="C97" s="6"/>
        <tr r="C97" s="6"/>
        <tr r="C97" s="6"/>
        <tr r="C97" s="6"/>
        <tr r="C97" s="6"/>
        <tr r="C105" s="6"/>
        <tr r="C105" s="6"/>
        <tr r="C105" s="6"/>
        <tr r="C105" s="6"/>
        <tr r="C105" s="6"/>
        <tr r="C105" s="6"/>
        <tr r="C109" s="6"/>
        <tr r="C109" s="6"/>
        <tr r="C109" s="6"/>
        <tr r="C109" s="6"/>
        <tr r="C109" s="6"/>
        <tr r="C109" s="6"/>
        <tr r="D69" s="6"/>
        <tr r="D69" s="6"/>
        <tr r="D69" s="6"/>
        <tr r="D69" s="6"/>
        <tr r="D69" s="6"/>
        <tr r="D69" s="6"/>
        <tr r="D73" s="6"/>
        <tr r="D73" s="6"/>
        <tr r="D73" s="6"/>
        <tr r="D73" s="6"/>
        <tr r="D73" s="6"/>
        <tr r="D73" s="6"/>
        <tr r="D81" s="6"/>
        <tr r="D81" s="6"/>
        <tr r="D81" s="6"/>
        <tr r="D81" s="6"/>
        <tr r="D81" s="6"/>
        <tr r="D81" s="6"/>
        <tr r="D85" s="6"/>
        <tr r="D85" s="6"/>
        <tr r="D85" s="6"/>
        <tr r="D85" s="6"/>
        <tr r="D85" s="6"/>
        <tr r="D85" s="6"/>
        <tr r="D93" s="6"/>
        <tr r="D93" s="6"/>
        <tr r="D93" s="6"/>
        <tr r="D93" s="6"/>
        <tr r="D93" s="6"/>
        <tr r="D93" s="6"/>
        <tr r="D97" s="6"/>
        <tr r="D97" s="6"/>
        <tr r="D97" s="6"/>
        <tr r="D97" s="6"/>
        <tr r="D97" s="6"/>
        <tr r="D97" s="6"/>
        <tr r="D105" s="6"/>
        <tr r="D105" s="6"/>
        <tr r="D105" s="6"/>
        <tr r="D105" s="6"/>
        <tr r="D105" s="6"/>
        <tr r="D105" s="6"/>
        <tr r="D109" s="6"/>
        <tr r="D109" s="6"/>
        <tr r="D109" s="6"/>
        <tr r="D109" s="6"/>
        <tr r="D109" s="6"/>
        <tr r="D109" s="6"/>
        <tr r="C64" s="6"/>
        <tr r="C64" s="6"/>
        <tr r="C64" s="6"/>
        <tr r="C64" s="6"/>
        <tr r="C64" s="6"/>
        <tr r="C64" s="6"/>
        <tr r="C68" s="6"/>
        <tr r="C68" s="6"/>
        <tr r="C68" s="6"/>
        <tr r="C68" s="6"/>
        <tr r="C68" s="6"/>
        <tr r="C68" s="6"/>
        <tr r="C80" s="6"/>
        <tr r="C80" s="6"/>
        <tr r="C80" s="6"/>
        <tr r="C80" s="6"/>
        <tr r="C80" s="6"/>
        <tr r="C80" s="6"/>
        <tr r="B70" s="6"/>
        <tr r="B70" s="6"/>
        <tr r="B70" s="6"/>
        <tr r="B70" s="6"/>
        <tr r="B70" s="6"/>
        <tr r="B70" s="6"/>
        <tr r="B82" s="6"/>
        <tr r="B82" s="6"/>
        <tr r="B82" s="6"/>
        <tr r="B82" s="6"/>
        <tr r="B82" s="6"/>
        <tr r="B82" s="6"/>
        <tr r="B94" s="6"/>
        <tr r="B94" s="6"/>
        <tr r="B94" s="6"/>
        <tr r="B94" s="6"/>
        <tr r="B94" s="6"/>
        <tr r="B94" s="6"/>
        <tr r="B106" s="6"/>
        <tr r="B106" s="6"/>
        <tr r="B106" s="6"/>
        <tr r="B106" s="6"/>
        <tr r="B106" s="6"/>
        <tr r="B106" s="6"/>
        <tr r="C70" s="6"/>
        <tr r="C70" s="6"/>
        <tr r="C70" s="6"/>
        <tr r="C70" s="6"/>
        <tr r="C70" s="6"/>
        <tr r="C70" s="6"/>
        <tr r="C82" s="6"/>
        <tr r="C82" s="6"/>
        <tr r="C82" s="6"/>
        <tr r="C82" s="6"/>
        <tr r="C82" s="6"/>
        <tr r="C82" s="6"/>
        <tr r="C94" s="6"/>
        <tr r="C94" s="6"/>
        <tr r="C94" s="6"/>
        <tr r="C94" s="6"/>
        <tr r="C94" s="6"/>
        <tr r="C94" s="6"/>
        <tr r="C106" s="6"/>
        <tr r="C106" s="6"/>
        <tr r="C106" s="6"/>
        <tr r="C106" s="6"/>
        <tr r="C106" s="6"/>
        <tr r="C106" s="6"/>
        <tr r="C84" s="6"/>
        <tr r="C84" s="6"/>
        <tr r="C84" s="6"/>
        <tr r="C84" s="6"/>
        <tr r="C84" s="6"/>
        <tr r="C84" s="6"/>
        <tr r="A99" s="6"/>
        <tr r="A62" s="6"/>
        <tr r="A74" s="6"/>
        <tr r="A86" s="6"/>
        <tr r="A98" s="6"/>
        <tr r="A110" s="6"/>
        <tr r="A76" s="6"/>
        <tr r="A88" s="6"/>
        <tr r="A100" s="6"/>
        <tr r="A112" s="6"/>
        <tr r="A87" s="6"/>
        <tr r="A65" s="6"/>
        <tr r="A77" s="6"/>
        <tr r="A89" s="6"/>
        <tr r="A101" s="6"/>
        <tr r="A113" s="6"/>
        <tr r="A66" s="6"/>
        <tr r="A78" s="6"/>
        <tr r="A90" s="6"/>
        <tr r="A102" s="6"/>
        <tr r="A114" s="6"/>
        <tr r="A75" s="6"/>
        <tr r="A67" s="6"/>
        <tr r="A79" s="6"/>
        <tr r="A91" s="6"/>
        <tr r="A103" s="6"/>
        <tr r="A115" s="6"/>
        <tr r="A64" s="6"/>
        <tr r="A68" s="6"/>
        <tr r="A80" s="6"/>
        <tr r="A92" s="6"/>
        <tr r="A104" s="6"/>
        <tr r="A111" s="6"/>
        <tr r="A69" s="6"/>
        <tr r="A81" s="6"/>
        <tr r="A93" s="6"/>
        <tr r="A105" s="6"/>
        <tr r="A60" s="6"/>
        <tr r="A70" s="6"/>
        <tr r="A82" s="6"/>
        <tr r="A94" s="6"/>
        <tr r="A106" s="6"/>
        <tr r="A63" s="6"/>
        <tr r="B61" s="6"/>
        <tr r="A71" s="6"/>
        <tr r="A83" s="6"/>
        <tr r="A95" s="6"/>
        <tr r="A107" s="6"/>
        <tr r="C61" s="6"/>
        <tr r="A72" s="6"/>
        <tr r="A84" s="6"/>
        <tr r="A96" s="6"/>
        <tr r="A108" s="6"/>
        <tr r="D61" s="6"/>
        <tr r="A73" s="6"/>
        <tr r="A85" s="6"/>
        <tr r="A97" s="6"/>
        <tr r="A109" s="6"/>
      </tp>
    </main>
  </volType>
</volType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volatileDependencies" Target="volatileDependencies.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[Bike_Sales.xlsx]Pivot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2322596039131474"/>
          <c:y val="6.42423204941657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5647178718045"/>
          <c:y val="0.15914496164214145"/>
          <c:w val="0.79918260217472825"/>
          <c:h val="0.75045288591955173"/>
        </c:manualLayout>
      </c:layout>
      <c:barChart>
        <c:barDir val="bar"/>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#,##0.00_);_("$"* \(#,##0.00\);_("$"* "-"??_);_(@_)</c:formatCode>
                <c:ptCount val="2"/>
                <c:pt idx="0">
                  <c:v>46486.486486486487</c:v>
                </c:pt>
                <c:pt idx="1">
                  <c:v>48400</c:v>
                </c:pt>
              </c:numCache>
            </c:numRef>
          </c:val>
          <c:extLst>
            <c:ext xmlns:c16="http://schemas.microsoft.com/office/drawing/2014/chart" uri="{C3380CC4-5D6E-409C-BE32-E72D297353CC}">
              <c16:uniqueId val="{00000007-49C1-424C-8431-9D1D26802EB2}"/>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#,##0.00_);_("$"* \(#,##0.00\);_("$"* "-"??_);_(@_)</c:formatCode>
                <c:ptCount val="2"/>
                <c:pt idx="0">
                  <c:v>51636.36363636364</c:v>
                </c:pt>
                <c:pt idx="1">
                  <c:v>56198.830409356728</c:v>
                </c:pt>
              </c:numCache>
            </c:numRef>
          </c:val>
          <c:extLst>
            <c:ext xmlns:c16="http://schemas.microsoft.com/office/drawing/2014/chart" uri="{C3380CC4-5D6E-409C-BE32-E72D297353CC}">
              <c16:uniqueId val="{00000008-49C1-424C-8431-9D1D26802EB2}"/>
            </c:ext>
          </c:extLst>
        </c:ser>
        <c:dLbls>
          <c:dLblPos val="inEnd"/>
          <c:showLegendKey val="0"/>
          <c:showVal val="1"/>
          <c:showCatName val="0"/>
          <c:showSerName val="0"/>
          <c:showPercent val="0"/>
          <c:showBubbleSize val="0"/>
        </c:dLbls>
        <c:gapWidth val="182"/>
        <c:axId val="576026751"/>
        <c:axId val="576028191"/>
      </c:barChart>
      <c:catAx>
        <c:axId val="576026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Gemder</a:t>
                </a:r>
              </a:p>
            </c:rich>
          </c:tx>
          <c:layout>
            <c:manualLayout>
              <c:xMode val="edge"/>
              <c:yMode val="edge"/>
              <c:x val="2.6647053733667908E-2"/>
              <c:y val="0.447907139713262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28191"/>
        <c:crosses val="autoZero"/>
        <c:auto val="1"/>
        <c:lblAlgn val="ctr"/>
        <c:lblOffset val="100"/>
        <c:noMultiLvlLbl val="0"/>
      </c:catAx>
      <c:valAx>
        <c:axId val="57602819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layout>
            <c:manualLayout>
              <c:xMode val="edge"/>
              <c:yMode val="edge"/>
              <c:x val="0.43800621076211627"/>
              <c:y val="0.894120064537245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crossAx val="576026751"/>
        <c:crosses val="autoZero"/>
        <c:crossBetween val="between"/>
      </c:valAx>
      <c:spPr>
        <a:noFill/>
        <a:ln>
          <a:noFill/>
        </a:ln>
        <a:effectLst/>
      </c:spPr>
    </c:plotArea>
    <c:legend>
      <c:legendPos val="r"/>
      <c:layout>
        <c:manualLayout>
          <c:xMode val="edge"/>
          <c:yMode val="edge"/>
          <c:x val="0.88944670377741231"/>
          <c:y val="0.47626416160085194"/>
          <c:w val="9.5901281570572899E-2"/>
          <c:h val="0.14554796551559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Buyers by Commute Distance</a:t>
            </a:r>
            <a:endParaRPr lang="en-US"/>
          </a:p>
        </c:rich>
      </c:tx>
      <c:layout>
        <c:manualLayout>
          <c:xMode val="edge"/>
          <c:yMode val="edge"/>
          <c:x val="0.47432633420822395"/>
          <c:y val="0.128348669403359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2.6077427821522309E-2"/>
              <c:y val="-1.564668999708369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6848972003499562E-2"/>
              <c:y val="-4.25933216681248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7"/>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9"/>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0"/>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4926290463692038"/>
          <c:y val="0.20995869205333548"/>
          <c:w val="0.38550196850393703"/>
          <c:h val="0.63046307252713918"/>
        </c:manualLayout>
      </c:layout>
      <c:pieChart>
        <c:varyColors val="1"/>
        <c:ser>
          <c:idx val="0"/>
          <c:order val="0"/>
          <c:tx>
            <c:strRef>
              <c:f>'Pivot Tables'!$B$20:$B$21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F751-4797-9057-85FCA7F0D1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751-4797-9057-85FCA7F0D1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F751-4797-9057-85FCA7F0D1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F751-4797-9057-85FCA7F0D1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F751-4797-9057-85FCA7F0D1B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155</c:v>
                </c:pt>
                <c:pt idx="1">
                  <c:v>55</c:v>
                </c:pt>
                <c:pt idx="2">
                  <c:v>63</c:v>
                </c:pt>
                <c:pt idx="3">
                  <c:v>46</c:v>
                </c:pt>
                <c:pt idx="4">
                  <c:v>17</c:v>
                </c:pt>
              </c:numCache>
            </c:numRef>
          </c:val>
          <c:extLst>
            <c:ext xmlns:c16="http://schemas.microsoft.com/office/drawing/2014/chart" uri="{C3380CC4-5D6E-409C-BE32-E72D297353CC}">
              <c16:uniqueId val="{00000003-F751-4797-9057-85FCA7F0D1B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Tables!PercentBikesvsAgeGroups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Bike Purchases</a:t>
            </a:r>
            <a:r>
              <a:rPr lang="en-US" baseline="0"/>
              <a:t> by Age Group</a:t>
            </a:r>
            <a:endParaRPr lang="en-US"/>
          </a:p>
        </c:rich>
      </c:tx>
      <c:layout>
        <c:manualLayout>
          <c:xMode val="edge"/>
          <c:yMode val="edge"/>
          <c:x val="0.17178190227677523"/>
          <c:y val="9.25925925925925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743033715838"/>
          <c:y val="0.25402559055118112"/>
          <c:w val="0.73030341978179691"/>
          <c:h val="0.47667869641294836"/>
        </c:manualLayout>
      </c:layout>
      <c:barChart>
        <c:barDir val="col"/>
        <c:grouping val="percentStacked"/>
        <c:varyColors val="0"/>
        <c:ser>
          <c:idx val="0"/>
          <c:order val="0"/>
          <c:tx>
            <c:strRef>
              <c:f>'Pivot Tables'!$B$40:$B$41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Tables'!$B$42:$B$46</c:f>
              <c:numCache>
                <c:formatCode>General</c:formatCode>
                <c:ptCount val="4"/>
                <c:pt idx="0">
                  <c:v>45</c:v>
                </c:pt>
                <c:pt idx="1">
                  <c:v>152</c:v>
                </c:pt>
                <c:pt idx="2">
                  <c:v>101</c:v>
                </c:pt>
                <c:pt idx="3">
                  <c:v>25</c:v>
                </c:pt>
              </c:numCache>
            </c:numRef>
          </c:val>
          <c:extLst>
            <c:ext xmlns:c16="http://schemas.microsoft.com/office/drawing/2014/chart" uri="{C3380CC4-5D6E-409C-BE32-E72D297353CC}">
              <c16:uniqueId val="{00000003-5130-40FF-98BA-CDBD98D585BF}"/>
            </c:ext>
          </c:extLst>
        </c:ser>
        <c:ser>
          <c:idx val="1"/>
          <c:order val="1"/>
          <c:tx>
            <c:strRef>
              <c:f>'Pivot Tables'!$C$40:$C$41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Tables'!$C$42:$C$46</c:f>
              <c:numCache>
                <c:formatCode>General</c:formatCode>
                <c:ptCount val="4"/>
                <c:pt idx="0">
                  <c:v>33</c:v>
                </c:pt>
                <c:pt idx="1">
                  <c:v>198</c:v>
                </c:pt>
                <c:pt idx="2">
                  <c:v>94</c:v>
                </c:pt>
                <c:pt idx="3">
                  <c:v>11</c:v>
                </c:pt>
              </c:numCache>
            </c:numRef>
          </c:val>
          <c:extLst>
            <c:ext xmlns:c16="http://schemas.microsoft.com/office/drawing/2014/chart" uri="{C3380CC4-5D6E-409C-BE32-E72D297353CC}">
              <c16:uniqueId val="{00000004-5130-40FF-98BA-CDBD98D585BF}"/>
            </c:ext>
          </c:extLst>
        </c:ser>
        <c:dLbls>
          <c:showLegendKey val="0"/>
          <c:showVal val="1"/>
          <c:showCatName val="0"/>
          <c:showSerName val="0"/>
          <c:showPercent val="0"/>
          <c:showBubbleSize val="0"/>
        </c:dLbls>
        <c:gapWidth val="219"/>
        <c:overlap val="100"/>
        <c:axId val="572007967"/>
        <c:axId val="849680815"/>
      </c:barChart>
      <c:catAx>
        <c:axId val="57200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680815"/>
        <c:crosses val="autoZero"/>
        <c:auto val="1"/>
        <c:lblAlgn val="ctr"/>
        <c:lblOffset val="100"/>
        <c:noMultiLvlLbl val="0"/>
      </c:catAx>
      <c:valAx>
        <c:axId val="8496808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layout>
            <c:manualLayout>
              <c:xMode val="edge"/>
              <c:yMode val="edge"/>
              <c:x val="1.7003182406659892E-2"/>
              <c:y val="0.326288641003207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07967"/>
        <c:crosses val="autoZero"/>
        <c:crossBetween val="between"/>
        <c:majorUnit val="0.2"/>
        <c:min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vs</a:t>
            </a:r>
            <a:r>
              <a:rPr lang="en-US" baseline="0"/>
              <a:t> Age</a:t>
            </a:r>
            <a:endParaRPr lang="en-US"/>
          </a:p>
        </c:rich>
      </c:tx>
      <c:overlay val="0"/>
      <c:spPr>
        <a:noFill/>
        <a:ln>
          <a:noFill/>
        </a:ln>
        <a:effectLst/>
      </c:spPr>
    </c:title>
    <c:autoTitleDeleted val="0"/>
    <c:plotArea>
      <c:layout>
        <c:manualLayout>
          <c:layoutTarget val="inner"/>
          <c:xMode val="edge"/>
          <c:yMode val="edge"/>
          <c:x val="0.13103937007874017"/>
          <c:y val="0.17171296296296298"/>
          <c:w val="0.8088864829396325"/>
          <c:h val="0.62271617089530473"/>
        </c:manualLayout>
      </c:layout>
      <c:areaChart>
        <c:grouping val="stacked"/>
        <c:varyColors val="0"/>
        <c:ser>
          <c:idx val="0"/>
          <c:order val="0"/>
          <c:tx>
            <c:v>Age</c:v>
          </c:tx>
          <c:spPr>
            <a:solidFill>
              <a:schemeClr val="accent1"/>
            </a:solidFill>
            <a:ln>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Tables'!$A$62:$A$114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4-0DE0-45E7-B93A-A2058199E0AF}"/>
            </c:ext>
          </c:extLst>
        </c:ser>
        <c:ser>
          <c:idx val="1"/>
          <c:order val="1"/>
          <c:tx>
            <c:v>Bikes Purchased</c:v>
          </c:tx>
          <c:spPr>
            <a:solidFill>
              <a:schemeClr val="accent2"/>
            </a:solidFill>
            <a:ln w="25400">
              <a:noFill/>
            </a:ln>
            <a:effectLst/>
          </c:spPr>
          <c:val>
            <c:numRef>
              <c:f>'Pivot Tables'!$C$62:$C$114</c:f>
              <c:numCache>
                <c:formatCode>General</c:formatCode>
                <c:ptCount val="53"/>
                <c:pt idx="0">
                  <c:v>4</c:v>
                </c:pt>
                <c:pt idx="1">
                  <c:v>8</c:v>
                </c:pt>
                <c:pt idx="2">
                  <c:v>7</c:v>
                </c:pt>
                <c:pt idx="3">
                  <c:v>9</c:v>
                </c:pt>
                <c:pt idx="4">
                  <c:v>5</c:v>
                </c:pt>
                <c:pt idx="5">
                  <c:v>3</c:v>
                </c:pt>
                <c:pt idx="6">
                  <c:v>7</c:v>
                </c:pt>
                <c:pt idx="7">
                  <c:v>14</c:v>
                </c:pt>
                <c:pt idx="8">
                  <c:v>13</c:v>
                </c:pt>
                <c:pt idx="9">
                  <c:v>19</c:v>
                </c:pt>
                <c:pt idx="10">
                  <c:v>15</c:v>
                </c:pt>
                <c:pt idx="11">
                  <c:v>23</c:v>
                </c:pt>
                <c:pt idx="12">
                  <c:v>26</c:v>
                </c:pt>
                <c:pt idx="13">
                  <c:v>26</c:v>
                </c:pt>
                <c:pt idx="14">
                  <c:v>11</c:v>
                </c:pt>
                <c:pt idx="15">
                  <c:v>12</c:v>
                </c:pt>
                <c:pt idx="16">
                  <c:v>5</c:v>
                </c:pt>
                <c:pt idx="17">
                  <c:v>6</c:v>
                </c:pt>
                <c:pt idx="18">
                  <c:v>9</c:v>
                </c:pt>
                <c:pt idx="19">
                  <c:v>9</c:v>
                </c:pt>
                <c:pt idx="20">
                  <c:v>10</c:v>
                </c:pt>
                <c:pt idx="21">
                  <c:v>11</c:v>
                </c:pt>
                <c:pt idx="22">
                  <c:v>10</c:v>
                </c:pt>
                <c:pt idx="23">
                  <c:v>9</c:v>
                </c:pt>
                <c:pt idx="24">
                  <c:v>6</c:v>
                </c:pt>
                <c:pt idx="25">
                  <c:v>7</c:v>
                </c:pt>
                <c:pt idx="26">
                  <c:v>6</c:v>
                </c:pt>
                <c:pt idx="27">
                  <c:v>9</c:v>
                </c:pt>
                <c:pt idx="28">
                  <c:v>6</c:v>
                </c:pt>
                <c:pt idx="29">
                  <c:v>3</c:v>
                </c:pt>
                <c:pt idx="30">
                  <c:v>3</c:v>
                </c:pt>
                <c:pt idx="31">
                  <c:v>1</c:v>
                </c:pt>
                <c:pt idx="32">
                  <c:v>3</c:v>
                </c:pt>
                <c:pt idx="33">
                  <c:v>2</c:v>
                </c:pt>
                <c:pt idx="34">
                  <c:v>2</c:v>
                </c:pt>
                <c:pt idx="35">
                  <c:v>2</c:v>
                </c:pt>
                <c:pt idx="36">
                  <c:v>0</c:v>
                </c:pt>
                <c:pt idx="37">
                  <c:v>1</c:v>
                </c:pt>
                <c:pt idx="38">
                  <c:v>1</c:v>
                </c:pt>
                <c:pt idx="39">
                  <c:v>2</c:v>
                </c:pt>
                <c:pt idx="40">
                  <c:v>3</c:v>
                </c:pt>
                <c:pt idx="41">
                  <c:v>4</c:v>
                </c:pt>
                <c:pt idx="42">
                  <c:v>1</c:v>
                </c:pt>
                <c:pt idx="43">
                  <c:v>0</c:v>
                </c:pt>
                <c:pt idx="44">
                  <c:v>0</c:v>
                </c:pt>
                <c:pt idx="45">
                  <c:v>1</c:v>
                </c:pt>
                <c:pt idx="46">
                  <c:v>0</c:v>
                </c:pt>
                <c:pt idx="47">
                  <c:v>0</c:v>
                </c:pt>
                <c:pt idx="48">
                  <c:v>1</c:v>
                </c:pt>
                <c:pt idx="49">
                  <c:v>1</c:v>
                </c:pt>
                <c:pt idx="50">
                  <c:v>0</c:v>
                </c:pt>
                <c:pt idx="51">
                  <c:v>0</c:v>
                </c:pt>
                <c:pt idx="52">
                  <c:v>0</c:v>
                </c:pt>
              </c:numCache>
            </c:numRef>
          </c:val>
          <c:extLst>
            <c:ext xmlns:c16="http://schemas.microsoft.com/office/drawing/2014/chart" uri="{C3380CC4-5D6E-409C-BE32-E72D297353CC}">
              <c16:uniqueId val="{00000006-0DE0-45E7-B93A-A2058199E0AF}"/>
            </c:ext>
          </c:extLst>
        </c:ser>
        <c:ser>
          <c:idx val="2"/>
          <c:order val="2"/>
          <c:tx>
            <c:v>Population Size</c:v>
          </c:tx>
          <c:spPr>
            <a:solidFill>
              <a:schemeClr val="tx2">
                <a:lumMod val="60000"/>
                <a:lumOff val="40000"/>
              </a:schemeClr>
            </a:solidFill>
            <a:ln w="25400">
              <a:noFill/>
            </a:ln>
            <a:effectLst/>
          </c:spPr>
          <c:val>
            <c:numRef>
              <c:f>'Pivot Tables'!$D$62:$D$114</c:f>
              <c:numCache>
                <c:formatCode>General</c:formatCode>
                <c:ptCount val="53"/>
                <c:pt idx="0">
                  <c:v>6</c:v>
                </c:pt>
                <c:pt idx="1">
                  <c:v>15</c:v>
                </c:pt>
                <c:pt idx="2">
                  <c:v>20</c:v>
                </c:pt>
                <c:pt idx="3">
                  <c:v>21</c:v>
                </c:pt>
                <c:pt idx="4">
                  <c:v>16</c:v>
                </c:pt>
                <c:pt idx="5">
                  <c:v>25</c:v>
                </c:pt>
                <c:pt idx="6">
                  <c:v>21</c:v>
                </c:pt>
                <c:pt idx="7">
                  <c:v>31</c:v>
                </c:pt>
                <c:pt idx="8">
                  <c:v>21</c:v>
                </c:pt>
                <c:pt idx="9">
                  <c:v>30</c:v>
                </c:pt>
                <c:pt idx="10">
                  <c:v>29</c:v>
                </c:pt>
                <c:pt idx="11">
                  <c:v>29</c:v>
                </c:pt>
                <c:pt idx="12">
                  <c:v>29</c:v>
                </c:pt>
                <c:pt idx="13">
                  <c:v>32</c:v>
                </c:pt>
                <c:pt idx="14">
                  <c:v>18</c:v>
                </c:pt>
                <c:pt idx="15">
                  <c:v>24</c:v>
                </c:pt>
                <c:pt idx="16">
                  <c:v>10</c:v>
                </c:pt>
                <c:pt idx="17">
                  <c:v>17</c:v>
                </c:pt>
                <c:pt idx="18">
                  <c:v>15</c:v>
                </c:pt>
                <c:pt idx="19">
                  <c:v>19</c:v>
                </c:pt>
                <c:pt idx="20">
                  <c:v>19</c:v>
                </c:pt>
                <c:pt idx="21">
                  <c:v>14</c:v>
                </c:pt>
                <c:pt idx="22">
                  <c:v>16</c:v>
                </c:pt>
                <c:pt idx="23">
                  <c:v>22</c:v>
                </c:pt>
                <c:pt idx="24">
                  <c:v>19</c:v>
                </c:pt>
                <c:pt idx="25">
                  <c:v>15</c:v>
                </c:pt>
                <c:pt idx="26">
                  <c:v>14</c:v>
                </c:pt>
                <c:pt idx="27">
                  <c:v>14</c:v>
                </c:pt>
                <c:pt idx="28">
                  <c:v>11</c:v>
                </c:pt>
                <c:pt idx="29">
                  <c:v>5</c:v>
                </c:pt>
                <c:pt idx="30">
                  <c:v>10</c:v>
                </c:pt>
                <c:pt idx="31">
                  <c:v>4</c:v>
                </c:pt>
                <c:pt idx="32">
                  <c:v>6</c:v>
                </c:pt>
                <c:pt idx="33">
                  <c:v>7</c:v>
                </c:pt>
                <c:pt idx="34">
                  <c:v>8</c:v>
                </c:pt>
                <c:pt idx="35">
                  <c:v>2</c:v>
                </c:pt>
                <c:pt idx="36">
                  <c:v>0</c:v>
                </c:pt>
                <c:pt idx="37">
                  <c:v>2</c:v>
                </c:pt>
                <c:pt idx="38">
                  <c:v>3</c:v>
                </c:pt>
                <c:pt idx="39">
                  <c:v>4</c:v>
                </c:pt>
                <c:pt idx="40">
                  <c:v>8</c:v>
                </c:pt>
                <c:pt idx="41">
                  <c:v>7</c:v>
                </c:pt>
                <c:pt idx="42">
                  <c:v>6</c:v>
                </c:pt>
                <c:pt idx="43">
                  <c:v>2</c:v>
                </c:pt>
                <c:pt idx="44">
                  <c:v>5</c:v>
                </c:pt>
                <c:pt idx="45">
                  <c:v>3</c:v>
                </c:pt>
                <c:pt idx="46">
                  <c:v>1</c:v>
                </c:pt>
                <c:pt idx="47">
                  <c:v>0</c:v>
                </c:pt>
                <c:pt idx="48">
                  <c:v>1</c:v>
                </c:pt>
                <c:pt idx="49">
                  <c:v>1</c:v>
                </c:pt>
                <c:pt idx="50">
                  <c:v>0</c:v>
                </c:pt>
                <c:pt idx="51">
                  <c:v>1</c:v>
                </c:pt>
                <c:pt idx="52">
                  <c:v>1</c:v>
                </c:pt>
              </c:numCache>
            </c:numRef>
          </c:val>
          <c:extLst>
            <c:ext xmlns:c16="http://schemas.microsoft.com/office/drawing/2014/chart" uri="{C3380CC4-5D6E-409C-BE32-E72D297353CC}">
              <c16:uniqueId val="{00000008-0DE0-45E7-B93A-A2058199E0AF}"/>
            </c:ext>
          </c:extLst>
        </c:ser>
        <c:dLbls>
          <c:showLegendKey val="0"/>
          <c:showVal val="0"/>
          <c:showCatName val="0"/>
          <c:showSerName val="0"/>
          <c:showPercent val="0"/>
          <c:showBubbleSize val="0"/>
        </c:dLbls>
        <c:axId val="60419471"/>
        <c:axId val="60419951"/>
      </c:areaChart>
      <c:catAx>
        <c:axId val="6041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8067016622922137"/>
              <c:y val="0.8786803732866724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9951"/>
        <c:crosses val="autoZero"/>
        <c:auto val="1"/>
        <c:lblAlgn val="ctr"/>
        <c:lblOffset val="100"/>
        <c:tickLblSkip val="3"/>
        <c:tickMarkSkip val="1"/>
        <c:noMultiLvlLbl val="0"/>
      </c:catAx>
      <c:valAx>
        <c:axId val="6041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manualLayout>
              <c:xMode val="edge"/>
              <c:yMode val="edge"/>
              <c:x val="2.2222222222222223E-2"/>
              <c:y val="0.41255030621172362"/>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9471"/>
        <c:crosses val="autoZero"/>
        <c:crossBetween val="midCat"/>
      </c:valAx>
    </c:plotArea>
    <c:legend>
      <c:legendPos val="r"/>
      <c:legendEntry>
        <c:idx val="2"/>
        <c:delete val="1"/>
      </c:legendEntry>
      <c:layout>
        <c:manualLayout>
          <c:xMode val="edge"/>
          <c:yMode val="edge"/>
          <c:x val="0.70259251968503933"/>
          <c:y val="0.19523075240594925"/>
          <c:w val="0.20296303587051617"/>
          <c:h val="0.15625109361329834"/>
        </c:manualLayout>
      </c:layout>
      <c:overlay val="1"/>
      <c:spPr>
        <a:solidFill>
          <a:sysClr val="window" lastClr="FFFFFF"/>
        </a:solidFill>
        <a:ln w="15875">
          <a:solidFill>
            <a:sysClr val="windowText" lastClr="000000">
              <a:lumMod val="25000"/>
              <a:lumOff val="75000"/>
            </a:sys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Tables!PercentBikesvsAgeGroups</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Percent of Bike Purchases by Age Group</a:t>
            </a:r>
          </a:p>
        </c:rich>
      </c:tx>
      <c:layout>
        <c:manualLayout>
          <c:xMode val="edge"/>
          <c:yMode val="edge"/>
          <c:x val="0.18640098297746663"/>
          <c:y val="9.259260212737364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67431701681072"/>
          <c:y val="0.22460041591859159"/>
          <c:w val="0.73030341978179691"/>
          <c:h val="0.55406040653751121"/>
        </c:manualLayout>
      </c:layout>
      <c:barChart>
        <c:barDir val="col"/>
        <c:grouping val="percentStacked"/>
        <c:varyColors val="0"/>
        <c:ser>
          <c:idx val="0"/>
          <c:order val="0"/>
          <c:tx>
            <c:strRef>
              <c:f>'Pivot Tables'!$B$40:$B$41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Tables'!$B$42:$B$46</c:f>
              <c:numCache>
                <c:formatCode>General</c:formatCode>
                <c:ptCount val="4"/>
                <c:pt idx="0">
                  <c:v>45</c:v>
                </c:pt>
                <c:pt idx="1">
                  <c:v>152</c:v>
                </c:pt>
                <c:pt idx="2">
                  <c:v>101</c:v>
                </c:pt>
                <c:pt idx="3">
                  <c:v>25</c:v>
                </c:pt>
              </c:numCache>
            </c:numRef>
          </c:val>
          <c:extLst>
            <c:ext xmlns:c16="http://schemas.microsoft.com/office/drawing/2014/chart" uri="{C3380CC4-5D6E-409C-BE32-E72D297353CC}">
              <c16:uniqueId val="{00000000-DDEF-49C9-B0BC-2BCE4C10EF9B}"/>
            </c:ext>
          </c:extLst>
        </c:ser>
        <c:ser>
          <c:idx val="1"/>
          <c:order val="1"/>
          <c:tx>
            <c:strRef>
              <c:f>'Pivot Tables'!$C$40:$C$41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Tables'!$A$42:$A$46</c:f>
              <c:strCache>
                <c:ptCount val="4"/>
                <c:pt idx="0">
                  <c:v>Young Adult (20-29)</c:v>
                </c:pt>
                <c:pt idx="1">
                  <c:v>Adult (30-44)</c:v>
                </c:pt>
                <c:pt idx="2">
                  <c:v>Middle Aged (45-64)</c:v>
                </c:pt>
                <c:pt idx="3">
                  <c:v>Senior (65+)</c:v>
                </c:pt>
              </c:strCache>
            </c:strRef>
          </c:cat>
          <c:val>
            <c:numRef>
              <c:f>'Pivot Tables'!$C$42:$C$46</c:f>
              <c:numCache>
                <c:formatCode>General</c:formatCode>
                <c:ptCount val="4"/>
                <c:pt idx="0">
                  <c:v>33</c:v>
                </c:pt>
                <c:pt idx="1">
                  <c:v>198</c:v>
                </c:pt>
                <c:pt idx="2">
                  <c:v>94</c:v>
                </c:pt>
                <c:pt idx="3">
                  <c:v>11</c:v>
                </c:pt>
              </c:numCache>
            </c:numRef>
          </c:val>
          <c:extLst>
            <c:ext xmlns:c16="http://schemas.microsoft.com/office/drawing/2014/chart" uri="{C3380CC4-5D6E-409C-BE32-E72D297353CC}">
              <c16:uniqueId val="{00000001-DDEF-49C9-B0BC-2BCE4C10EF9B}"/>
            </c:ext>
          </c:extLst>
        </c:ser>
        <c:dLbls>
          <c:showLegendKey val="0"/>
          <c:showVal val="1"/>
          <c:showCatName val="0"/>
          <c:showSerName val="0"/>
          <c:showPercent val="0"/>
          <c:showBubbleSize val="0"/>
        </c:dLbls>
        <c:gapWidth val="219"/>
        <c:overlap val="100"/>
        <c:axId val="572007967"/>
        <c:axId val="849680815"/>
      </c:barChart>
      <c:catAx>
        <c:axId val="572007967"/>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Age Groups</a:t>
                </a:r>
              </a:p>
            </c:rich>
          </c:tx>
          <c:layout>
            <c:manualLayout>
              <c:xMode val="edge"/>
              <c:yMode val="edge"/>
              <c:x val="0.44779393041315446"/>
              <c:y val="0.8794686538478604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9680815"/>
        <c:crosses val="autoZero"/>
        <c:auto val="1"/>
        <c:lblAlgn val="ctr"/>
        <c:lblOffset val="100"/>
        <c:noMultiLvlLbl val="0"/>
      </c:catAx>
      <c:valAx>
        <c:axId val="8496808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Bikes Purchased</a:t>
                </a:r>
              </a:p>
            </c:rich>
          </c:tx>
          <c:layout>
            <c:manualLayout>
              <c:xMode val="edge"/>
              <c:yMode val="edge"/>
              <c:x val="3.1607982165475342E-2"/>
              <c:y val="0.403571550820308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2007967"/>
        <c:crosses val="autoZero"/>
        <c:crossBetween val="between"/>
        <c:majorUnit val="0.2"/>
        <c:min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Bike Purchases vs Age</a:t>
            </a:r>
          </a:p>
        </c:rich>
      </c:tx>
      <c:layout>
        <c:manualLayout>
          <c:xMode val="edge"/>
          <c:yMode val="edge"/>
          <c:x val="0.38403969966905671"/>
          <c:y val="3.6102538445197792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103937007874017"/>
          <c:y val="0.17171296296296298"/>
          <c:w val="0.8088864829396325"/>
          <c:h val="0.62271617089530473"/>
        </c:manualLayout>
      </c:layout>
      <c:areaChart>
        <c:grouping val="stacked"/>
        <c:varyColors val="0"/>
        <c:ser>
          <c:idx val="0"/>
          <c:order val="0"/>
          <c:tx>
            <c:v>Age</c:v>
          </c:tx>
          <c:spPr>
            <a:solidFill>
              <a:schemeClr val="accent1"/>
            </a:solidFill>
            <a:ln>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Tables'!$A$62:$A$114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989F-476E-A58F-824D4750CE1D}"/>
            </c:ext>
          </c:extLst>
        </c:ser>
        <c:ser>
          <c:idx val="1"/>
          <c:order val="1"/>
          <c:tx>
            <c:v>Bikes Purchased</c:v>
          </c:tx>
          <c:spPr>
            <a:solidFill>
              <a:schemeClr val="accent2"/>
            </a:solidFill>
            <a:ln w="25400">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Tables'!$C$62:$C$114</c:f>
              <c:numCache>
                <c:formatCode>General</c:formatCode>
                <c:ptCount val="53"/>
                <c:pt idx="0">
                  <c:v>4</c:v>
                </c:pt>
                <c:pt idx="1">
                  <c:v>8</c:v>
                </c:pt>
                <c:pt idx="2">
                  <c:v>7</c:v>
                </c:pt>
                <c:pt idx="3">
                  <c:v>9</c:v>
                </c:pt>
                <c:pt idx="4">
                  <c:v>5</c:v>
                </c:pt>
                <c:pt idx="5">
                  <c:v>3</c:v>
                </c:pt>
                <c:pt idx="6">
                  <c:v>7</c:v>
                </c:pt>
                <c:pt idx="7">
                  <c:v>14</c:v>
                </c:pt>
                <c:pt idx="8">
                  <c:v>13</c:v>
                </c:pt>
                <c:pt idx="9">
                  <c:v>19</c:v>
                </c:pt>
                <c:pt idx="10">
                  <c:v>15</c:v>
                </c:pt>
                <c:pt idx="11">
                  <c:v>23</c:v>
                </c:pt>
                <c:pt idx="12">
                  <c:v>26</c:v>
                </c:pt>
                <c:pt idx="13">
                  <c:v>26</c:v>
                </c:pt>
                <c:pt idx="14">
                  <c:v>11</c:v>
                </c:pt>
                <c:pt idx="15">
                  <c:v>12</c:v>
                </c:pt>
                <c:pt idx="16">
                  <c:v>5</c:v>
                </c:pt>
                <c:pt idx="17">
                  <c:v>6</c:v>
                </c:pt>
                <c:pt idx="18">
                  <c:v>9</c:v>
                </c:pt>
                <c:pt idx="19">
                  <c:v>9</c:v>
                </c:pt>
                <c:pt idx="20">
                  <c:v>10</c:v>
                </c:pt>
                <c:pt idx="21">
                  <c:v>11</c:v>
                </c:pt>
                <c:pt idx="22">
                  <c:v>10</c:v>
                </c:pt>
                <c:pt idx="23">
                  <c:v>9</c:v>
                </c:pt>
                <c:pt idx="24">
                  <c:v>6</c:v>
                </c:pt>
                <c:pt idx="25">
                  <c:v>7</c:v>
                </c:pt>
                <c:pt idx="26">
                  <c:v>6</c:v>
                </c:pt>
                <c:pt idx="27">
                  <c:v>9</c:v>
                </c:pt>
                <c:pt idx="28">
                  <c:v>6</c:v>
                </c:pt>
                <c:pt idx="29">
                  <c:v>3</c:v>
                </c:pt>
                <c:pt idx="30">
                  <c:v>3</c:v>
                </c:pt>
                <c:pt idx="31">
                  <c:v>1</c:v>
                </c:pt>
                <c:pt idx="32">
                  <c:v>3</c:v>
                </c:pt>
                <c:pt idx="33">
                  <c:v>2</c:v>
                </c:pt>
                <c:pt idx="34">
                  <c:v>2</c:v>
                </c:pt>
                <c:pt idx="35">
                  <c:v>2</c:v>
                </c:pt>
                <c:pt idx="36">
                  <c:v>0</c:v>
                </c:pt>
                <c:pt idx="37">
                  <c:v>1</c:v>
                </c:pt>
                <c:pt idx="38">
                  <c:v>1</c:v>
                </c:pt>
                <c:pt idx="39">
                  <c:v>2</c:v>
                </c:pt>
                <c:pt idx="40">
                  <c:v>3</c:v>
                </c:pt>
                <c:pt idx="41">
                  <c:v>4</c:v>
                </c:pt>
                <c:pt idx="42">
                  <c:v>1</c:v>
                </c:pt>
                <c:pt idx="43">
                  <c:v>0</c:v>
                </c:pt>
                <c:pt idx="44">
                  <c:v>0</c:v>
                </c:pt>
                <c:pt idx="45">
                  <c:v>1</c:v>
                </c:pt>
                <c:pt idx="46">
                  <c:v>0</c:v>
                </c:pt>
                <c:pt idx="47">
                  <c:v>0</c:v>
                </c:pt>
                <c:pt idx="48">
                  <c:v>1</c:v>
                </c:pt>
                <c:pt idx="49">
                  <c:v>1</c:v>
                </c:pt>
                <c:pt idx="50">
                  <c:v>0</c:v>
                </c:pt>
                <c:pt idx="51">
                  <c:v>0</c:v>
                </c:pt>
                <c:pt idx="52">
                  <c:v>0</c:v>
                </c:pt>
              </c:numCache>
            </c:numRef>
          </c:val>
          <c:extLst>
            <c:ext xmlns:c16="http://schemas.microsoft.com/office/drawing/2014/chart" uri="{C3380CC4-5D6E-409C-BE32-E72D297353CC}">
              <c16:uniqueId val="{00000001-989F-476E-A58F-824D4750CE1D}"/>
            </c:ext>
          </c:extLst>
        </c:ser>
        <c:ser>
          <c:idx val="2"/>
          <c:order val="2"/>
          <c:tx>
            <c:v>Population Size</c:v>
          </c:tx>
          <c:spPr>
            <a:solidFill>
              <a:schemeClr val="tx2">
                <a:lumMod val="60000"/>
                <a:lumOff val="40000"/>
              </a:schemeClr>
            </a:solidFill>
            <a:ln w="25400">
              <a:noFill/>
            </a:ln>
            <a:effectLst/>
          </c:spPr>
          <c:cat>
            <c:strRef>
              <c:f>'Pivot Tables'!$A$62:$A$114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Tables'!$D$62:$D$114</c:f>
              <c:numCache>
                <c:formatCode>General</c:formatCode>
                <c:ptCount val="53"/>
                <c:pt idx="0">
                  <c:v>6</c:v>
                </c:pt>
                <c:pt idx="1">
                  <c:v>15</c:v>
                </c:pt>
                <c:pt idx="2">
                  <c:v>20</c:v>
                </c:pt>
                <c:pt idx="3">
                  <c:v>21</c:v>
                </c:pt>
                <c:pt idx="4">
                  <c:v>16</c:v>
                </c:pt>
                <c:pt idx="5">
                  <c:v>25</c:v>
                </c:pt>
                <c:pt idx="6">
                  <c:v>21</c:v>
                </c:pt>
                <c:pt idx="7">
                  <c:v>31</c:v>
                </c:pt>
                <c:pt idx="8">
                  <c:v>21</c:v>
                </c:pt>
                <c:pt idx="9">
                  <c:v>30</c:v>
                </c:pt>
                <c:pt idx="10">
                  <c:v>29</c:v>
                </c:pt>
                <c:pt idx="11">
                  <c:v>29</c:v>
                </c:pt>
                <c:pt idx="12">
                  <c:v>29</c:v>
                </c:pt>
                <c:pt idx="13">
                  <c:v>32</c:v>
                </c:pt>
                <c:pt idx="14">
                  <c:v>18</c:v>
                </c:pt>
                <c:pt idx="15">
                  <c:v>24</c:v>
                </c:pt>
                <c:pt idx="16">
                  <c:v>10</c:v>
                </c:pt>
                <c:pt idx="17">
                  <c:v>17</c:v>
                </c:pt>
                <c:pt idx="18">
                  <c:v>15</c:v>
                </c:pt>
                <c:pt idx="19">
                  <c:v>19</c:v>
                </c:pt>
                <c:pt idx="20">
                  <c:v>19</c:v>
                </c:pt>
                <c:pt idx="21">
                  <c:v>14</c:v>
                </c:pt>
                <c:pt idx="22">
                  <c:v>16</c:v>
                </c:pt>
                <c:pt idx="23">
                  <c:v>22</c:v>
                </c:pt>
                <c:pt idx="24">
                  <c:v>19</c:v>
                </c:pt>
                <c:pt idx="25">
                  <c:v>15</c:v>
                </c:pt>
                <c:pt idx="26">
                  <c:v>14</c:v>
                </c:pt>
                <c:pt idx="27">
                  <c:v>14</c:v>
                </c:pt>
                <c:pt idx="28">
                  <c:v>11</c:v>
                </c:pt>
                <c:pt idx="29">
                  <c:v>5</c:v>
                </c:pt>
                <c:pt idx="30">
                  <c:v>10</c:v>
                </c:pt>
                <c:pt idx="31">
                  <c:v>4</c:v>
                </c:pt>
                <c:pt idx="32">
                  <c:v>6</c:v>
                </c:pt>
                <c:pt idx="33">
                  <c:v>7</c:v>
                </c:pt>
                <c:pt idx="34">
                  <c:v>8</c:v>
                </c:pt>
                <c:pt idx="35">
                  <c:v>2</c:v>
                </c:pt>
                <c:pt idx="36">
                  <c:v>0</c:v>
                </c:pt>
                <c:pt idx="37">
                  <c:v>2</c:v>
                </c:pt>
                <c:pt idx="38">
                  <c:v>3</c:v>
                </c:pt>
                <c:pt idx="39">
                  <c:v>4</c:v>
                </c:pt>
                <c:pt idx="40">
                  <c:v>8</c:v>
                </c:pt>
                <c:pt idx="41">
                  <c:v>7</c:v>
                </c:pt>
                <c:pt idx="42">
                  <c:v>6</c:v>
                </c:pt>
                <c:pt idx="43">
                  <c:v>2</c:v>
                </c:pt>
                <c:pt idx="44">
                  <c:v>5</c:v>
                </c:pt>
                <c:pt idx="45">
                  <c:v>3</c:v>
                </c:pt>
                <c:pt idx="46">
                  <c:v>1</c:v>
                </c:pt>
                <c:pt idx="47">
                  <c:v>0</c:v>
                </c:pt>
                <c:pt idx="48">
                  <c:v>1</c:v>
                </c:pt>
                <c:pt idx="49">
                  <c:v>1</c:v>
                </c:pt>
                <c:pt idx="50">
                  <c:v>0</c:v>
                </c:pt>
                <c:pt idx="51">
                  <c:v>1</c:v>
                </c:pt>
                <c:pt idx="52">
                  <c:v>1</c:v>
                </c:pt>
              </c:numCache>
            </c:numRef>
          </c:val>
          <c:extLst>
            <c:ext xmlns:c16="http://schemas.microsoft.com/office/drawing/2014/chart" uri="{C3380CC4-5D6E-409C-BE32-E72D297353CC}">
              <c16:uniqueId val="{00000002-989F-476E-A58F-824D4750CE1D}"/>
            </c:ext>
          </c:extLst>
        </c:ser>
        <c:dLbls>
          <c:showLegendKey val="0"/>
          <c:showVal val="0"/>
          <c:showCatName val="0"/>
          <c:showSerName val="0"/>
          <c:showPercent val="0"/>
          <c:showBubbleSize val="0"/>
        </c:dLbls>
        <c:axId val="60419471"/>
        <c:axId val="60419951"/>
      </c:areaChart>
      <c:catAx>
        <c:axId val="6041947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Age</a:t>
                </a:r>
              </a:p>
            </c:rich>
          </c:tx>
          <c:layout>
            <c:manualLayout>
              <c:xMode val="edge"/>
              <c:yMode val="edge"/>
              <c:x val="0.48067016622922137"/>
              <c:y val="0.8786803732866724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419951"/>
        <c:crosses val="autoZero"/>
        <c:auto val="1"/>
        <c:lblAlgn val="ctr"/>
        <c:lblOffset val="100"/>
        <c:tickLblSkip val="3"/>
        <c:tickMarkSkip val="1"/>
        <c:noMultiLvlLbl val="0"/>
      </c:catAx>
      <c:valAx>
        <c:axId val="60419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Count</a:t>
                </a:r>
              </a:p>
            </c:rich>
          </c:tx>
          <c:layout>
            <c:manualLayout>
              <c:xMode val="edge"/>
              <c:yMode val="edge"/>
              <c:x val="2.2222222222222223E-2"/>
              <c:y val="0.412550306211723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419471"/>
        <c:crosses val="autoZero"/>
        <c:crossBetween val="midCat"/>
      </c:valAx>
      <c:spPr>
        <a:noFill/>
        <a:ln>
          <a:noFill/>
        </a:ln>
        <a:effectLst/>
      </c:spPr>
    </c:plotArea>
    <c:legend>
      <c:legendPos val="r"/>
      <c:legendEntry>
        <c:idx val="2"/>
        <c:delete val="1"/>
      </c:legendEntry>
      <c:layout>
        <c:manualLayout>
          <c:xMode val="edge"/>
          <c:yMode val="edge"/>
          <c:x val="0.71333612687333792"/>
          <c:y val="0.20856414023820979"/>
          <c:w val="0.20296303587051617"/>
          <c:h val="0.15625109361329834"/>
        </c:manualLayout>
      </c:layout>
      <c:overlay val="1"/>
      <c:spPr>
        <a:solidFill>
          <a:sysClr val="window" lastClr="FFFFFF"/>
        </a:solidFill>
        <a:ln w="15875">
          <a:solidFill>
            <a:sysClr val="windowText" lastClr="000000">
              <a:lumMod val="25000"/>
              <a:lumOff val="75000"/>
            </a:sys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Tables!PivotTable9</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Buyers by Commute Distance</a:t>
            </a:r>
          </a:p>
        </c:rich>
      </c:tx>
      <c:layout>
        <c:manualLayout>
          <c:xMode val="edge"/>
          <c:yMode val="edge"/>
          <c:x val="0.55930959735431562"/>
          <c:y val="0.1440991130307184"/>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2.6077427821522309E-2"/>
              <c:y val="-1.564668999708369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1.6848972003499562E-2"/>
              <c:y val="-4.25933216681248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2472010311829988"/>
          <c:y val="0.17684428917501147"/>
          <c:w val="0.49647875860836682"/>
          <c:h val="0.66987581788227313"/>
        </c:manualLayout>
      </c:layout>
      <c:pieChart>
        <c:varyColors val="1"/>
        <c:ser>
          <c:idx val="0"/>
          <c:order val="0"/>
          <c:tx>
            <c:strRef>
              <c:f>'Pivot Tables'!$B$20:$B$21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CE-4B0A-A8D0-124F7FA484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CE-4B0A-A8D0-124F7FA484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CE-4B0A-A8D0-124F7FA484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CE-4B0A-A8D0-124F7FA484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CE-4B0A-A8D0-124F7FA484C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155</c:v>
                </c:pt>
                <c:pt idx="1">
                  <c:v>55</c:v>
                </c:pt>
                <c:pt idx="2">
                  <c:v>63</c:v>
                </c:pt>
                <c:pt idx="3">
                  <c:v>46</c:v>
                </c:pt>
                <c:pt idx="4">
                  <c:v>17</c:v>
                </c:pt>
              </c:numCache>
            </c:numRef>
          </c:val>
          <c:extLst>
            <c:ext xmlns:c16="http://schemas.microsoft.com/office/drawing/2014/chart" uri="{C3380CC4-5D6E-409C-BE32-E72D297353CC}">
              <c16:uniqueId val="{0000000A-E5CE-4B0A-A8D0-124F7FA484C8}"/>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Tables!PivotTable10</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Avg Income Per Purchase</a:t>
            </a:r>
          </a:p>
        </c:rich>
      </c:tx>
      <c:layout>
        <c:manualLayout>
          <c:xMode val="edge"/>
          <c:yMode val="edge"/>
          <c:x val="0.32322596039131474"/>
          <c:y val="6.424232049416578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99F6F3-C32E-41AA-8FB4-208D00D2BB8A}"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9F200B-B783-47B3-98CE-5E0D355079D3}"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550D18-AB49-4CAA-B5C2-9B9BBC3DBDA0}"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352EE9-5E64-4115-9983-78A41BE689B7}"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5647178718045"/>
          <c:y val="0.15914496164214145"/>
          <c:w val="0.79918260217472825"/>
          <c:h val="0.75045288591955173"/>
        </c:manualLayout>
      </c:layout>
      <c:barChart>
        <c:barDir val="bar"/>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#,##0.00_);_("$"* \(#,##0.00\);_("$"* "-"??_);_(@_)</c:formatCode>
                <c:ptCount val="2"/>
                <c:pt idx="0">
                  <c:v>46486.486486486487</c:v>
                </c:pt>
                <c:pt idx="1">
                  <c:v>48400</c:v>
                </c:pt>
              </c:numCache>
            </c:numRef>
          </c:val>
          <c:extLst>
            <c:ext xmlns:c16="http://schemas.microsoft.com/office/drawing/2014/chart" uri="{C3380CC4-5D6E-409C-BE32-E72D297353CC}">
              <c16:uniqueId val="{00000000-06AE-4356-8A2B-DB23D3308D2A}"/>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#,##0.00_);_("$"* \(#,##0.00\);_("$"* "-"??_);_(@_)</c:formatCode>
                <c:ptCount val="2"/>
                <c:pt idx="0">
                  <c:v>51636.36363636364</c:v>
                </c:pt>
                <c:pt idx="1">
                  <c:v>56198.830409356728</c:v>
                </c:pt>
              </c:numCache>
            </c:numRef>
          </c:val>
          <c:extLst>
            <c:ext xmlns:c16="http://schemas.microsoft.com/office/drawing/2014/chart" uri="{C3380CC4-5D6E-409C-BE32-E72D297353CC}">
              <c16:uniqueId val="{00000001-06AE-4356-8A2B-DB23D3308D2A}"/>
            </c:ext>
          </c:extLst>
        </c:ser>
        <c:dLbls>
          <c:dLblPos val="inEnd"/>
          <c:showLegendKey val="0"/>
          <c:showVal val="1"/>
          <c:showCatName val="0"/>
          <c:showSerName val="0"/>
          <c:showPercent val="0"/>
          <c:showBubbleSize val="0"/>
        </c:dLbls>
        <c:gapWidth val="182"/>
        <c:axId val="576026751"/>
        <c:axId val="576028191"/>
      </c:barChart>
      <c:catAx>
        <c:axId val="576026751"/>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Gender</a:t>
                </a:r>
              </a:p>
            </c:rich>
          </c:tx>
          <c:layout>
            <c:manualLayout>
              <c:xMode val="edge"/>
              <c:yMode val="edge"/>
              <c:x val="2.4205051291665464E-2"/>
              <c:y val="0.4479071397132626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6028191"/>
        <c:crosses val="autoZero"/>
        <c:auto val="1"/>
        <c:lblAlgn val="ctr"/>
        <c:lblOffset val="100"/>
        <c:noMultiLvlLbl val="0"/>
      </c:catAx>
      <c:valAx>
        <c:axId val="576028191"/>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Average Income</a:t>
                </a:r>
              </a:p>
            </c:rich>
          </c:tx>
          <c:layout>
            <c:manualLayout>
              <c:xMode val="edge"/>
              <c:yMode val="edge"/>
              <c:x val="0.40870218145808695"/>
              <c:y val="0.8941200645372453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crossAx val="576026751"/>
        <c:crosses val="autoZero"/>
        <c:crossBetween val="between"/>
      </c:valAx>
      <c:spPr>
        <a:noFill/>
        <a:ln>
          <a:noFill/>
        </a:ln>
        <a:effectLst/>
      </c:spPr>
    </c:plotArea>
    <c:legend>
      <c:legendPos val="r"/>
      <c:layout>
        <c:manualLayout>
          <c:xMode val="edge"/>
          <c:yMode val="edge"/>
          <c:x val="0.88944670377741231"/>
          <c:y val="0.47626416160085194"/>
          <c:w val="9.5901281570572899E-2"/>
          <c:h val="0.1455479655155943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147636</xdr:rowOff>
    </xdr:from>
    <xdr:to>
      <xdr:col>12</xdr:col>
      <xdr:colOff>561975</xdr:colOff>
      <xdr:row>17</xdr:row>
      <xdr:rowOff>28575</xdr:rowOff>
    </xdr:to>
    <xdr:graphicFrame macro="">
      <xdr:nvGraphicFramePr>
        <xdr:cNvPr id="2" name="Chart 1">
          <a:extLst>
            <a:ext uri="{FF2B5EF4-FFF2-40B4-BE49-F238E27FC236}">
              <a16:creationId xmlns:a16="http://schemas.microsoft.com/office/drawing/2014/main" id="{64B4BA05-1CC2-6C7F-40A6-9226258DD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157162</xdr:rowOff>
    </xdr:from>
    <xdr:to>
      <xdr:col>12</xdr:col>
      <xdr:colOff>100012</xdr:colOff>
      <xdr:row>33</xdr:row>
      <xdr:rowOff>95250</xdr:rowOff>
    </xdr:to>
    <xdr:graphicFrame macro="">
      <xdr:nvGraphicFramePr>
        <xdr:cNvPr id="3" name="Chart 2">
          <a:extLst>
            <a:ext uri="{FF2B5EF4-FFF2-40B4-BE49-F238E27FC236}">
              <a16:creationId xmlns:a16="http://schemas.microsoft.com/office/drawing/2014/main" id="{5E2AB246-D86C-743B-D60B-FAD4622D0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36</xdr:row>
      <xdr:rowOff>109537</xdr:rowOff>
    </xdr:from>
    <xdr:to>
      <xdr:col>12</xdr:col>
      <xdr:colOff>1</xdr:colOff>
      <xdr:row>50</xdr:row>
      <xdr:rowOff>185737</xdr:rowOff>
    </xdr:to>
    <xdr:graphicFrame macro="">
      <xdr:nvGraphicFramePr>
        <xdr:cNvPr id="4" name="Chart 3">
          <a:extLst>
            <a:ext uri="{FF2B5EF4-FFF2-40B4-BE49-F238E27FC236}">
              <a16:creationId xmlns:a16="http://schemas.microsoft.com/office/drawing/2014/main" id="{C522AEA7-130D-5484-74C1-0AC488DD5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52</xdr:row>
      <xdr:rowOff>9525</xdr:rowOff>
    </xdr:from>
    <xdr:to>
      <xdr:col>1</xdr:col>
      <xdr:colOff>85725</xdr:colOff>
      <xdr:row>57</xdr:row>
      <xdr:rowOff>19050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2E4510D-8566-BA2C-3C3E-421222A44F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9915525"/>
              <a:ext cx="16097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46</xdr:row>
      <xdr:rowOff>95251</xdr:rowOff>
    </xdr:from>
    <xdr:to>
      <xdr:col>1</xdr:col>
      <xdr:colOff>95250</xdr:colOff>
      <xdr:row>51</xdr:row>
      <xdr:rowOff>133350</xdr:rowOff>
    </xdr:to>
    <mc:AlternateContent xmlns:mc="http://schemas.openxmlformats.org/markup-compatibility/2006">
      <mc:Choice xmlns:a14="http://schemas.microsoft.com/office/drawing/2010/main" Requires="a14">
        <xdr:graphicFrame macro="">
          <xdr:nvGraphicFramePr>
            <xdr:cNvPr id="14" name="Cars">
              <a:extLst>
                <a:ext uri="{FF2B5EF4-FFF2-40B4-BE49-F238E27FC236}">
                  <a16:creationId xmlns:a16="http://schemas.microsoft.com/office/drawing/2014/main" id="{29CB3879-E295-1E2F-A68B-021E0557E25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8858251"/>
              <a:ext cx="161925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161925</xdr:colOff>
      <xdr:row>46</xdr:row>
      <xdr:rowOff>85726</xdr:rowOff>
    </xdr:from>
    <xdr:to>
      <xdr:col>3</xdr:col>
      <xdr:colOff>152400</xdr:colOff>
      <xdr:row>51</xdr:row>
      <xdr:rowOff>19050</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EBFD80FF-774A-BF76-B0AF-1C1ADE0ADD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85925" y="8848726"/>
              <a:ext cx="1828800"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152400</xdr:colOff>
      <xdr:row>51</xdr:row>
      <xdr:rowOff>85726</xdr:rowOff>
    </xdr:from>
    <xdr:to>
      <xdr:col>3</xdr:col>
      <xdr:colOff>142875</xdr:colOff>
      <xdr:row>56</xdr:row>
      <xdr:rowOff>66676</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21B7FDF1-0E1D-9B4F-F170-4B3D1BD157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76400" y="98012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51</xdr:row>
      <xdr:rowOff>152401</xdr:rowOff>
    </xdr:from>
    <xdr:to>
      <xdr:col>6</xdr:col>
      <xdr:colOff>238125</xdr:colOff>
      <xdr:row>58</xdr:row>
      <xdr:rowOff>19051</xdr:rowOff>
    </xdr:to>
    <mc:AlternateContent xmlns:mc="http://schemas.openxmlformats.org/markup-compatibility/2006">
      <mc:Choice xmlns:a14="http://schemas.microsoft.com/office/drawing/2010/main" Requires="a14">
        <xdr:graphicFrame macro="">
          <xdr:nvGraphicFramePr>
            <xdr:cNvPr id="17" name="Children">
              <a:extLst>
                <a:ext uri="{FF2B5EF4-FFF2-40B4-BE49-F238E27FC236}">
                  <a16:creationId xmlns:a16="http://schemas.microsoft.com/office/drawing/2014/main" id="{C1F91D03-8836-E2E7-2960-62166035EA6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133850" y="9867901"/>
              <a:ext cx="15240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576262</xdr:colOff>
      <xdr:row>61</xdr:row>
      <xdr:rowOff>14287</xdr:rowOff>
    </xdr:from>
    <xdr:to>
      <xdr:col>12</xdr:col>
      <xdr:colOff>61912</xdr:colOff>
      <xdr:row>75</xdr:row>
      <xdr:rowOff>90487</xdr:rowOff>
    </xdr:to>
    <xdr:graphicFrame macro="">
      <xdr:nvGraphicFramePr>
        <xdr:cNvPr id="18" name="Chart 17">
          <a:extLst>
            <a:ext uri="{FF2B5EF4-FFF2-40B4-BE49-F238E27FC236}">
              <a16:creationId xmlns:a16="http://schemas.microsoft.com/office/drawing/2014/main" id="{C642D713-3F1C-3104-1E99-91F798149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552450</xdr:colOff>
      <xdr:row>33</xdr:row>
      <xdr:rowOff>156482</xdr:rowOff>
    </xdr:from>
    <xdr:to>
      <xdr:col>23</xdr:col>
      <xdr:colOff>0</xdr:colOff>
      <xdr:row>54</xdr:row>
      <xdr:rowOff>117787</xdr:rowOff>
    </xdr:to>
    <xdr:graphicFrame macro="">
      <xdr:nvGraphicFramePr>
        <xdr:cNvPr id="5" name="Chart 4">
          <a:extLst>
            <a:ext uri="{FF2B5EF4-FFF2-40B4-BE49-F238E27FC236}">
              <a16:creationId xmlns:a16="http://schemas.microsoft.com/office/drawing/2014/main" id="{EA5FA999-87F6-41FF-80CF-F47B02D0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117784</xdr:rowOff>
    </xdr:from>
    <xdr:to>
      <xdr:col>11</xdr:col>
      <xdr:colOff>386954</xdr:colOff>
      <xdr:row>54</xdr:row>
      <xdr:rowOff>117787</xdr:rowOff>
    </xdr:to>
    <xdr:graphicFrame macro="">
      <xdr:nvGraphicFramePr>
        <xdr:cNvPr id="6" name="Chart 5">
          <a:extLst>
            <a:ext uri="{FF2B5EF4-FFF2-40B4-BE49-F238E27FC236}">
              <a16:creationId xmlns:a16="http://schemas.microsoft.com/office/drawing/2014/main" id="{54E5F610-6657-4E53-83C1-78F8BDD7C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604838</xdr:colOff>
      <xdr:row>6</xdr:row>
      <xdr:rowOff>163712</xdr:rowOff>
    </xdr:from>
    <xdr:to>
      <xdr:col>23</xdr:col>
      <xdr:colOff>0</xdr:colOff>
      <xdr:row>32</xdr:row>
      <xdr:rowOff>152400</xdr:rowOff>
    </xdr:to>
    <xdr:graphicFrame macro="">
      <xdr:nvGraphicFramePr>
        <xdr:cNvPr id="7" name="Chart 6">
          <a:extLst>
            <a:ext uri="{FF2B5EF4-FFF2-40B4-BE49-F238E27FC236}">
              <a16:creationId xmlns:a16="http://schemas.microsoft.com/office/drawing/2014/main" id="{21B1DF7A-1D03-4729-850D-BB8558088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177914</xdr:rowOff>
    </xdr:from>
    <xdr:to>
      <xdr:col>10</xdr:col>
      <xdr:colOff>431601</xdr:colOff>
      <xdr:row>33</xdr:row>
      <xdr:rowOff>148147</xdr:rowOff>
    </xdr:to>
    <xdr:graphicFrame macro="">
      <xdr:nvGraphicFramePr>
        <xdr:cNvPr id="8" name="Chart 7">
          <a:extLst>
            <a:ext uri="{FF2B5EF4-FFF2-40B4-BE49-F238E27FC236}">
              <a16:creationId xmlns:a16="http://schemas.microsoft.com/office/drawing/2014/main" id="{822E4A3F-E4A0-4CEF-B88D-F6145532C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7144</xdr:rowOff>
    </xdr:from>
    <xdr:to>
      <xdr:col>2</xdr:col>
      <xdr:colOff>535185</xdr:colOff>
      <xdr:row>13</xdr:row>
      <xdr:rowOff>68036</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9F485F20-DC2D-43CB-94E1-D014F4471CA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340644"/>
              <a:ext cx="1759828" cy="1203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395882</xdr:colOff>
      <xdr:row>7</xdr:row>
      <xdr:rowOff>1788</xdr:rowOff>
    </xdr:from>
    <xdr:to>
      <xdr:col>6</xdr:col>
      <xdr:colOff>321467</xdr:colOff>
      <xdr:row>13</xdr:row>
      <xdr:rowOff>68036</xdr:rowOff>
    </xdr:to>
    <mc:AlternateContent xmlns:mc="http://schemas.openxmlformats.org/markup-compatibility/2006">
      <mc:Choice xmlns:a14="http://schemas.microsoft.com/office/drawing/2010/main" Requires="a14">
        <xdr:graphicFrame macro="">
          <xdr:nvGraphicFramePr>
            <xdr:cNvPr id="12" name="Cars 1">
              <a:extLst>
                <a:ext uri="{FF2B5EF4-FFF2-40B4-BE49-F238E27FC236}">
                  <a16:creationId xmlns:a16="http://schemas.microsoft.com/office/drawing/2014/main" id="{2E3DAE5E-87D2-4F41-AA95-28EC43D7FA85}"/>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dr:sp macro="" textlink="">
          <xdr:nvSpPr>
            <xdr:cNvPr id="0" name=""/>
            <xdr:cNvSpPr>
              <a:spLocks noTextEdit="1"/>
            </xdr:cNvSpPr>
          </xdr:nvSpPr>
          <xdr:spPr>
            <a:xfrm>
              <a:off x="2232846" y="1335288"/>
              <a:ext cx="1762550" cy="1209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150614</xdr:colOff>
      <xdr:row>7</xdr:row>
      <xdr:rowOff>1786</xdr:rowOff>
    </xdr:from>
    <xdr:to>
      <xdr:col>10</xdr:col>
      <xdr:colOff>46434</xdr:colOff>
      <xdr:row>11</xdr:row>
      <xdr:rowOff>133350</xdr:rowOff>
    </xdr:to>
    <mc:AlternateContent xmlns:mc="http://schemas.openxmlformats.org/markup-compatibility/2006">
      <mc:Choice xmlns:a14="http://schemas.microsoft.com/office/drawing/2010/main" Requires="a14">
        <xdr:graphicFrame macro="">
          <xdr:nvGraphicFramePr>
            <xdr:cNvPr id="13" name="Marital Status 1">
              <a:extLst>
                <a:ext uri="{FF2B5EF4-FFF2-40B4-BE49-F238E27FC236}">
                  <a16:creationId xmlns:a16="http://schemas.microsoft.com/office/drawing/2014/main" id="{97BE6700-65E6-4B40-AC6A-128151EAF0B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436864" y="1335286"/>
              <a:ext cx="1732784" cy="893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Bryan Vu" refreshedDate="45050.495951620367" backgroundQuery="1" createdVersion="3" refreshedVersion="8" minRefreshableVersion="3" recordCount="0" tupleCache="1" xr:uid="{CA224D19-92B9-4C78-890E-0795BC19D1DF}">
  <cacheSource type="external" connectionId="1"/>
  <cacheFields count="7">
    <cacheField name="[Table3].[Region].[Region]" caption="Region" numFmtId="0" hierarchy="11" level="1">
      <sharedItems count="3">
        <s v="[Table3].[Region].&amp;[Europe]" c="Europe"/>
        <s v="[Table3].[Region].&amp;[North America]" c="North America"/>
        <s v="[Table3].[Region].&amp;[Pacific]" c="Pacific"/>
      </sharedItems>
    </cacheField>
    <cacheField name="[Table3].[Children].[Children]" caption="Children" numFmtId="0" hierarchy="5" level="1">
      <sharedItems count="1">
        <s v="[Table3].[Children].&amp;[0]" c="0"/>
      </sharedItems>
    </cacheField>
    <cacheField name="[Table3].[Age].[Age]" caption="Age" numFmtId="0" hierarchy="12" level="1">
      <sharedItems count="53">
        <s v="[Table3].[Age].&amp;[72]" c="72"/>
        <s v="[Table3].[Age].&amp;[60]" c="60"/>
        <s v="[Table3].[Age].&amp;[48]" c="48"/>
        <s v="[Table3].[Age].&amp;[36]" c="36"/>
        <s v="[Table3].[Age].&amp;[71]" c="71"/>
        <s v="[Table3].[Age].&amp;[59]" c="59"/>
        <s v="[Table3].[Age].&amp;[47]" c="47"/>
        <s v="[Table3].[Age].&amp;[35]" c="35"/>
        <s v="[Table3].[Age].&amp;[70]" c="70"/>
        <s v="[Table3].[Age].&amp;[58]" c="58"/>
        <s v="[Table3].[Age].&amp;[46]" c="46"/>
        <s v="[Table3].[Age].&amp;[34]" c="34"/>
        <s v="[Table3].[Age].&amp;[26]" c="26"/>
        <s v="[Table3].[Age].&amp;[69]" c="69"/>
        <s v="[Table3].[Age].&amp;[57]" c="57"/>
        <s v="[Table3].[Age].&amp;[45]" c="45"/>
        <s v="[Table3].[Age].&amp;[33]" c="33"/>
        <s v="[Table3].[Age].&amp;[68]" c="68"/>
        <s v="[Table3].[Age].&amp;[56]" c="56"/>
        <s v="[Table3].[Age].&amp;[44]" c="44"/>
        <s v="[Table3].[Age].&amp;[32]" c="32"/>
        <s v="[Table3].[Age].&amp;[74]" c="74"/>
        <s v="[Table3].[Age].&amp;[67]" c="67"/>
        <s v="[Table3].[Age].&amp;[55]" c="55"/>
        <s v="[Table3].[Age].&amp;[43]" c="43"/>
        <s v="[Table3].[Age].&amp;[31]" c="31"/>
        <s v="[Table3].[Age].&amp;[27]" c="27"/>
        <s v="[Table3].[Age].&amp;[66]" c="66"/>
        <s v="[Table3].[Age].&amp;[54]" c="54"/>
        <s v="[Table3].[Age].&amp;[42]" c="42"/>
        <s v="[Table3].[Age].&amp;[30]" c="30"/>
        <s v="[Table3].[Age].&amp;[38]" c="38"/>
        <s v="[Table3].[Age].&amp;[89]" c="89"/>
        <s v="[Table3].[Age].&amp;[65]" c="65"/>
        <s v="[Table3].[Age].&amp;[53]" c="53"/>
        <s v="[Table3].[Age].&amp;[41]" c="41"/>
        <s v="[Table3].[Age].&amp;[29]" c="29"/>
        <s v="[Table3].[Age].&amp;[80]" c="80"/>
        <s v="[Table3].[Age].&amp;[64]" c="64"/>
        <s v="[Table3].[Age].&amp;[52]" c="52"/>
        <s v="[Table3].[Age].&amp;[40]" c="40"/>
        <s v="[Table3].[Age].&amp;[28]" c="28"/>
        <s v="[Table3].[Age].&amp;[50]" c="50"/>
        <s v="[Table3].[Age].&amp;[78]" c="78"/>
        <s v="[Table3].[Age].&amp;[63]" c="63"/>
        <s v="[Table3].[Age].&amp;[51]" c="51"/>
        <s v="[Table3].[Age].&amp;[39]" c="39"/>
        <s v="[Table3].[Age].&amp;[73]" c="73"/>
        <s v="[Table3].[Age].&amp;[61]" c="61"/>
        <s v="[Table3].[Age].&amp;[49]" c="49"/>
        <s v="[Table3].[Age].&amp;[37]" c="37"/>
        <s v="[Table3].[Age].&amp;[25]" c="25"/>
        <s v="[Table3].[Age].&amp;[62]" c="62"/>
      </sharedItems>
    </cacheField>
    <cacheField name="[Table3].[Purchased Bike].[Purchased Bike]" caption="Purchased Bike" numFmtId="0" hierarchy="14" level="1">
      <sharedItems count="2">
        <s v="[Table3].[Purchased Bike].&amp;[Yes]" c="Yes"/>
        <s v="[Table3].[Purchased Bike].&amp;[No]" c="No"/>
      </sharedItems>
    </cacheField>
    <cacheField name="[Measures].[MeasuresLevel]" caption="MeasuresLevel" numFmtId="0">
      <sharedItems count="1">
        <s v="[Measures].[Count of Purchased Bike]" c="Count of Purchased Bike"/>
      </sharedItems>
    </cacheField>
    <cacheField name="[Table3].[Cars].[Cars]" caption="Cars" numFmtId="0" hierarchy="9" level="1">
      <sharedItems count="1">
        <s v="[Table3].[Cars].&amp;[0]" c="0"/>
      </sharedItems>
    </cacheField>
    <cacheField name="[Table3].[Marital Status].[Marital Status]" caption="Marital Status" numFmtId="0" hierarchy="2" level="1">
      <sharedItems count="2">
        <s v="[Table3].[Marital Status].&amp;[Married]" c="Married"/>
        <s v="[Table3].[Marital Status].&amp;[Single]" c="Single"/>
      </sharedItems>
    </cacheField>
  </cacheFields>
  <cacheHierarchies count="20">
    <cacheHierarchy uniqueName="[Measures]" caption="Measures" attribute="1" keyAttribute="1" defaultMemberUniqueName="[Measures].[__No measures defined]" dimensionUniqueName="[Measures]" displayFolder="" measures="1" count="1" memberValueDatatype="130" unbalanced="0">
      <fieldsUsage count="1">
        <fieldUsage x="4"/>
      </fieldsUsage>
    </cacheHierarchy>
    <cacheHierarchy uniqueName="[Table3].[ID]" caption="ID" attribute="1" defaultMemberUniqueName="[Table3].[ID].[All]" allUniqueName="[Table3].[ID].[All]" dimensionUniqueName="[Table3]" displayFolder="" count="2" memberValueDatatype="20" unbalanced="0"/>
    <cacheHierarchy uniqueName="[Table3].[Marital Status]" caption="Marital Status" attribute="1" defaultMemberUniqueName="[Table3].[Marital Status].[All]" allUniqueName="[Table3].[Marital Status].[All]" allCaption="All" dimensionUniqueName="[Table3]" displayFolder="" count="2" memberValueDatatype="130" unbalanced="0">
      <fieldsUsage count="2">
        <fieldUsage x="-1"/>
        <fieldUsage x="6"/>
      </fieldsUsage>
    </cacheHierarchy>
    <cacheHierarchy uniqueName="[Table3].[Gender]" caption="Gender" attribute="1" defaultMemberUniqueName="[Table3].[Gender].[All]" allUniqueName="[Table3].[Gender].[All]" allCaption="All" dimensionUniqueName="[Table3]" displayFolder="" count="2" memberValueDatatype="130" unbalanced="0"/>
    <cacheHierarchy uniqueName="[Table3].[Income]" caption="Income" attribute="1" defaultMemberUniqueName="[Table3].[Income].[All]" allUniqueName="[Table3].[Income].[All]" dimensionUniqueName="[Table3]" displayFolder="" count="2" memberValueDatatype="20" unbalanced="0"/>
    <cacheHierarchy uniqueName="[Table3].[Children]" caption="Children" attribute="1" defaultMemberUniqueName="[Table3].[Children].[All]" allUniqueName="[Table3].[Children].[All]" dimensionUniqueName="[Table3]" displayFolder="" count="2" memberValueDatatype="20" unbalanced="0">
      <fieldsUsage count="2">
        <fieldUsage x="-1"/>
        <fieldUsage x="1"/>
      </fieldsUsage>
    </cacheHierarchy>
    <cacheHierarchy uniqueName="[Table3].[Education]" caption="Education" attribute="1" defaultMemberUniqueName="[Table3].[Education].[All]" allUniqueName="[Table3].[Education].[All]" dimensionUniqueName="[Table3]" displayFolder="" count="2" memberValueDatatype="130" unbalanced="0"/>
    <cacheHierarchy uniqueName="[Table3].[Occupation]" caption="Occupation" attribute="1" defaultMemberUniqueName="[Table3].[Occupation].[All]" allUniqueName="[Table3].[Occupation].[All]" dimensionUniqueName="[Table3]" displayFolder="" count="2" memberValueDatatype="130" unbalanced="0"/>
    <cacheHierarchy uniqueName="[Table3].[Home Owner]" caption="Home Owner" attribute="1" defaultMemberUniqueName="[Table3].[Home Owner].[All]" allUniqueName="[Table3].[Home Owner].[All]" dimensionUniqueName="[Table3]" displayFolder="" count="2" memberValueDatatype="130" unbalanced="0"/>
    <cacheHierarchy uniqueName="[Table3].[Cars]" caption="Cars" attribute="1" defaultMemberUniqueName="[Table3].[Cars].[All]" allUniqueName="[Table3].[Cars].[All]" allCaption="All" dimensionUniqueName="[Table3]" displayFolder="" count="2" memberValueDatatype="20" unbalanced="0">
      <fieldsUsage count="2">
        <fieldUsage x="-1"/>
        <fieldUsage x="5"/>
      </fieldsUsage>
    </cacheHierarchy>
    <cacheHierarchy uniqueName="[Table3].[Commute Distance]" caption="Commute Distance" attribute="1" defaultMemberUniqueName="[Table3].[Commute Distance].[All]" allUniqueName="[Table3].[Commute Distance].[All]" dimensionUniqueName="[Table3]" displayFolder="" count="2" memberValueDatatype="130" unbalanced="0"/>
    <cacheHierarchy uniqueName="[Table3].[Region]" caption="Region" attribute="1" defaultMemberUniqueName="[Table3].[Region].[All]" allUniqueName="[Table3].[Region].[All]" allCaption="All" dimensionUniqueName="[Table3]" displayFolder="" count="2" memberValueDatatype="130" unbalanced="0">
      <fieldsUsage count="2">
        <fieldUsage x="-1"/>
        <fieldUsage x="0"/>
      </fieldsUsage>
    </cacheHierarchy>
    <cacheHierarchy uniqueName="[Table3].[Age]" caption="Age" attribute="1" defaultMemberUniqueName="[Table3].[Age].[All]" allUniqueName="[Table3].[Age].[All]" allCaption="All" dimensionUniqueName="[Table3]" displayFolder="" count="2" memberValueDatatype="20" unbalanced="0">
      <fieldsUsage count="2">
        <fieldUsage x="-1"/>
        <fieldUsage x="2"/>
      </fieldsUsage>
    </cacheHierarchy>
    <cacheHierarchy uniqueName="[Table3].[Age Brackets]" caption="Age Brackets" attribute="1" defaultMemberUniqueName="[Table3].[Age Brackets].[All]" allUniqueName="[Table3].[Age Brackets].[All]" dimensionUniqueName="[Table3]" displayFolder="" count="2" memberValueDatatype="130" unbalanced="0"/>
    <cacheHierarchy uniqueName="[Table3].[Purchased Bike]" caption="Purchased Bike" attribute="1" defaultMemberUniqueName="[Table3].[Purchased Bike].[All]" allUniqueName="[Table3].[Purchased Bike].[All]" allCaption="All" dimensionUniqueName="[Table3]" displayFolder="" count="2" memberValueDatatype="130" unbalanced="0">
      <fieldsUsage count="2">
        <fieldUsage x="-1"/>
        <fieldUsage x="3"/>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Table3" count="0" hidden="1">
      <extLst>
        <ext xmlns:x15="http://schemas.microsoft.com/office/spreadsheetml/2010/11/main" uri="{B97F6D7D-B522-45F9-BDA1-12C45D357490}">
          <x15:cacheHierarchy aggregatedColumn="14"/>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4"/>
        </ext>
      </extLst>
    </cacheHierarchy>
  </cacheHierarchies>
  <kpis count="0"/>
  <tupleCache>
    <entries count="2106">
      <n v="6">
        <tpls c="8">
          <tpl fld="4" item="0"/>
          <tpl hier="2" item="2"/>
          <tpl hier="3" item="3"/>
          <tpl hier="5" item="4"/>
          <tpl hier="9" item="1"/>
          <tpl hier="11" item="0"/>
          <tpl fld="2" item="6"/>
          <tpl fld="3" item="0"/>
        </tpls>
      </n>
      <m>
        <tpls c="8">
          <tpl fld="4" item="0"/>
          <tpl hier="2" item="2"/>
          <tpl hier="3" item="3"/>
          <tpl hier="5" item="4"/>
          <tpl hier="9" item="1"/>
          <tpl hier="11" item="0"/>
          <tpl fld="2" item="13"/>
          <tpl fld="3" item="0"/>
        </tpls>
      </m>
      <m>
        <tpls c="8">
          <tpl fld="4" item="0"/>
          <tpl hier="2" item="2"/>
          <tpl hier="3" item="3"/>
          <tpl hier="5" item="4"/>
          <tpl hier="9" item="1"/>
          <tpl hier="11" item="0"/>
          <tpl fld="2" item="14"/>
          <tpl fld="3" item="0"/>
        </tpls>
      </m>
      <n v="3">
        <tpls c="8">
          <tpl fld="4" item="0"/>
          <tpl hier="2" item="2"/>
          <tpl hier="3" item="3"/>
          <tpl hier="5" item="4"/>
          <tpl hier="9" item="1"/>
          <tpl hier="11" item="0"/>
          <tpl fld="2" item="15"/>
          <tpl fld="3" item="0"/>
        </tpls>
      </n>
      <n v="7">
        <tpls c="8">
          <tpl fld="4" item="0"/>
          <tpl hier="2" item="2"/>
          <tpl hier="3" item="3"/>
          <tpl hier="5" item="4"/>
          <tpl hier="9" item="1"/>
          <tpl hier="11" item="0"/>
          <tpl fld="2" item="16"/>
          <tpl fld="3" item="0"/>
        </tpls>
      </n>
      <n v="3">
        <tpls c="8">
          <tpl fld="4" item="0"/>
          <tpl hier="2" item="2"/>
          <tpl hier="3" item="3"/>
          <tpl hier="5" item="4"/>
          <tpl hier="9" item="1"/>
          <tpl hier="11" item="0"/>
          <tpl fld="2" item="13"/>
          <tpl fld="3" item="1"/>
        </tpls>
      </n>
      <n v="1">
        <tpls c="8">
          <tpl fld="4" item="0"/>
          <tpl hier="2" item="2"/>
          <tpl hier="3" item="3"/>
          <tpl hier="5" item="4"/>
          <tpl hier="9" item="1"/>
          <tpl hier="11" item="0"/>
          <tpl fld="2" item="14"/>
          <tpl fld="3" item="1"/>
        </tpls>
      </n>
      <n v="4">
        <tpls c="8">
          <tpl fld="4" item="0"/>
          <tpl hier="2" item="2"/>
          <tpl hier="3" item="3"/>
          <tpl hier="5" item="4"/>
          <tpl hier="9" item="1"/>
          <tpl hier="11" item="0"/>
          <tpl fld="2" item="15"/>
          <tpl fld="3" item="1"/>
        </tpls>
      </n>
      <n v="5">
        <tpls c="8">
          <tpl fld="4" item="0"/>
          <tpl hier="2" item="2"/>
          <tpl hier="3" item="3"/>
          <tpl hier="5" item="4"/>
          <tpl hier="9" item="1"/>
          <tpl hier="11" item="0"/>
          <tpl fld="2" item="16"/>
          <tpl fld="3" item="1"/>
        </tpls>
      </n>
      <n v="8">
        <tpls c="8">
          <tpl fld="4" item="0"/>
          <tpl hier="2" item="2"/>
          <tpl hier="3" item="3"/>
          <tpl hier="5" item="4"/>
          <tpl hier="9" item="1"/>
          <tpl hier="11" item="0"/>
          <tpl fld="2" item="24"/>
          <tpl fld="3" item="0"/>
        </tpls>
      </n>
      <n v="4">
        <tpls c="8">
          <tpl fld="4" item="0"/>
          <tpl hier="2" item="2"/>
          <tpl hier="3" item="3"/>
          <tpl hier="5" item="4"/>
          <tpl hier="9" item="1"/>
          <tpl hier="11" item="0"/>
          <tpl fld="2" item="25"/>
          <tpl fld="3" item="0"/>
        </tpls>
      </n>
      <n v="2">
        <tpls c="8">
          <tpl fld="4" item="0"/>
          <tpl hier="2" item="2"/>
          <tpl hier="3" item="3"/>
          <tpl hier="5" item="4"/>
          <tpl hier="9" item="1"/>
          <tpl hier="11" item="0"/>
          <tpl fld="2" item="26"/>
          <tpl fld="3" item="0"/>
        </tpls>
      </n>
      <m>
        <tpls c="8">
          <tpl fld="4" item="0"/>
          <tpl hier="2" item="2"/>
          <tpl hier="3" item="3"/>
          <tpl hier="5" item="4"/>
          <tpl hier="9" item="1"/>
          <tpl hier="11" item="0"/>
          <tpl fld="2" item="0"/>
          <tpl hier="14" item="4294967295"/>
        </tpls>
      </m>
      <n v="2">
        <tpls c="8">
          <tpl fld="4" item="0"/>
          <tpl hier="2" item="2"/>
          <tpl hier="3" item="3"/>
          <tpl hier="5" item="4"/>
          <tpl hier="9" item="1"/>
          <tpl hier="11" item="0"/>
          <tpl fld="2" item="17"/>
          <tpl hier="14" item="4294967295"/>
        </tpls>
      </n>
      <n v="2">
        <tpls c="8">
          <tpl fld="4" item="0"/>
          <tpl hier="2" item="2"/>
          <tpl hier="3" item="3"/>
          <tpl hier="5" item="4"/>
          <tpl hier="9" item="1"/>
          <tpl hier="11" item="0"/>
          <tpl fld="2" item="1"/>
          <tpl hier="14" item="4294967295"/>
        </tpls>
      </n>
      <m>
        <tpls c="8">
          <tpl fld="4" item="0"/>
          <tpl hier="2" item="2"/>
          <tpl hier="3" item="3"/>
          <tpl hier="5" item="4"/>
          <tpl hier="9" item="1"/>
          <tpl hier="11" item="0"/>
          <tpl fld="2" item="18"/>
          <tpl hier="14" item="4294967295"/>
        </tpls>
      </m>
      <n v="9">
        <tpls c="8">
          <tpl fld="4" item="0"/>
          <tpl hier="2" item="2"/>
          <tpl hier="3" item="3"/>
          <tpl hier="5" item="4"/>
          <tpl hier="9" item="1"/>
          <tpl hier="11" item="0"/>
          <tpl fld="2" item="2"/>
          <tpl hier="14" item="4294967295"/>
        </tpls>
      </n>
      <n v="6">
        <tpls c="8">
          <tpl fld="4" item="0"/>
          <tpl hier="2" item="2"/>
          <tpl hier="3" item="3"/>
          <tpl hier="5" item="4"/>
          <tpl hier="9" item="1"/>
          <tpl hier="11" item="0"/>
          <tpl fld="2" item="19"/>
          <tpl hier="14" item="4294967295"/>
        </tpls>
      </n>
      <n v="20">
        <tpls c="8">
          <tpl fld="4" item="0"/>
          <tpl hier="2" item="2"/>
          <tpl hier="3" item="3"/>
          <tpl hier="5" item="4"/>
          <tpl hier="9" item="1"/>
          <tpl hier="11" item="0"/>
          <tpl fld="2" item="3"/>
          <tpl hier="14" item="4294967295"/>
        </tpls>
      </n>
      <n v="20">
        <tpls c="8">
          <tpl fld="4" item="0"/>
          <tpl hier="2" item="2"/>
          <tpl hier="3" item="3"/>
          <tpl hier="5" item="4"/>
          <tpl hier="9" item="1"/>
          <tpl hier="11" item="0"/>
          <tpl fld="2" item="20"/>
          <tpl hier="14" item="4294967295"/>
        </tpls>
      </n>
      <m>
        <tpls c="8">
          <tpl fld="4" item="0"/>
          <tpl hier="2" item="2"/>
          <tpl hier="3" item="3"/>
          <tpl hier="5" item="4"/>
          <tpl hier="9" item="1"/>
          <tpl hier="11" item="0"/>
          <tpl fld="2" item="0"/>
          <tpl fld="3" item="0"/>
        </tpls>
      </m>
      <m>
        <tpls c="8">
          <tpl fld="4" item="0"/>
          <tpl hier="2" item="2"/>
          <tpl hier="3" item="3"/>
          <tpl hier="5" item="4"/>
          <tpl hier="9" item="1"/>
          <tpl hier="11" item="0"/>
          <tpl fld="2" item="17"/>
          <tpl fld="3" item="0"/>
        </tpls>
      </m>
      <n v="2">
        <tpls c="8">
          <tpl fld="4" item="0"/>
          <tpl hier="2" item="2"/>
          <tpl hier="3" item="3"/>
          <tpl hier="5" item="4"/>
          <tpl hier="9" item="1"/>
          <tpl hier="11" item="0"/>
          <tpl fld="2" item="1"/>
          <tpl fld="3" item="0"/>
        </tpls>
      </n>
      <m>
        <tpls c="8">
          <tpl fld="4" item="0"/>
          <tpl hier="2" item="2"/>
          <tpl hier="3" item="3"/>
          <tpl hier="5" item="4"/>
          <tpl hier="9" item="1"/>
          <tpl hier="11" item="0"/>
          <tpl fld="2" item="18"/>
          <tpl fld="3" item="0"/>
        </tpls>
      </m>
      <n v="1">
        <tpls c="8">
          <tpl fld="4" item="0"/>
          <tpl hier="2" item="2"/>
          <tpl hier="3" item="3"/>
          <tpl hier="5" item="4"/>
          <tpl hier="9" item="1"/>
          <tpl hier="11" item="0"/>
          <tpl fld="2" item="2"/>
          <tpl fld="3" item="0"/>
        </tpls>
      </n>
      <n v="3">
        <tpls c="8">
          <tpl fld="4" item="0"/>
          <tpl hier="2" item="2"/>
          <tpl hier="3" item="3"/>
          <tpl hier="5" item="4"/>
          <tpl hier="9" item="1"/>
          <tpl hier="11" item="0"/>
          <tpl fld="2" item="19"/>
          <tpl fld="3" item="0"/>
        </tpls>
      </n>
      <n v="17">
        <tpls c="8">
          <tpl fld="4" item="0"/>
          <tpl hier="2" item="2"/>
          <tpl hier="3" item="3"/>
          <tpl hier="5" item="4"/>
          <tpl hier="9" item="1"/>
          <tpl hier="11" item="0"/>
          <tpl fld="2" item="3"/>
          <tpl fld="3" item="0"/>
        </tpls>
      </n>
      <n v="9">
        <tpls c="8">
          <tpl fld="4" item="0"/>
          <tpl hier="2" item="2"/>
          <tpl hier="3" item="3"/>
          <tpl hier="5" item="4"/>
          <tpl hier="9" item="1"/>
          <tpl hier="11" item="0"/>
          <tpl fld="2" item="20"/>
          <tpl fld="3" item="0"/>
        </tpls>
      </n>
      <m>
        <tpls c="8">
          <tpl fld="4" item="0"/>
          <tpl hier="2" item="2"/>
          <tpl hier="3" item="3"/>
          <tpl hier="5" item="4"/>
          <tpl hier="9" item="1"/>
          <tpl hier="11" item="0"/>
          <tpl fld="2" item="0"/>
          <tpl fld="3" item="1"/>
        </tpls>
      </m>
      <n v="2">
        <tpls c="8">
          <tpl fld="4" item="0"/>
          <tpl hier="2" item="2"/>
          <tpl hier="3" item="3"/>
          <tpl hier="5" item="4"/>
          <tpl hier="9" item="1"/>
          <tpl hier="11" item="0"/>
          <tpl fld="2" item="17"/>
          <tpl fld="3" item="1"/>
        </tpls>
      </n>
      <m>
        <tpls c="8">
          <tpl fld="4" item="0"/>
          <tpl hier="2" item="2"/>
          <tpl hier="3" item="3"/>
          <tpl hier="5" item="4"/>
          <tpl hier="9" item="1"/>
          <tpl hier="11" item="0"/>
          <tpl fld="2" item="1"/>
          <tpl fld="3" item="1"/>
        </tpls>
      </m>
      <m>
        <tpls c="8">
          <tpl fld="4" item="0"/>
          <tpl hier="2" item="2"/>
          <tpl hier="3" item="3"/>
          <tpl hier="5" item="4"/>
          <tpl hier="9" item="1"/>
          <tpl hier="11" item="0"/>
          <tpl fld="2" item="18"/>
          <tpl fld="3" item="1"/>
        </tpls>
      </m>
      <n v="8">
        <tpls c="8">
          <tpl fld="4" item="0"/>
          <tpl hier="2" item="2"/>
          <tpl hier="3" item="3"/>
          <tpl hier="5" item="4"/>
          <tpl hier="9" item="1"/>
          <tpl hier="11" item="0"/>
          <tpl fld="2" item="2"/>
          <tpl fld="3" item="1"/>
        </tpls>
      </n>
      <n v="3">
        <tpls c="8">
          <tpl fld="4" item="0"/>
          <tpl hier="2" item="2"/>
          <tpl hier="3" item="3"/>
          <tpl hier="5" item="4"/>
          <tpl hier="9" item="1"/>
          <tpl hier="11" item="0"/>
          <tpl fld="2" item="19"/>
          <tpl fld="3" item="1"/>
        </tpls>
      </n>
      <n v="3">
        <tpls c="8">
          <tpl fld="4" item="0"/>
          <tpl hier="2" item="2"/>
          <tpl hier="3" item="3"/>
          <tpl hier="5" item="4"/>
          <tpl hier="9" item="1"/>
          <tpl hier="11" item="0"/>
          <tpl fld="2" item="3"/>
          <tpl fld="3" item="1"/>
        </tpls>
      </n>
      <n v="11">
        <tpls c="8">
          <tpl fld="4" item="0"/>
          <tpl hier="2" item="2"/>
          <tpl hier="3" item="3"/>
          <tpl hier="5" item="4"/>
          <tpl hier="9" item="1"/>
          <tpl hier="11" item="0"/>
          <tpl fld="2" item="20"/>
          <tpl fld="3" item="1"/>
        </tpls>
      </n>
      <m>
        <tpls c="8">
          <tpl fld="4" item="0"/>
          <tpl hier="2" item="2"/>
          <tpl hier="3" item="3"/>
          <tpl hier="5" item="4"/>
          <tpl hier="9" item="1"/>
          <tpl hier="11" item="0"/>
          <tpl fld="2" item="5"/>
          <tpl fld="3" item="0"/>
        </tpls>
      </m>
      <m>
        <tpls c="8">
          <tpl fld="4" item="0"/>
          <tpl hier="2" item="2"/>
          <tpl hier="3" item="3"/>
          <tpl hier="5" item="4"/>
          <tpl hier="9" item="1"/>
          <tpl hier="11" item="0"/>
          <tpl fld="2" item="4"/>
          <tpl hier="14" item="4294967295"/>
        </tpls>
      </m>
      <n v="5">
        <tpls c="8">
          <tpl fld="4" item="0"/>
          <tpl hier="2" item="2"/>
          <tpl hier="3" item="3"/>
          <tpl hier="5" item="4"/>
          <tpl hier="9" item="1"/>
          <tpl hier="11" item="0"/>
          <tpl fld="2" item="22"/>
          <tpl hier="14" item="4294967295"/>
        </tpls>
      </n>
      <n v="1">
        <tpls c="8">
          <tpl fld="4" item="0"/>
          <tpl hier="2" item="2"/>
          <tpl hier="3" item="3"/>
          <tpl hier="5" item="4"/>
          <tpl hier="9" item="1"/>
          <tpl hier="11" item="0"/>
          <tpl fld="2" item="5"/>
          <tpl hier="14" item="4294967295"/>
        </tpls>
      </n>
      <n v="2">
        <tpls c="8">
          <tpl fld="4" item="0"/>
          <tpl hier="2" item="2"/>
          <tpl hier="3" item="3"/>
          <tpl hier="5" item="4"/>
          <tpl hier="9" item="1"/>
          <tpl hier="11" item="0"/>
          <tpl fld="2" item="23"/>
          <tpl hier="14" item="4294967295"/>
        </tpls>
      </n>
      <n v="10">
        <tpls c="8">
          <tpl fld="4" item="0"/>
          <tpl hier="2" item="2"/>
          <tpl hier="3" item="3"/>
          <tpl hier="5" item="4"/>
          <tpl hier="9" item="1"/>
          <tpl hier="11" item="0"/>
          <tpl fld="2" item="6"/>
          <tpl hier="14" item="4294967295"/>
        </tpls>
      </n>
      <n v="12">
        <tpls c="8">
          <tpl fld="4" item="0"/>
          <tpl hier="2" item="2"/>
          <tpl hier="3" item="3"/>
          <tpl hier="5" item="4"/>
          <tpl hier="9" item="1"/>
          <tpl hier="11" item="0"/>
          <tpl fld="2" item="24"/>
          <tpl hier="14" item="4294967295"/>
        </tpls>
      </n>
      <n v="21">
        <tpls c="8">
          <tpl fld="4" item="0"/>
          <tpl hier="2" item="2"/>
          <tpl hier="3" item="3"/>
          <tpl hier="5" item="4"/>
          <tpl hier="9" item="1"/>
          <tpl hier="11" item="0"/>
          <tpl fld="2" item="7"/>
          <tpl hier="14" item="4294967295"/>
        </tpls>
      </n>
      <n v="9">
        <tpls c="8">
          <tpl fld="4" item="0"/>
          <tpl hier="2" item="2"/>
          <tpl hier="3" item="3"/>
          <tpl hier="5" item="4"/>
          <tpl hier="9" item="1"/>
          <tpl hier="11" item="0"/>
          <tpl fld="2" item="25"/>
          <tpl hier="14" item="4294967295"/>
        </tpls>
      </n>
      <n v="4">
        <tpls c="8">
          <tpl fld="4" item="0"/>
          <tpl hier="2" item="2"/>
          <tpl hier="3" item="3"/>
          <tpl hier="5" item="4"/>
          <tpl hier="9" item="1"/>
          <tpl hier="11" item="0"/>
          <tpl fld="2" item="26"/>
          <tpl hier="14" item="4294967295"/>
        </tpls>
      </n>
      <n v="10">
        <tpls c="8">
          <tpl fld="4" item="0"/>
          <tpl hier="2" item="2"/>
          <tpl hier="3" item="3"/>
          <tpl hier="5" item="4"/>
          <tpl hier="9" item="1"/>
          <tpl hier="11" item="0"/>
          <tpl fld="2" item="46"/>
          <tpl hier="14" item="4294967295"/>
        </tpls>
      </n>
      <n v="11">
        <tpls c="8">
          <tpl fld="4" item="0"/>
          <tpl hier="2" item="2"/>
          <tpl hier="3" item="3"/>
          <tpl hier="5" item="4"/>
          <tpl hier="9" item="1"/>
          <tpl hier="11" item="0"/>
          <tpl fld="2" item="7"/>
          <tpl fld="3" item="0"/>
        </tpls>
      </n>
      <m>
        <tpls c="8">
          <tpl fld="4" item="0"/>
          <tpl hier="2" item="2"/>
          <tpl hier="3" item="3"/>
          <tpl hier="5" item="4"/>
          <tpl hier="9" item="1"/>
          <tpl hier="11" item="0"/>
          <tpl fld="2" item="43"/>
          <tpl fld="3" item="1"/>
        </tpls>
      </m>
      <m>
        <tpls c="8">
          <tpl fld="4" item="0"/>
          <tpl hier="2" item="2"/>
          <tpl hier="3" item="3"/>
          <tpl hier="5" item="4"/>
          <tpl hier="9" item="1"/>
          <tpl hier="11" item="0"/>
          <tpl fld="2" item="4"/>
          <tpl fld="3" item="1"/>
        </tpls>
      </m>
      <n v="4">
        <tpls c="8">
          <tpl fld="4" item="0"/>
          <tpl hier="2" item="2"/>
          <tpl hier="3" item="3"/>
          <tpl hier="5" item="4"/>
          <tpl hier="9" item="1"/>
          <tpl hier="11" item="0"/>
          <tpl fld="2" item="22"/>
          <tpl fld="3" item="1"/>
        </tpls>
      </n>
      <n v="2">
        <tpls c="8">
          <tpl fld="4" item="0"/>
          <tpl hier="2" item="2"/>
          <tpl hier="3" item="3"/>
          <tpl hier="5" item="4"/>
          <tpl hier="9" item="1"/>
          <tpl hier="11" item="0"/>
          <tpl fld="2" item="44"/>
          <tpl fld="3" item="1"/>
        </tpls>
      </n>
      <n v="1">
        <tpls c="8">
          <tpl fld="4" item="0"/>
          <tpl hier="2" item="2"/>
          <tpl hier="3" item="3"/>
          <tpl hier="5" item="4"/>
          <tpl hier="9" item="1"/>
          <tpl hier="11" item="0"/>
          <tpl fld="2" item="5"/>
          <tpl fld="3" item="1"/>
        </tpls>
      </n>
      <m>
        <tpls c="8">
          <tpl fld="4" item="0"/>
          <tpl hier="2" item="2"/>
          <tpl hier="3" item="3"/>
          <tpl hier="5" item="4"/>
          <tpl hier="9" item="1"/>
          <tpl hier="11" item="0"/>
          <tpl fld="2" item="23"/>
          <tpl fld="3" item="1"/>
        </tpls>
      </m>
      <n v="3">
        <tpls c="8">
          <tpl fld="4" item="0"/>
          <tpl hier="2" item="2"/>
          <tpl hier="3" item="3"/>
          <tpl hier="5" item="4"/>
          <tpl hier="9" item="1"/>
          <tpl hier="11" item="0"/>
          <tpl fld="2" item="45"/>
          <tpl fld="3" item="1"/>
        </tpls>
      </n>
      <n v="4">
        <tpls c="8">
          <tpl fld="4" item="0"/>
          <tpl hier="2" item="2"/>
          <tpl hier="3" item="3"/>
          <tpl hier="5" item="4"/>
          <tpl hier="9" item="1"/>
          <tpl hier="11" item="0"/>
          <tpl fld="2" item="6"/>
          <tpl fld="3" item="1"/>
        </tpls>
      </n>
      <n v="4">
        <tpls c="8">
          <tpl fld="4" item="0"/>
          <tpl hier="2" item="2"/>
          <tpl hier="3" item="3"/>
          <tpl hier="5" item="4"/>
          <tpl hier="9" item="1"/>
          <tpl hier="11" item="0"/>
          <tpl fld="2" item="24"/>
          <tpl fld="3" item="1"/>
        </tpls>
      </n>
      <n v="3">
        <tpls c="8">
          <tpl fld="4" item="0"/>
          <tpl hier="2" item="2"/>
          <tpl hier="3" item="3"/>
          <tpl hier="5" item="4"/>
          <tpl hier="9" item="1"/>
          <tpl hier="11" item="0"/>
          <tpl fld="2" item="46"/>
          <tpl fld="3" item="1"/>
        </tpls>
      </n>
      <n v="10">
        <tpls c="8">
          <tpl fld="4" item="0"/>
          <tpl hier="2" item="2"/>
          <tpl hier="3" item="3"/>
          <tpl hier="5" item="4"/>
          <tpl hier="9" item="1"/>
          <tpl hier="11" item="0"/>
          <tpl fld="2" item="7"/>
          <tpl fld="3" item="1"/>
        </tpls>
      </n>
      <n v="5">
        <tpls c="8">
          <tpl fld="4" item="0"/>
          <tpl hier="2" item="2"/>
          <tpl hier="3" item="3"/>
          <tpl hier="5" item="4"/>
          <tpl hier="9" item="1"/>
          <tpl hier="11" item="0"/>
          <tpl fld="2" item="25"/>
          <tpl fld="3" item="1"/>
        </tpls>
      </n>
      <n v="2">
        <tpls c="8">
          <tpl fld="4" item="0"/>
          <tpl hier="2" item="2"/>
          <tpl hier="3" item="3"/>
          <tpl hier="5" item="4"/>
          <tpl hier="9" item="1"/>
          <tpl hier="11" item="0"/>
          <tpl fld="2" item="26"/>
          <tpl fld="3" item="1"/>
        </tpls>
      </n>
      <n v="7">
        <tpls c="8">
          <tpl fld="4" item="0"/>
          <tpl hier="2" item="2"/>
          <tpl hier="3" item="3"/>
          <tpl hier="5" item="4"/>
          <tpl hier="9" item="1"/>
          <tpl hier="11" item="0"/>
          <tpl fld="2" item="46"/>
          <tpl fld="3" item="0"/>
        </tpls>
      </n>
      <n v="5">
        <tpls c="8">
          <tpl fld="4" item="0"/>
          <tpl hier="2" item="2"/>
          <tpl hier="3" item="3"/>
          <tpl hier="5" item="4"/>
          <tpl hier="9" item="1"/>
          <tpl hier="11" item="0"/>
          <tpl fld="2" item="51"/>
          <tpl hier="14" item="4294967295"/>
        </tpls>
      </n>
      <n v="9">
        <tpls c="8">
          <tpl fld="4" item="0"/>
          <tpl hier="2" item="2"/>
          <tpl hier="3" item="3"/>
          <tpl hier="5" item="4"/>
          <tpl hier="9" item="1"/>
          <tpl hier="11" item="0"/>
          <tpl fld="2" item="36"/>
          <tpl hier="14" item="4294967295"/>
        </tpls>
      </n>
      <n v="12">
        <tpls c="8">
          <tpl fld="4" item="0"/>
          <tpl hier="2" item="2"/>
          <tpl hier="3" item="3"/>
          <tpl hier="5" item="4"/>
          <tpl hier="9" item="1"/>
          <tpl hier="11" item="0"/>
          <tpl fld="2" item="16"/>
          <tpl hier="14" item="4294967295"/>
        </tpls>
      </n>
      <n v="21">
        <tpls c="8">
          <tpl fld="4" item="0"/>
          <tpl hier="2" item="2"/>
          <tpl hier="3" item="3"/>
          <tpl hier="5" item="4"/>
          <tpl hier="9" item="1"/>
          <tpl hier="11" item="0"/>
          <tpl fld="2" item="50"/>
          <tpl hier="14" item="4294967295"/>
        </tpls>
      </n>
      <n v="8">
        <tpls c="8">
          <tpl fld="4" item="0"/>
          <tpl hier="2" item="2"/>
          <tpl hier="3" item="3"/>
          <tpl hier="5" item="4"/>
          <tpl hier="9" item="1"/>
          <tpl hier="11" item="0"/>
          <tpl fld="2" item="35"/>
          <tpl hier="14" item="4294967295"/>
        </tpls>
      </n>
      <n v="7">
        <tpls c="8">
          <tpl fld="4" item="0"/>
          <tpl hier="2" item="2"/>
          <tpl hier="3" item="3"/>
          <tpl hier="5" item="4"/>
          <tpl hier="9" item="1"/>
          <tpl hier="11" item="0"/>
          <tpl fld="2" item="15"/>
          <tpl hier="14" item="4294967295"/>
        </tpls>
      </n>
      <n v="4">
        <tpls c="8">
          <tpl fld="4" item="0"/>
          <tpl hier="2" item="2"/>
          <tpl hier="3" item="3"/>
          <tpl hier="5" item="4"/>
          <tpl hier="9" item="1"/>
          <tpl hier="11" item="0"/>
          <tpl fld="2" item="49"/>
          <tpl hier="14" item="4294967295"/>
        </tpls>
      </n>
      <n v="3">
        <tpls c="8">
          <tpl fld="4" item="0"/>
          <tpl hier="2" item="2"/>
          <tpl hier="3" item="3"/>
          <tpl hier="5" item="4"/>
          <tpl hier="9" item="1"/>
          <tpl hier="11" item="0"/>
          <tpl fld="2" item="34"/>
          <tpl hier="14" item="4294967295"/>
        </tpls>
      </n>
      <n v="1">
        <tpls c="8">
          <tpl fld="4" item="0"/>
          <tpl hier="2" item="2"/>
          <tpl hier="3" item="3"/>
          <tpl hier="5" item="4"/>
          <tpl hier="9" item="1"/>
          <tpl hier="11" item="0"/>
          <tpl fld="2" item="14"/>
          <tpl hier="14" item="4294967295"/>
        </tpls>
      </n>
      <m>
        <tpls c="8">
          <tpl fld="4" item="0"/>
          <tpl hier="2" item="2"/>
          <tpl hier="3" item="3"/>
          <tpl hier="5" item="4"/>
          <tpl hier="9" item="1"/>
          <tpl hier="11" item="0"/>
          <tpl fld="2" item="48"/>
          <tpl hier="14" item="4294967295"/>
        </tpls>
      </m>
      <n v="7">
        <tpls c="8">
          <tpl fld="4" item="0"/>
          <tpl hier="2" item="2"/>
          <tpl hier="3" item="3"/>
          <tpl hier="5" item="4"/>
          <tpl hier="9" item="1"/>
          <tpl hier="11" item="0"/>
          <tpl fld="2" item="33"/>
          <tpl hier="14" item="4294967295"/>
        </tpls>
      </n>
      <n v="3">
        <tpls c="8">
          <tpl fld="4" item="0"/>
          <tpl hier="2" item="2"/>
          <tpl hier="3" item="3"/>
          <tpl hier="5" item="4"/>
          <tpl hier="9" item="1"/>
          <tpl hier="11" item="0"/>
          <tpl fld="2" item="13"/>
          <tpl hier="14" item="4294967295"/>
        </tpls>
      </n>
      <m>
        <tpls c="8">
          <tpl fld="4" item="0"/>
          <tpl hier="2" item="2"/>
          <tpl hier="3" item="3"/>
          <tpl hier="5" item="4"/>
          <tpl hier="9" item="1"/>
          <tpl hier="11" item="0"/>
          <tpl fld="2" item="47"/>
          <tpl hier="14" item="4294967295"/>
        </tpls>
      </m>
      <n v="1">
        <tpls c="8">
          <tpl fld="4" item="0"/>
          <tpl hier="2" item="2"/>
          <tpl hier="3" item="3"/>
          <tpl hier="5" item="4"/>
          <tpl hier="9" item="1"/>
          <tpl hier="11" item="0"/>
          <tpl fld="2" item="32"/>
          <tpl hier="14" item="4294967295"/>
        </tpls>
      </n>
      <n v="1">
        <tpls c="8">
          <tpl fld="4" item="0"/>
          <tpl hier="2" item="2"/>
          <tpl hier="3" item="3"/>
          <tpl hier="5" item="4"/>
          <tpl hier="9" item="1"/>
          <tpl hier="11" item="0"/>
          <tpl fld="2" item="22"/>
          <tpl fld="3" item="0"/>
        </tpls>
      </n>
      <n v="1">
        <tpls c="8">
          <tpl fld="4" item="0"/>
          <tpl hier="2" item="2"/>
          <tpl hier="3" item="3"/>
          <tpl hier="5" item="4"/>
          <tpl hier="9" item="1"/>
          <tpl hier="11" item="0"/>
          <tpl fld="2" item="12"/>
          <tpl fld="3" item="1"/>
        </tpls>
      </n>
      <n v="9">
        <tpls c="8">
          <tpl fld="4" item="0"/>
          <tpl hier="2" item="2"/>
          <tpl hier="3" item="3"/>
          <tpl hier="5" item="4"/>
          <tpl hier="9" item="1"/>
          <tpl hier="11" item="0"/>
          <tpl fld="2" item="30"/>
          <tpl fld="3" item="1"/>
        </tpls>
      </n>
      <n v="7">
        <tpls c="8">
          <tpl fld="4" item="0"/>
          <tpl hier="2" item="2"/>
          <tpl hier="3" item="3"/>
          <tpl hier="5" item="4"/>
          <tpl hier="9" item="1"/>
          <tpl hier="11" item="0"/>
          <tpl fld="2" item="11"/>
          <tpl fld="3" item="1"/>
        </tpls>
      </n>
      <n v="3">
        <tpls c="8">
          <tpl fld="4" item="0"/>
          <tpl hier="2" item="2"/>
          <tpl hier="3" item="3"/>
          <tpl hier="5" item="4"/>
          <tpl hier="9" item="1"/>
          <tpl hier="11" item="0"/>
          <tpl fld="2" item="31"/>
          <tpl fld="3" item="1"/>
        </tpls>
      </n>
      <n v="10">
        <tpls c="8">
          <tpl fld="4" item="0"/>
          <tpl hier="2" item="2"/>
          <tpl hier="3" item="3"/>
          <tpl hier="5" item="4"/>
          <tpl hier="9" item="1"/>
          <tpl hier="11" item="0"/>
          <tpl fld="2" item="29"/>
          <tpl fld="3" item="1"/>
        </tpls>
      </n>
      <n v="2">
        <tpls c="8">
          <tpl fld="4" item="0"/>
          <tpl hier="2" item="2"/>
          <tpl hier="3" item="3"/>
          <tpl hier="5" item="4"/>
          <tpl hier="9" item="1"/>
          <tpl hier="11" item="0"/>
          <tpl fld="2" item="10"/>
          <tpl fld="3" item="1"/>
        </tpls>
      </n>
      <n v="2">
        <tpls c="8">
          <tpl fld="4" item="0"/>
          <tpl hier="2" item="2"/>
          <tpl hier="3" item="3"/>
          <tpl hier="5" item="4"/>
          <tpl hier="9" item="1"/>
          <tpl hier="11" item="0"/>
          <tpl fld="2" item="42"/>
          <tpl fld="3" item="1"/>
        </tpls>
      </n>
      <n v="1">
        <tpls c="8">
          <tpl fld="4" item="0"/>
          <tpl hier="2" item="2"/>
          <tpl hier="3" item="3"/>
          <tpl hier="5" item="4"/>
          <tpl hier="9" item="1"/>
          <tpl hier="11" item="0"/>
          <tpl fld="2" item="28"/>
          <tpl fld="3" item="1"/>
        </tpls>
      </n>
      <n v="3">
        <tpls c="8">
          <tpl fld="4" item="0"/>
          <tpl hier="2" item="2"/>
          <tpl hier="3" item="3"/>
          <tpl hier="5" item="4"/>
          <tpl hier="9" item="1"/>
          <tpl hier="11" item="0"/>
          <tpl fld="2" item="9"/>
          <tpl fld="3" item="1"/>
        </tpls>
      </n>
      <m>
        <tpls c="8">
          <tpl fld="4" item="0"/>
          <tpl hier="2" item="2"/>
          <tpl hier="3" item="3"/>
          <tpl hier="5" item="4"/>
          <tpl hier="9" item="1"/>
          <tpl hier="11" item="0"/>
          <tpl fld="2" item="52"/>
          <tpl fld="3" item="1"/>
        </tpls>
      </m>
      <n v="2">
        <tpls c="8">
          <tpl fld="4" item="0"/>
          <tpl hier="2" item="2"/>
          <tpl hier="3" item="3"/>
          <tpl hier="5" item="4"/>
          <tpl hier="9" item="1"/>
          <tpl hier="11" item="0"/>
          <tpl fld="2" item="27"/>
          <tpl fld="3" item="1"/>
        </tpls>
      </n>
      <n v="1">
        <tpls c="8">
          <tpl fld="4" item="0"/>
          <tpl hier="2" item="2"/>
          <tpl hier="3" item="3"/>
          <tpl hier="5" item="4"/>
          <tpl hier="9" item="1"/>
          <tpl hier="11" item="0"/>
          <tpl fld="2" item="8"/>
          <tpl fld="3" item="1"/>
        </tpls>
      </n>
      <m>
        <tpls c="8">
          <tpl fld="4" item="0"/>
          <tpl hier="2" item="2"/>
          <tpl hier="3" item="3"/>
          <tpl hier="5" item="4"/>
          <tpl hier="9" item="1"/>
          <tpl hier="11" item="0"/>
          <tpl fld="2" item="21"/>
          <tpl fld="3" item="1"/>
        </tpls>
      </m>
      <n v="153">
        <tpls c="8">
          <tpl fld="4" item="0"/>
          <tpl hier="2" item="2"/>
          <tpl hier="3" item="3"/>
          <tpl hier="5" item="4"/>
          <tpl hier="9" item="1"/>
          <tpl hier="11" item="0"/>
          <tpl hier="12" item="4294967295"/>
          <tpl fld="3" item="1"/>
        </tpls>
      </n>
      <m>
        <tpls c="8">
          <tpl fld="4" item="0"/>
          <tpl hier="2" item="2"/>
          <tpl hier="3" item="3"/>
          <tpl hier="5" item="4"/>
          <tpl hier="9" item="1"/>
          <tpl hier="11" item="0"/>
          <tpl fld="2" item="4"/>
          <tpl fld="3" item="0"/>
        </tpls>
      </m>
      <n v="8">
        <tpls c="8">
          <tpl fld="4" item="0"/>
          <tpl hier="2" item="2"/>
          <tpl hier="3" item="3"/>
          <tpl hier="5" item="4"/>
          <tpl hier="9" item="1"/>
          <tpl hier="11" item="0"/>
          <tpl fld="2" item="12"/>
          <tpl fld="3" item="0"/>
        </tpls>
      </n>
      <n v="3">
        <tpls c="8">
          <tpl fld="4" item="0"/>
          <tpl hier="2" item="2"/>
          <tpl hier="3" item="3"/>
          <tpl hier="5" item="4"/>
          <tpl hier="9" item="1"/>
          <tpl hier="11" item="0"/>
          <tpl fld="2" item="30"/>
          <tpl fld="3" item="0"/>
        </tpls>
      </n>
      <n v="7">
        <tpls c="8">
          <tpl fld="4" item="0"/>
          <tpl hier="2" item="2"/>
          <tpl hier="3" item="3"/>
          <tpl hier="5" item="4"/>
          <tpl hier="9" item="1"/>
          <tpl hier="11" item="0"/>
          <tpl fld="2" item="11"/>
          <tpl fld="3" item="0"/>
        </tpls>
      </n>
      <n v="16">
        <tpls c="8">
          <tpl fld="4" item="0"/>
          <tpl hier="2" item="2"/>
          <tpl hier="3" item="3"/>
          <tpl hier="5" item="4"/>
          <tpl hier="9" item="1"/>
          <tpl hier="11" item="0"/>
          <tpl fld="2" item="31"/>
          <tpl fld="3" item="0"/>
        </tpls>
      </n>
      <n v="4">
        <tpls c="8">
          <tpl fld="4" item="0"/>
          <tpl hier="2" item="2"/>
          <tpl hier="3" item="3"/>
          <tpl hier="5" item="4"/>
          <tpl hier="9" item="1"/>
          <tpl hier="11" item="0"/>
          <tpl fld="2" item="29"/>
          <tpl fld="3" item="0"/>
        </tpls>
      </n>
      <n v="8">
        <tpls c="8">
          <tpl fld="4" item="0"/>
          <tpl hier="2" item="2"/>
          <tpl hier="3" item="3"/>
          <tpl hier="5" item="4"/>
          <tpl hier="9" item="1"/>
          <tpl hier="11" item="0"/>
          <tpl fld="2" item="10"/>
          <tpl fld="3" item="0"/>
        </tpls>
      </n>
      <n v="6">
        <tpls c="8">
          <tpl fld="4" item="0"/>
          <tpl hier="2" item="2"/>
          <tpl hier="3" item="3"/>
          <tpl hier="5" item="4"/>
          <tpl hier="9" item="1"/>
          <tpl hier="11" item="0"/>
          <tpl fld="2" item="42"/>
          <tpl fld="3" item="0"/>
        </tpls>
      </n>
      <n v="1">
        <tpls c="8">
          <tpl fld="4" item="0"/>
          <tpl hier="2" item="2"/>
          <tpl hier="3" item="3"/>
          <tpl hier="5" item="4"/>
          <tpl hier="9" item="1"/>
          <tpl hier="11" item="0"/>
          <tpl fld="2" item="28"/>
          <tpl fld="3" item="0"/>
        </tpls>
      </n>
      <m>
        <tpls c="8">
          <tpl fld="4" item="0"/>
          <tpl hier="2" item="2"/>
          <tpl hier="3" item="3"/>
          <tpl hier="5" item="4"/>
          <tpl hier="9" item="1"/>
          <tpl hier="11" item="0"/>
          <tpl fld="2" item="9"/>
          <tpl fld="3" item="0"/>
        </tpls>
      </m>
      <n v="1">
        <tpls c="8">
          <tpl fld="4" item="0"/>
          <tpl hier="2" item="2"/>
          <tpl hier="3" item="3"/>
          <tpl hier="5" item="4"/>
          <tpl hier="9" item="1"/>
          <tpl hier="11" item="0"/>
          <tpl fld="2" item="52"/>
          <tpl fld="3" item="0"/>
        </tpls>
      </n>
      <n v="4">
        <tpls c="8">
          <tpl fld="4" item="0"/>
          <tpl hier="2" item="2"/>
          <tpl hier="3" item="3"/>
          <tpl hier="5" item="4"/>
          <tpl hier="9" item="1"/>
          <tpl hier="11" item="0"/>
          <tpl fld="2" item="27"/>
          <tpl fld="3" item="0"/>
        </tpls>
      </n>
      <n v="1">
        <tpls c="8">
          <tpl fld="4" item="0"/>
          <tpl hier="2" item="2"/>
          <tpl hier="3" item="3"/>
          <tpl hier="5" item="4"/>
          <tpl hier="9" item="1"/>
          <tpl hier="11" item="0"/>
          <tpl fld="2" item="8"/>
          <tpl fld="3" item="0"/>
        </tpls>
      </n>
      <m>
        <tpls c="8">
          <tpl fld="4" item="0"/>
          <tpl hier="2" item="2"/>
          <tpl hier="3" item="3"/>
          <tpl hier="5" item="4"/>
          <tpl hier="9" item="1"/>
          <tpl hier="11" item="0"/>
          <tpl fld="2" item="21"/>
          <tpl fld="3" item="0"/>
        </tpls>
      </m>
      <n v="206">
        <tpls c="8">
          <tpl fld="4" item="0"/>
          <tpl hier="2" item="2"/>
          <tpl hier="3" item="3"/>
          <tpl hier="5" item="4"/>
          <tpl hier="9" item="1"/>
          <tpl hier="11" item="0"/>
          <tpl hier="12" item="4294967295"/>
          <tpl fld="3" item="0"/>
        </tpls>
      </n>
      <n v="2">
        <tpls c="8">
          <tpl fld="4" item="0"/>
          <tpl hier="2" item="2"/>
          <tpl hier="3" item="3"/>
          <tpl hier="5" item="4"/>
          <tpl hier="9" item="1"/>
          <tpl hier="11" item="0"/>
          <tpl fld="2" item="23"/>
          <tpl fld="3" item="0"/>
        </tpls>
      </n>
      <n v="9">
        <tpls c="8">
          <tpl fld="4" item="0"/>
          <tpl hier="2" item="2"/>
          <tpl hier="3" item="3"/>
          <tpl hier="5" item="4"/>
          <tpl hier="9" item="1"/>
          <tpl hier="11" item="0"/>
          <tpl fld="2" item="12"/>
          <tpl hier="14" item="4294967295"/>
        </tpls>
      </n>
      <n v="12">
        <tpls c="8">
          <tpl fld="4" item="0"/>
          <tpl hier="2" item="2"/>
          <tpl hier="3" item="3"/>
          <tpl hier="5" item="4"/>
          <tpl hier="9" item="1"/>
          <tpl hier="11" item="0"/>
          <tpl fld="2" item="30"/>
          <tpl hier="14" item="4294967295"/>
        </tpls>
      </n>
      <n v="14">
        <tpls c="8">
          <tpl fld="4" item="0"/>
          <tpl hier="2" item="2"/>
          <tpl hier="3" item="3"/>
          <tpl hier="5" item="4"/>
          <tpl hier="9" item="1"/>
          <tpl hier="11" item="0"/>
          <tpl fld="2" item="11"/>
          <tpl hier="14" item="4294967295"/>
        </tpls>
      </n>
      <n v="19">
        <tpls c="8">
          <tpl fld="4" item="0"/>
          <tpl hier="2" item="2"/>
          <tpl hier="3" item="3"/>
          <tpl hier="5" item="4"/>
          <tpl hier="9" item="1"/>
          <tpl hier="11" item="0"/>
          <tpl fld="2" item="31"/>
          <tpl hier="14" item="4294967295"/>
        </tpls>
      </n>
      <n v="14">
        <tpls c="8">
          <tpl fld="4" item="0"/>
          <tpl hier="2" item="2"/>
          <tpl hier="3" item="3"/>
          <tpl hier="5" item="4"/>
          <tpl hier="9" item="1"/>
          <tpl hier="11" item="0"/>
          <tpl fld="2" item="29"/>
          <tpl hier="14" item="4294967295"/>
        </tpls>
      </n>
      <n v="10">
        <tpls c="8">
          <tpl fld="4" item="0"/>
          <tpl hier="2" item="2"/>
          <tpl hier="3" item="3"/>
          <tpl hier="5" item="4"/>
          <tpl hier="9" item="1"/>
          <tpl hier="11" item="0"/>
          <tpl fld="2" item="10"/>
          <tpl hier="14" item="4294967295"/>
        </tpls>
      </n>
      <n v="8">
        <tpls c="8">
          <tpl fld="4" item="0"/>
          <tpl hier="2" item="2"/>
          <tpl hier="3" item="3"/>
          <tpl hier="5" item="4"/>
          <tpl hier="9" item="1"/>
          <tpl hier="11" item="0"/>
          <tpl fld="2" item="42"/>
          <tpl hier="14" item="4294967295"/>
        </tpls>
      </n>
      <n v="2">
        <tpls c="8">
          <tpl fld="4" item="0"/>
          <tpl hier="2" item="2"/>
          <tpl hier="3" item="3"/>
          <tpl hier="5" item="4"/>
          <tpl hier="9" item="1"/>
          <tpl hier="11" item="0"/>
          <tpl fld="2" item="28"/>
          <tpl hier="14" item="4294967295"/>
        </tpls>
      </n>
      <n v="3">
        <tpls c="8">
          <tpl fld="4" item="0"/>
          <tpl hier="2" item="2"/>
          <tpl hier="3" item="3"/>
          <tpl hier="5" item="4"/>
          <tpl hier="9" item="1"/>
          <tpl hier="11" item="0"/>
          <tpl fld="2" item="9"/>
          <tpl hier="14" item="4294967295"/>
        </tpls>
      </n>
      <n v="1">
        <tpls c="8">
          <tpl fld="4" item="0"/>
          <tpl hier="2" item="2"/>
          <tpl hier="3" item="3"/>
          <tpl hier="5" item="4"/>
          <tpl hier="9" item="1"/>
          <tpl hier="11" item="0"/>
          <tpl fld="2" item="52"/>
          <tpl hier="14" item="4294967295"/>
        </tpls>
      </n>
      <n v="6">
        <tpls c="8">
          <tpl fld="4" item="0"/>
          <tpl hier="2" item="2"/>
          <tpl hier="3" item="3"/>
          <tpl hier="5" item="4"/>
          <tpl hier="9" item="1"/>
          <tpl hier="11" item="0"/>
          <tpl fld="2" item="27"/>
          <tpl hier="14" item="4294967295"/>
        </tpls>
      </n>
      <n v="2">
        <tpls c="8">
          <tpl fld="4" item="0"/>
          <tpl hier="2" item="2"/>
          <tpl hier="3" item="3"/>
          <tpl hier="5" item="4"/>
          <tpl hier="9" item="1"/>
          <tpl hier="11" item="0"/>
          <tpl fld="2" item="8"/>
          <tpl hier="14" item="4294967295"/>
        </tpls>
      </n>
      <m>
        <tpls c="8">
          <tpl fld="4" item="0"/>
          <tpl hier="2" item="2"/>
          <tpl hier="3" item="3"/>
          <tpl hier="5" item="4"/>
          <tpl hier="9" item="1"/>
          <tpl hier="11" item="0"/>
          <tpl fld="2" item="21"/>
          <tpl hier="14" item="4294967295"/>
        </tpls>
      </m>
      <n v="359">
        <tpls c="8">
          <tpl fld="4" item="0"/>
          <tpl hier="2" item="2"/>
          <tpl hier="3" item="3"/>
          <tpl hier="5" item="4"/>
          <tpl hier="9" item="1"/>
          <tpl hier="11" item="0"/>
          <tpl hier="12" item="4294967295"/>
          <tpl hier="14" item="4294967295"/>
        </tpls>
      </n>
      <n v="1">
        <tpls c="8">
          <tpl fld="4" item="0"/>
          <tpl hier="2" item="2"/>
          <tpl hier="3" item="3"/>
          <tpl hier="5" item="4"/>
          <tpl hier="9" item="1"/>
          <tpl hier="11" item="0"/>
          <tpl fld="2" item="32"/>
          <tpl fld="3" item="1"/>
        </tpls>
      </n>
      <m>
        <tpls c="8">
          <tpl fld="4" item="0"/>
          <tpl hier="2" item="2"/>
          <tpl hier="3" item="3"/>
          <tpl hier="5" item="4"/>
          <tpl hier="9" item="1"/>
          <tpl hier="11" item="0"/>
          <tpl fld="2" item="32"/>
          <tpl fld="3" item="0"/>
        </tpls>
      </m>
      <n v="4">
        <tpls c="8">
          <tpl fld="4" item="0"/>
          <tpl hier="2" item="2"/>
          <tpl hier="3" item="3"/>
          <tpl hier="5" item="4"/>
          <tpl hier="9" item="1"/>
          <tpl hier="11" item="0"/>
          <tpl fld="2" item="33"/>
          <tpl fld="3" item="1"/>
        </tpls>
      </n>
      <n v="3">
        <tpls c="8">
          <tpl fld="4" item="0"/>
          <tpl hier="2" item="2"/>
          <tpl hier="3" item="3"/>
          <tpl hier="5" item="4"/>
          <tpl hier="9" item="1"/>
          <tpl hier="11" item="0"/>
          <tpl fld="2" item="33"/>
          <tpl fld="3" item="0"/>
        </tpls>
      </n>
      <m>
        <tpls c="8">
          <tpl fld="4" item="0"/>
          <tpl hier="2" item="2"/>
          <tpl hier="3" item="3"/>
          <tpl hier="5" item="4"/>
          <tpl hier="9" item="1"/>
          <tpl hier="11" item="0"/>
          <tpl fld="2" item="34"/>
          <tpl fld="3" item="1"/>
        </tpls>
      </m>
      <n v="3">
        <tpls c="8">
          <tpl fld="4" item="0"/>
          <tpl hier="2" item="2"/>
          <tpl hier="3" item="3"/>
          <tpl hier="5" item="4"/>
          <tpl hier="9" item="1"/>
          <tpl hier="11" item="0"/>
          <tpl fld="2" item="34"/>
          <tpl fld="3" item="0"/>
        </tpls>
      </n>
      <n v="3">
        <tpls c="8">
          <tpl fld="4" item="0"/>
          <tpl hier="2" item="2"/>
          <tpl hier="3" item="3"/>
          <tpl hier="5" item="4"/>
          <tpl hier="9" item="1"/>
          <tpl hier="11" item="0"/>
          <tpl fld="2" item="35"/>
          <tpl fld="3" item="1"/>
        </tpls>
      </n>
      <n v="5">
        <tpls c="8">
          <tpl fld="4" item="0"/>
          <tpl hier="2" item="2"/>
          <tpl hier="3" item="3"/>
          <tpl hier="5" item="4"/>
          <tpl hier="9" item="1"/>
          <tpl hier="11" item="0"/>
          <tpl fld="2" item="35"/>
          <tpl fld="3" item="0"/>
        </tpls>
      </n>
      <n v="4">
        <tpls c="8">
          <tpl fld="4" item="0"/>
          <tpl hier="2" item="2"/>
          <tpl hier="3" item="3"/>
          <tpl hier="5" item="4"/>
          <tpl hier="9" item="1"/>
          <tpl hier="11" item="0"/>
          <tpl fld="2" item="36"/>
          <tpl fld="3" item="1"/>
        </tpls>
      </n>
      <n v="5">
        <tpls c="8">
          <tpl fld="4" item="0"/>
          <tpl hier="2" item="2"/>
          <tpl hier="3" item="3"/>
          <tpl hier="5" item="4"/>
          <tpl hier="9" item="1"/>
          <tpl hier="11" item="0"/>
          <tpl fld="2" item="36"/>
          <tpl fld="3" item="0"/>
        </tpls>
      </n>
      <n v="1">
        <tpls c="8">
          <tpl fld="4" item="0"/>
          <tpl hier="2" item="2"/>
          <tpl hier="3" item="3"/>
          <tpl hier="5" item="4"/>
          <tpl hier="9" item="1"/>
          <tpl hier="11" item="0"/>
          <tpl fld="2" item="37"/>
          <tpl fld="3" item="1"/>
        </tpls>
      </n>
      <m>
        <tpls c="8">
          <tpl fld="4" item="0"/>
          <tpl hier="2" item="2"/>
          <tpl hier="3" item="3"/>
          <tpl hier="5" item="4"/>
          <tpl hier="9" item="1"/>
          <tpl hier="11" item="0"/>
          <tpl fld="2" item="37"/>
          <tpl fld="3" item="0"/>
        </tpls>
      </m>
      <n v="1">
        <tpls c="8">
          <tpl fld="4" item="0"/>
          <tpl hier="2" item="2"/>
          <tpl hier="3" item="3"/>
          <tpl hier="5" item="4"/>
          <tpl hier="9" item="1"/>
          <tpl hier="11" item="0"/>
          <tpl fld="2" item="37"/>
          <tpl hier="14" item="4294967295"/>
        </tpls>
      </n>
      <n v="1">
        <tpls c="8">
          <tpl fld="4" item="0"/>
          <tpl hier="2" item="2"/>
          <tpl hier="3" item="3"/>
          <tpl hier="5" item="4"/>
          <tpl hier="9" item="1"/>
          <tpl hier="11" item="0"/>
          <tpl fld="2" item="38"/>
          <tpl fld="3" item="1"/>
        </tpls>
      </n>
      <n v="2">
        <tpls c="8">
          <tpl fld="4" item="0"/>
          <tpl hier="2" item="2"/>
          <tpl hier="3" item="3"/>
          <tpl hier="5" item="4"/>
          <tpl hier="9" item="1"/>
          <tpl hier="11" item="0"/>
          <tpl fld="2" item="38"/>
          <tpl fld="3" item="0"/>
        </tpls>
      </n>
      <n v="3">
        <tpls c="8">
          <tpl fld="4" item="0"/>
          <tpl hier="2" item="2"/>
          <tpl hier="3" item="3"/>
          <tpl hier="5" item="4"/>
          <tpl hier="9" item="1"/>
          <tpl hier="11" item="0"/>
          <tpl fld="2" item="38"/>
          <tpl hier="14" item="4294967295"/>
        </tpls>
      </n>
      <n v="2">
        <tpls c="8">
          <tpl fld="4" item="0"/>
          <tpl hier="2" item="2"/>
          <tpl hier="3" item="3"/>
          <tpl hier="5" item="4"/>
          <tpl hier="9" item="1"/>
          <tpl hier="11" item="0"/>
          <tpl fld="2" item="39"/>
          <tpl fld="3" item="1"/>
        </tpls>
      </n>
      <n v="7">
        <tpls c="8">
          <tpl fld="4" item="0"/>
          <tpl hier="2" item="2"/>
          <tpl hier="3" item="3"/>
          <tpl hier="5" item="4"/>
          <tpl hier="9" item="1"/>
          <tpl hier="11" item="0"/>
          <tpl fld="2" item="39"/>
          <tpl fld="3" item="0"/>
        </tpls>
      </n>
      <n v="9">
        <tpls c="8">
          <tpl fld="4" item="0"/>
          <tpl hier="2" item="2"/>
          <tpl hier="3" item="3"/>
          <tpl hier="5" item="4"/>
          <tpl hier="9" item="1"/>
          <tpl hier="11" item="0"/>
          <tpl fld="2" item="39"/>
          <tpl hier="14" item="4294967295"/>
        </tpls>
      </n>
      <n v="5">
        <tpls c="8">
          <tpl fld="4" item="0"/>
          <tpl hier="2" item="2"/>
          <tpl hier="3" item="3"/>
          <tpl hier="5" item="4"/>
          <tpl hier="9" item="1"/>
          <tpl hier="11" item="0"/>
          <tpl fld="2" item="40"/>
          <tpl fld="3" item="1"/>
        </tpls>
      </n>
      <n v="10">
        <tpls c="8">
          <tpl fld="4" item="0"/>
          <tpl hier="2" item="2"/>
          <tpl hier="3" item="3"/>
          <tpl hier="5" item="4"/>
          <tpl hier="9" item="1"/>
          <tpl hier="11" item="0"/>
          <tpl fld="2" item="40"/>
          <tpl fld="3" item="0"/>
        </tpls>
      </n>
      <n v="15">
        <tpls c="8">
          <tpl fld="4" item="0"/>
          <tpl hier="2" item="2"/>
          <tpl hier="3" item="3"/>
          <tpl hier="5" item="4"/>
          <tpl hier="9" item="1"/>
          <tpl hier="11" item="0"/>
          <tpl fld="2" item="40"/>
          <tpl hier="14" item="4294967295"/>
        </tpls>
      </n>
      <n v="5">
        <tpls c="8">
          <tpl fld="4" item="0"/>
          <tpl hier="2" item="2"/>
          <tpl hier="3" item="3"/>
          <tpl hier="5" item="4"/>
          <tpl hier="9" item="1"/>
          <tpl hier="11" item="0"/>
          <tpl fld="2" item="41"/>
          <tpl fld="3" item="1"/>
        </tpls>
      </n>
      <n v="4">
        <tpls c="8">
          <tpl fld="4" item="0"/>
          <tpl hier="2" item="2"/>
          <tpl hier="3" item="3"/>
          <tpl hier="5" item="4"/>
          <tpl hier="9" item="1"/>
          <tpl hier="11" item="0"/>
          <tpl fld="2" item="41"/>
          <tpl fld="3" item="0"/>
        </tpls>
      </n>
      <n v="9">
        <tpls c="8">
          <tpl fld="4" item="0"/>
          <tpl hier="2" item="2"/>
          <tpl hier="3" item="3"/>
          <tpl hier="5" item="4"/>
          <tpl hier="9" item="1"/>
          <tpl hier="11" item="0"/>
          <tpl fld="2" item="41"/>
          <tpl hier="14" item="4294967295"/>
        </tpls>
      </n>
      <m>
        <tpls c="8">
          <tpl fld="4" item="0"/>
          <tpl hier="2" item="2"/>
          <tpl hier="3" item="3"/>
          <tpl hier="5" item="4"/>
          <tpl hier="9" item="1"/>
          <tpl hier="11" item="0"/>
          <tpl fld="2" item="43"/>
          <tpl hier="14" item="4294967295"/>
        </tpls>
      </m>
      <m>
        <tpls c="8">
          <tpl fld="4" item="0"/>
          <tpl hier="2" item="2"/>
          <tpl hier="3" item="3"/>
          <tpl hier="5" item="4"/>
          <tpl hier="9" item="1"/>
          <tpl hier="11" item="0"/>
          <tpl fld="2" item="43"/>
          <tpl fld="3" item="0"/>
        </tpls>
      </m>
      <n v="3">
        <tpls c="8">
          <tpl fld="4" item="0"/>
          <tpl hier="2" item="2"/>
          <tpl hier="3" item="3"/>
          <tpl hier="5" item="4"/>
          <tpl hier="9" item="1"/>
          <tpl hier="11" item="0"/>
          <tpl fld="2" item="44"/>
          <tpl hier="14" item="4294967295"/>
        </tpls>
      </n>
      <n v="1">
        <tpls c="8">
          <tpl fld="4" item="0"/>
          <tpl hier="2" item="2"/>
          <tpl hier="3" item="3"/>
          <tpl hier="5" item="4"/>
          <tpl hier="9" item="1"/>
          <tpl hier="11" item="0"/>
          <tpl fld="2" item="44"/>
          <tpl fld="3" item="0"/>
        </tpls>
      </n>
      <n v="5">
        <tpls c="8">
          <tpl fld="4" item="0"/>
          <tpl hier="2" item="2"/>
          <tpl hier="3" item="3"/>
          <tpl hier="5" item="4"/>
          <tpl hier="9" item="1"/>
          <tpl hier="11" item="0"/>
          <tpl fld="2" item="45"/>
          <tpl hier="14" item="4294967295"/>
        </tpls>
      </n>
      <n v="2">
        <tpls c="8">
          <tpl fld="4" item="0"/>
          <tpl hier="2" item="2"/>
          <tpl hier="3" item="3"/>
          <tpl hier="5" item="4"/>
          <tpl hier="9" item="1"/>
          <tpl hier="11" item="0"/>
          <tpl fld="2" item="45"/>
          <tpl fld="3" item="0"/>
        </tpls>
      </n>
      <m>
        <tpls c="8">
          <tpl fld="4" item="0"/>
          <tpl hier="2" item="2"/>
          <tpl hier="3" item="3"/>
          <tpl hier="5" item="4"/>
          <tpl hier="9" item="1"/>
          <tpl hier="11" item="0"/>
          <tpl fld="2" item="47"/>
          <tpl fld="3" item="1"/>
        </tpls>
      </m>
      <m>
        <tpls c="8">
          <tpl fld="4" item="0"/>
          <tpl hier="2" item="2"/>
          <tpl hier="3" item="3"/>
          <tpl hier="5" item="4"/>
          <tpl hier="9" item="1"/>
          <tpl hier="11" item="0"/>
          <tpl fld="2" item="47"/>
          <tpl fld="3" item="0"/>
        </tpls>
      </m>
      <m>
        <tpls c="8">
          <tpl fld="4" item="0"/>
          <tpl hier="2" item="2"/>
          <tpl hier="3" item="3"/>
          <tpl hier="5" item="4"/>
          <tpl hier="9" item="1"/>
          <tpl hier="11" item="0"/>
          <tpl fld="2" item="48"/>
          <tpl fld="3" item="1"/>
        </tpls>
      </m>
      <m>
        <tpls c="8">
          <tpl fld="4" item="0"/>
          <tpl hier="2" item="2"/>
          <tpl hier="3" item="3"/>
          <tpl hier="5" item="4"/>
          <tpl hier="9" item="1"/>
          <tpl hier="11" item="0"/>
          <tpl fld="2" item="48"/>
          <tpl fld="3" item="0"/>
        </tpls>
      </m>
      <n v="3">
        <tpls c="8">
          <tpl fld="4" item="0"/>
          <tpl hier="2" item="2"/>
          <tpl hier="3" item="3"/>
          <tpl hier="5" item="4"/>
          <tpl hier="9" item="1"/>
          <tpl hier="11" item="0"/>
          <tpl fld="2" item="49"/>
          <tpl fld="3" item="1"/>
        </tpls>
      </n>
      <n v="1">
        <tpls c="8">
          <tpl fld="4" item="0"/>
          <tpl hier="2" item="2"/>
          <tpl hier="3" item="3"/>
          <tpl hier="5" item="4"/>
          <tpl hier="9" item="1"/>
          <tpl hier="11" item="0"/>
          <tpl fld="2" item="49"/>
          <tpl fld="3" item="0"/>
        </tpls>
      </n>
      <n v="3">
        <tpls c="8">
          <tpl fld="4" item="0"/>
          <tpl hier="2" item="2"/>
          <tpl hier="3" item="3"/>
          <tpl hier="5" item="4"/>
          <tpl hier="9" item="1"/>
          <tpl hier="11" item="0"/>
          <tpl fld="2" item="50"/>
          <tpl fld="3" item="1"/>
        </tpls>
      </n>
      <n v="18">
        <tpls c="8">
          <tpl fld="4" item="0"/>
          <tpl hier="2" item="2"/>
          <tpl hier="3" item="3"/>
          <tpl hier="5" item="4"/>
          <tpl hier="9" item="1"/>
          <tpl hier="11" item="0"/>
          <tpl fld="2" item="50"/>
          <tpl fld="3" item="0"/>
        </tpls>
      </n>
      <n v="2">
        <tpls c="8">
          <tpl fld="4" item="0"/>
          <tpl hier="2" item="2"/>
          <tpl hier="3" item="3"/>
          <tpl hier="5" item="4"/>
          <tpl hier="9" item="1"/>
          <tpl hier="11" item="0"/>
          <tpl fld="2" item="51"/>
          <tpl fld="3" item="1"/>
        </tpls>
      </n>
      <n v="3">
        <tpls c="8">
          <tpl fld="4" item="0"/>
          <tpl hier="2" item="2"/>
          <tpl hier="3" item="3"/>
          <tpl hier="5" item="4"/>
          <tpl hier="9" item="1"/>
          <tpl hier="11" item="0"/>
          <tpl fld="2" item="51"/>
          <tpl fld="3" item="0"/>
        </tpls>
      </n>
      <n v="10">
        <tpls c="8">
          <tpl fld="4" item="0"/>
          <tpl hier="2" item="2"/>
          <tpl hier="3" item="3"/>
          <tpl hier="5" item="4"/>
          <tpl hier="9" item="1"/>
          <tpl hier="11" item="5"/>
          <tpl fld="2" item="6"/>
          <tpl fld="3" item="0"/>
        </tpls>
      </n>
      <m>
        <tpls c="8">
          <tpl fld="4" item="0"/>
          <tpl hier="2" item="2"/>
          <tpl hier="3" item="3"/>
          <tpl hier="5" item="4"/>
          <tpl hier="9" item="1"/>
          <tpl hier="11" item="5"/>
          <tpl fld="2" item="13"/>
          <tpl fld="3" item="0"/>
        </tpls>
      </m>
      <n v="3">
        <tpls c="8">
          <tpl fld="4" item="0"/>
          <tpl hier="2" item="2"/>
          <tpl hier="3" item="3"/>
          <tpl hier="5" item="4"/>
          <tpl hier="9" item="1"/>
          <tpl hier="11" item="5"/>
          <tpl fld="2" item="14"/>
          <tpl fld="3" item="0"/>
        </tpls>
      </n>
      <n v="10">
        <tpls c="8">
          <tpl fld="4" item="0"/>
          <tpl hier="2" item="2"/>
          <tpl hier="3" item="3"/>
          <tpl hier="5" item="4"/>
          <tpl hier="9" item="1"/>
          <tpl hier="11" item="5"/>
          <tpl fld="2" item="15"/>
          <tpl fld="3" item="0"/>
        </tpls>
      </n>
      <n v="13">
        <tpls c="8">
          <tpl fld="4" item="0"/>
          <tpl hier="2" item="2"/>
          <tpl hier="3" item="3"/>
          <tpl hier="5" item="4"/>
          <tpl hier="9" item="1"/>
          <tpl hier="11" item="5"/>
          <tpl fld="2" item="16"/>
          <tpl fld="3" item="0"/>
        </tpls>
      </n>
      <n v="5">
        <tpls c="8">
          <tpl fld="4" item="0"/>
          <tpl hier="2" item="2"/>
          <tpl hier="3" item="3"/>
          <tpl hier="5" item="4"/>
          <tpl hier="9" item="1"/>
          <tpl hier="11" item="5"/>
          <tpl fld="2" item="13"/>
          <tpl fld="3" item="1"/>
        </tpls>
      </n>
      <n v="3">
        <tpls c="8">
          <tpl fld="4" item="0"/>
          <tpl hier="2" item="2"/>
          <tpl hier="3" item="3"/>
          <tpl hier="5" item="4"/>
          <tpl hier="9" item="1"/>
          <tpl hier="11" item="5"/>
          <tpl fld="2" item="14"/>
          <tpl fld="3" item="1"/>
        </tpls>
      </n>
      <n v="9">
        <tpls c="8">
          <tpl fld="4" item="0"/>
          <tpl hier="2" item="2"/>
          <tpl hier="3" item="3"/>
          <tpl hier="5" item="4"/>
          <tpl hier="9" item="1"/>
          <tpl hier="11" item="5"/>
          <tpl fld="2" item="15"/>
          <tpl fld="3" item="1"/>
        </tpls>
      </n>
      <n v="8">
        <tpls c="8">
          <tpl fld="4" item="0"/>
          <tpl hier="2" item="2"/>
          <tpl hier="3" item="3"/>
          <tpl hier="5" item="4"/>
          <tpl hier="9" item="1"/>
          <tpl hier="11" item="5"/>
          <tpl fld="2" item="16"/>
          <tpl fld="3" item="1"/>
        </tpls>
      </n>
      <n v="9">
        <tpls c="8">
          <tpl fld="4" item="0"/>
          <tpl hier="2" item="2"/>
          <tpl hier="3" item="3"/>
          <tpl hier="5" item="4"/>
          <tpl hier="9" item="1"/>
          <tpl hier="11" item="5"/>
          <tpl fld="2" item="24"/>
          <tpl fld="3" item="0"/>
        </tpls>
      </n>
      <n v="7">
        <tpls c="8">
          <tpl fld="4" item="0"/>
          <tpl hier="2" item="2"/>
          <tpl hier="3" item="3"/>
          <tpl hier="5" item="4"/>
          <tpl hier="9" item="1"/>
          <tpl hier="11" item="5"/>
          <tpl fld="2" item="25"/>
          <tpl fld="3" item="0"/>
        </tpls>
      </n>
      <n v="7">
        <tpls c="8">
          <tpl fld="4" item="0"/>
          <tpl hier="2" item="2"/>
          <tpl hier="3" item="3"/>
          <tpl hier="5" item="4"/>
          <tpl hier="9" item="1"/>
          <tpl hier="11" item="5"/>
          <tpl fld="2" item="26"/>
          <tpl fld="3" item="0"/>
        </tpls>
      </n>
      <m>
        <tpls c="8">
          <tpl fld="4" item="0"/>
          <tpl hier="2" item="2"/>
          <tpl hier="3" item="3"/>
          <tpl hier="5" item="4"/>
          <tpl hier="9" item="1"/>
          <tpl hier="11" item="5"/>
          <tpl fld="2" item="0"/>
          <tpl hier="14" item="4294967295"/>
        </tpls>
      </m>
      <n v="2">
        <tpls c="8">
          <tpl fld="4" item="0"/>
          <tpl hier="2" item="2"/>
          <tpl hier="3" item="3"/>
          <tpl hier="5" item="4"/>
          <tpl hier="9" item="1"/>
          <tpl hier="11" item="5"/>
          <tpl fld="2" item="17"/>
          <tpl hier="14" item="4294967295"/>
        </tpls>
      </n>
      <n v="2">
        <tpls c="8">
          <tpl fld="4" item="0"/>
          <tpl hier="2" item="2"/>
          <tpl hier="3" item="3"/>
          <tpl hier="5" item="4"/>
          <tpl hier="9" item="1"/>
          <tpl hier="11" item="5"/>
          <tpl fld="2" item="1"/>
          <tpl hier="14" item="4294967295"/>
        </tpls>
      </n>
      <n v="4">
        <tpls c="8">
          <tpl fld="4" item="0"/>
          <tpl hier="2" item="2"/>
          <tpl hier="3" item="3"/>
          <tpl hier="5" item="4"/>
          <tpl hier="9" item="1"/>
          <tpl hier="11" item="5"/>
          <tpl fld="2" item="18"/>
          <tpl hier="14" item="4294967295"/>
        </tpls>
      </n>
      <n v="22">
        <tpls c="8">
          <tpl fld="4" item="0"/>
          <tpl hier="2" item="2"/>
          <tpl hier="3" item="3"/>
          <tpl hier="5" item="4"/>
          <tpl hier="9" item="1"/>
          <tpl hier="11" item="5"/>
          <tpl fld="2" item="2"/>
          <tpl hier="14" item="4294967295"/>
        </tpls>
      </n>
      <n v="19">
        <tpls c="8">
          <tpl fld="4" item="0"/>
          <tpl hier="2" item="2"/>
          <tpl hier="3" item="3"/>
          <tpl hier="5" item="4"/>
          <tpl hier="9" item="1"/>
          <tpl hier="11" item="5"/>
          <tpl fld="2" item="19"/>
          <tpl hier="14" item="4294967295"/>
        </tpls>
      </n>
      <n v="29">
        <tpls c="8">
          <tpl fld="4" item="0"/>
          <tpl hier="2" item="2"/>
          <tpl hier="3" item="3"/>
          <tpl hier="5" item="4"/>
          <tpl hier="9" item="1"/>
          <tpl hier="11" item="5"/>
          <tpl fld="2" item="3"/>
          <tpl hier="14" item="4294967295"/>
        </tpls>
      </n>
      <n v="31">
        <tpls c="8">
          <tpl fld="4" item="0"/>
          <tpl hier="2" item="2"/>
          <tpl hier="3" item="3"/>
          <tpl hier="5" item="4"/>
          <tpl hier="9" item="1"/>
          <tpl hier="11" item="5"/>
          <tpl fld="2" item="20"/>
          <tpl hier="14" item="4294967295"/>
        </tpls>
      </n>
      <m>
        <tpls c="8">
          <tpl fld="4" item="0"/>
          <tpl hier="2" item="2"/>
          <tpl hier="3" item="3"/>
          <tpl hier="5" item="4"/>
          <tpl hier="9" item="1"/>
          <tpl hier="11" item="5"/>
          <tpl fld="2" item="0"/>
          <tpl fld="3" item="0"/>
        </tpls>
      </m>
      <m>
        <tpls c="8">
          <tpl fld="4" item="0"/>
          <tpl hier="2" item="2"/>
          <tpl hier="3" item="3"/>
          <tpl hier="5" item="4"/>
          <tpl hier="9" item="1"/>
          <tpl hier="11" item="5"/>
          <tpl fld="2" item="17"/>
          <tpl fld="3" item="0"/>
        </tpls>
      </m>
      <n v="2">
        <tpls c="8">
          <tpl fld="4" item="0"/>
          <tpl hier="2" item="2"/>
          <tpl hier="3" item="3"/>
          <tpl hier="5" item="4"/>
          <tpl hier="9" item="1"/>
          <tpl hier="11" item="5"/>
          <tpl fld="2" item="1"/>
          <tpl fld="3" item="0"/>
        </tpls>
      </n>
      <n v="1">
        <tpls c="8">
          <tpl fld="4" item="0"/>
          <tpl hier="2" item="2"/>
          <tpl hier="3" item="3"/>
          <tpl hier="5" item="4"/>
          <tpl hier="9" item="1"/>
          <tpl hier="11" item="5"/>
          <tpl fld="2" item="18"/>
          <tpl fld="3" item="0"/>
        </tpls>
      </n>
      <n v="9">
        <tpls c="8">
          <tpl fld="4" item="0"/>
          <tpl hier="2" item="2"/>
          <tpl hier="3" item="3"/>
          <tpl hier="5" item="4"/>
          <tpl hier="9" item="1"/>
          <tpl hier="11" item="5"/>
          <tpl fld="2" item="2"/>
          <tpl fld="3" item="0"/>
        </tpls>
      </n>
      <n v="9">
        <tpls c="8">
          <tpl fld="4" item="0"/>
          <tpl hier="2" item="2"/>
          <tpl hier="3" item="3"/>
          <tpl hier="5" item="4"/>
          <tpl hier="9" item="1"/>
          <tpl hier="11" item="5"/>
          <tpl fld="2" item="19"/>
          <tpl fld="3" item="0"/>
        </tpls>
      </n>
      <n v="23">
        <tpls c="8">
          <tpl fld="4" item="0"/>
          <tpl hier="2" item="2"/>
          <tpl hier="3" item="3"/>
          <tpl hier="5" item="4"/>
          <tpl hier="9" item="1"/>
          <tpl hier="11" item="5"/>
          <tpl fld="2" item="3"/>
          <tpl fld="3" item="0"/>
        </tpls>
      </n>
      <n v="14">
        <tpls c="8">
          <tpl fld="4" item="0"/>
          <tpl hier="2" item="2"/>
          <tpl hier="3" item="3"/>
          <tpl hier="5" item="4"/>
          <tpl hier="9" item="1"/>
          <tpl hier="11" item="5"/>
          <tpl fld="2" item="20"/>
          <tpl fld="3" item="0"/>
        </tpls>
      </n>
      <m>
        <tpls c="8">
          <tpl fld="4" item="0"/>
          <tpl hier="2" item="2"/>
          <tpl hier="3" item="3"/>
          <tpl hier="5" item="4"/>
          <tpl hier="9" item="1"/>
          <tpl hier="11" item="5"/>
          <tpl fld="2" item="0"/>
          <tpl fld="3" item="1"/>
        </tpls>
      </m>
      <n v="2">
        <tpls c="8">
          <tpl fld="4" item="0"/>
          <tpl hier="2" item="2"/>
          <tpl hier="3" item="3"/>
          <tpl hier="5" item="4"/>
          <tpl hier="9" item="1"/>
          <tpl hier="11" item="5"/>
          <tpl fld="2" item="17"/>
          <tpl fld="3" item="1"/>
        </tpls>
      </n>
      <m>
        <tpls c="8">
          <tpl fld="4" item="0"/>
          <tpl hier="2" item="2"/>
          <tpl hier="3" item="3"/>
          <tpl hier="5" item="4"/>
          <tpl hier="9" item="1"/>
          <tpl hier="11" item="5"/>
          <tpl fld="2" item="1"/>
          <tpl fld="3" item="1"/>
        </tpls>
      </m>
      <n v="3">
        <tpls c="8">
          <tpl fld="4" item="0"/>
          <tpl hier="2" item="2"/>
          <tpl hier="3" item="3"/>
          <tpl hier="5" item="4"/>
          <tpl hier="9" item="1"/>
          <tpl hier="11" item="5"/>
          <tpl fld="2" item="18"/>
          <tpl fld="3" item="1"/>
        </tpls>
      </n>
      <n v="13">
        <tpls c="8">
          <tpl fld="4" item="0"/>
          <tpl hier="2" item="2"/>
          <tpl hier="3" item="3"/>
          <tpl hier="5" item="4"/>
          <tpl hier="9" item="1"/>
          <tpl hier="11" item="5"/>
          <tpl fld="2" item="2"/>
          <tpl fld="3" item="1"/>
        </tpls>
      </n>
      <n v="10">
        <tpls c="8">
          <tpl fld="4" item="0"/>
          <tpl hier="2" item="2"/>
          <tpl hier="3" item="3"/>
          <tpl hier="5" item="4"/>
          <tpl hier="9" item="1"/>
          <tpl hier="11" item="5"/>
          <tpl fld="2" item="19"/>
          <tpl fld="3" item="1"/>
        </tpls>
      </n>
      <n v="6">
        <tpls c="8">
          <tpl fld="4" item="0"/>
          <tpl hier="2" item="2"/>
          <tpl hier="3" item="3"/>
          <tpl hier="5" item="4"/>
          <tpl hier="9" item="1"/>
          <tpl hier="11" item="5"/>
          <tpl fld="2" item="3"/>
          <tpl fld="3" item="1"/>
        </tpls>
      </n>
      <n v="17">
        <tpls c="8">
          <tpl fld="4" item="0"/>
          <tpl hier="2" item="2"/>
          <tpl hier="3" item="3"/>
          <tpl hier="5" item="4"/>
          <tpl hier="9" item="1"/>
          <tpl hier="11" item="5"/>
          <tpl fld="2" item="20"/>
          <tpl fld="3" item="1"/>
        </tpls>
      </n>
      <n v="2">
        <tpls c="8">
          <tpl fld="4" item="0"/>
          <tpl hier="2" item="2"/>
          <tpl hier="3" item="3"/>
          <tpl hier="5" item="4"/>
          <tpl hier="9" item="1"/>
          <tpl hier="11" item="5"/>
          <tpl fld="2" item="5"/>
          <tpl fld="3" item="0"/>
        </tpls>
      </n>
      <n v="1">
        <tpls c="8">
          <tpl fld="4" item="0"/>
          <tpl hier="2" item="2"/>
          <tpl hier="3" item="3"/>
          <tpl hier="5" item="4"/>
          <tpl hier="9" item="1"/>
          <tpl hier="11" item="5"/>
          <tpl fld="2" item="4"/>
          <tpl hier="14" item="4294967295"/>
        </tpls>
      </n>
      <n v="6">
        <tpls c="8">
          <tpl fld="4" item="0"/>
          <tpl hier="2" item="2"/>
          <tpl hier="3" item="3"/>
          <tpl hier="5" item="4"/>
          <tpl hier="9" item="1"/>
          <tpl hier="11" item="5"/>
          <tpl fld="2" item="22"/>
          <tpl hier="14" item="4294967295"/>
        </tpls>
      </n>
      <n v="8">
        <tpls c="8">
          <tpl fld="4" item="0"/>
          <tpl hier="2" item="2"/>
          <tpl hier="3" item="3"/>
          <tpl hier="5" item="4"/>
          <tpl hier="9" item="1"/>
          <tpl hier="11" item="5"/>
          <tpl fld="2" item="5"/>
          <tpl hier="14" item="4294967295"/>
        </tpls>
      </n>
      <n v="10">
        <tpls c="8">
          <tpl fld="4" item="0"/>
          <tpl hier="2" item="2"/>
          <tpl hier="3" item="3"/>
          <tpl hier="5" item="4"/>
          <tpl hier="9" item="1"/>
          <tpl hier="11" item="5"/>
          <tpl fld="2" item="23"/>
          <tpl hier="14" item="4294967295"/>
        </tpls>
      </n>
      <n v="16">
        <tpls c="8">
          <tpl fld="4" item="0"/>
          <tpl hier="2" item="2"/>
          <tpl hier="3" item="3"/>
          <tpl hier="5" item="4"/>
          <tpl hier="9" item="1"/>
          <tpl hier="11" item="5"/>
          <tpl fld="2" item="6"/>
          <tpl hier="14" item="4294967295"/>
        </tpls>
      </n>
      <n v="15">
        <tpls c="8">
          <tpl fld="4" item="0"/>
          <tpl hier="2" item="2"/>
          <tpl hier="3" item="3"/>
          <tpl hier="5" item="4"/>
          <tpl hier="9" item="1"/>
          <tpl hier="11" item="5"/>
          <tpl fld="2" item="24"/>
          <tpl hier="14" item="4294967295"/>
        </tpls>
      </n>
      <n v="29">
        <tpls c="8">
          <tpl fld="4" item="0"/>
          <tpl hier="2" item="2"/>
          <tpl hier="3" item="3"/>
          <tpl hier="5" item="4"/>
          <tpl hier="9" item="1"/>
          <tpl hier="11" item="5"/>
          <tpl fld="2" item="7"/>
          <tpl hier="14" item="4294967295"/>
        </tpls>
      </n>
      <n v="21">
        <tpls c="8">
          <tpl fld="4" item="0"/>
          <tpl hier="2" item="2"/>
          <tpl hier="3" item="3"/>
          <tpl hier="5" item="4"/>
          <tpl hier="9" item="1"/>
          <tpl hier="11" item="5"/>
          <tpl fld="2" item="25"/>
          <tpl hier="14" item="4294967295"/>
        </tpls>
      </n>
      <n v="20">
        <tpls c="8">
          <tpl fld="4" item="0"/>
          <tpl hier="2" item="2"/>
          <tpl hier="3" item="3"/>
          <tpl hier="5" item="4"/>
          <tpl hier="9" item="1"/>
          <tpl hier="11" item="5"/>
          <tpl fld="2" item="26"/>
          <tpl hier="14" item="4294967295"/>
        </tpls>
      </n>
      <n v="18">
        <tpls c="8">
          <tpl fld="4" item="0"/>
          <tpl hier="2" item="2"/>
          <tpl hier="3" item="3"/>
          <tpl hier="5" item="4"/>
          <tpl hier="9" item="1"/>
          <tpl hier="11" item="5"/>
          <tpl fld="2" item="46"/>
          <tpl hier="14" item="4294967295"/>
        </tpls>
      </n>
      <n v="15">
        <tpls c="8">
          <tpl fld="4" item="0"/>
          <tpl hier="2" item="2"/>
          <tpl hier="3" item="3"/>
          <tpl hier="5" item="4"/>
          <tpl hier="9" item="1"/>
          <tpl hier="11" item="5"/>
          <tpl fld="2" item="7"/>
          <tpl fld="3" item="0"/>
        </tpls>
      </n>
      <m>
        <tpls c="8">
          <tpl fld="4" item="0"/>
          <tpl hier="2" item="2"/>
          <tpl hier="3" item="3"/>
          <tpl hier="5" item="4"/>
          <tpl hier="9" item="1"/>
          <tpl hier="11" item="5"/>
          <tpl fld="2" item="43"/>
          <tpl fld="3" item="1"/>
        </tpls>
      </m>
      <n v="1">
        <tpls c="8">
          <tpl fld="4" item="0"/>
          <tpl hier="2" item="2"/>
          <tpl hier="3" item="3"/>
          <tpl hier="5" item="4"/>
          <tpl hier="9" item="1"/>
          <tpl hier="11" item="5"/>
          <tpl fld="2" item="4"/>
          <tpl fld="3" item="1"/>
        </tpls>
      </n>
      <n v="5">
        <tpls c="8">
          <tpl fld="4" item="0"/>
          <tpl hier="2" item="2"/>
          <tpl hier="3" item="3"/>
          <tpl hier="5" item="4"/>
          <tpl hier="9" item="1"/>
          <tpl hier="11" item="5"/>
          <tpl fld="2" item="22"/>
          <tpl fld="3" item="1"/>
        </tpls>
      </n>
      <n v="2">
        <tpls c="8">
          <tpl fld="4" item="0"/>
          <tpl hier="2" item="2"/>
          <tpl hier="3" item="3"/>
          <tpl hier="5" item="4"/>
          <tpl hier="9" item="1"/>
          <tpl hier="11" item="5"/>
          <tpl fld="2" item="44"/>
          <tpl fld="3" item="1"/>
        </tpls>
      </n>
      <n v="6">
        <tpls c="8">
          <tpl fld="4" item="0"/>
          <tpl hier="2" item="2"/>
          <tpl hier="3" item="3"/>
          <tpl hier="5" item="4"/>
          <tpl hier="9" item="1"/>
          <tpl hier="11" item="5"/>
          <tpl fld="2" item="5"/>
          <tpl fld="3" item="1"/>
        </tpls>
      </n>
      <n v="7">
        <tpls c="8">
          <tpl fld="4" item="0"/>
          <tpl hier="2" item="2"/>
          <tpl hier="3" item="3"/>
          <tpl hier="5" item="4"/>
          <tpl hier="9" item="1"/>
          <tpl hier="11" item="5"/>
          <tpl fld="2" item="23"/>
          <tpl fld="3" item="1"/>
        </tpls>
      </n>
      <n v="8">
        <tpls c="8">
          <tpl fld="4" item="0"/>
          <tpl hier="2" item="2"/>
          <tpl hier="3" item="3"/>
          <tpl hier="5" item="4"/>
          <tpl hier="9" item="1"/>
          <tpl hier="11" item="5"/>
          <tpl fld="2" item="45"/>
          <tpl fld="3" item="1"/>
        </tpls>
      </n>
      <n v="6">
        <tpls c="8">
          <tpl fld="4" item="0"/>
          <tpl hier="2" item="2"/>
          <tpl hier="3" item="3"/>
          <tpl hier="5" item="4"/>
          <tpl hier="9" item="1"/>
          <tpl hier="11" item="5"/>
          <tpl fld="2" item="6"/>
          <tpl fld="3" item="1"/>
        </tpls>
      </n>
      <n v="6">
        <tpls c="8">
          <tpl fld="4" item="0"/>
          <tpl hier="2" item="2"/>
          <tpl hier="3" item="3"/>
          <tpl hier="5" item="4"/>
          <tpl hier="9" item="1"/>
          <tpl hier="11" item="5"/>
          <tpl fld="2" item="24"/>
          <tpl fld="3" item="1"/>
        </tpls>
      </n>
      <n v="7">
        <tpls c="8">
          <tpl fld="4" item="0"/>
          <tpl hier="2" item="2"/>
          <tpl hier="3" item="3"/>
          <tpl hier="5" item="4"/>
          <tpl hier="9" item="1"/>
          <tpl hier="11" item="5"/>
          <tpl fld="2" item="46"/>
          <tpl fld="3" item="1"/>
        </tpls>
      </n>
      <n v="14">
        <tpls c="8">
          <tpl fld="4" item="0"/>
          <tpl hier="2" item="2"/>
          <tpl hier="3" item="3"/>
          <tpl hier="5" item="4"/>
          <tpl hier="9" item="1"/>
          <tpl hier="11" item="5"/>
          <tpl fld="2" item="7"/>
          <tpl fld="3" item="1"/>
        </tpls>
      </n>
      <n v="14">
        <tpls c="8">
          <tpl fld="4" item="0"/>
          <tpl hier="2" item="2"/>
          <tpl hier="3" item="3"/>
          <tpl hier="5" item="4"/>
          <tpl hier="9" item="1"/>
          <tpl hier="11" item="5"/>
          <tpl fld="2" item="25"/>
          <tpl fld="3" item="1"/>
        </tpls>
      </n>
      <n v="13">
        <tpls c="8">
          <tpl fld="4" item="0"/>
          <tpl hier="2" item="2"/>
          <tpl hier="3" item="3"/>
          <tpl hier="5" item="4"/>
          <tpl hier="9" item="1"/>
          <tpl hier="11" item="5"/>
          <tpl fld="2" item="26"/>
          <tpl fld="3" item="1"/>
        </tpls>
      </n>
      <n v="11">
        <tpls c="8">
          <tpl fld="4" item="0"/>
          <tpl hier="2" item="2"/>
          <tpl hier="3" item="3"/>
          <tpl hier="5" item="4"/>
          <tpl hier="9" item="1"/>
          <tpl hier="11" item="5"/>
          <tpl fld="2" item="46"/>
          <tpl fld="3" item="0"/>
        </tpls>
      </n>
      <n v="6">
        <tpls c="8">
          <tpl fld="4" item="0"/>
          <tpl hier="2" item="2"/>
          <tpl hier="3" item="3"/>
          <tpl hier="5" item="4"/>
          <tpl hier="9" item="1"/>
          <tpl hier="11" item="5"/>
          <tpl fld="2" item="51"/>
          <tpl hier="14" item="4294967295"/>
        </tpls>
      </n>
      <n v="16">
        <tpls c="8">
          <tpl fld="4" item="0"/>
          <tpl hier="2" item="2"/>
          <tpl hier="3" item="3"/>
          <tpl hier="5" item="4"/>
          <tpl hier="9" item="1"/>
          <tpl hier="11" item="5"/>
          <tpl fld="2" item="36"/>
          <tpl hier="14" item="4294967295"/>
        </tpls>
      </n>
      <n v="21">
        <tpls c="8">
          <tpl fld="4" item="0"/>
          <tpl hier="2" item="2"/>
          <tpl hier="3" item="3"/>
          <tpl hier="5" item="4"/>
          <tpl hier="9" item="1"/>
          <tpl hier="11" item="5"/>
          <tpl fld="2" item="16"/>
          <tpl hier="14" item="4294967295"/>
        </tpls>
      </n>
      <n v="29">
        <tpls c="8">
          <tpl fld="4" item="0"/>
          <tpl hier="2" item="2"/>
          <tpl hier="3" item="3"/>
          <tpl hier="5" item="4"/>
          <tpl hier="9" item="1"/>
          <tpl hier="11" item="5"/>
          <tpl fld="2" item="50"/>
          <tpl hier="14" item="4294967295"/>
        </tpls>
      </n>
      <n v="10">
        <tpls c="8">
          <tpl fld="4" item="0"/>
          <tpl hier="2" item="2"/>
          <tpl hier="3" item="3"/>
          <tpl hier="5" item="4"/>
          <tpl hier="9" item="1"/>
          <tpl hier="11" item="5"/>
          <tpl fld="2" item="35"/>
          <tpl hier="14" item="4294967295"/>
        </tpls>
      </n>
      <n v="19">
        <tpls c="8">
          <tpl fld="4" item="0"/>
          <tpl hier="2" item="2"/>
          <tpl hier="3" item="3"/>
          <tpl hier="5" item="4"/>
          <tpl hier="9" item="1"/>
          <tpl hier="11" item="5"/>
          <tpl fld="2" item="15"/>
          <tpl hier="14" item="4294967295"/>
        </tpls>
      </n>
      <n v="19">
        <tpls c="8">
          <tpl fld="4" item="0"/>
          <tpl hier="2" item="2"/>
          <tpl hier="3" item="3"/>
          <tpl hier="5" item="4"/>
          <tpl hier="9" item="1"/>
          <tpl hier="11" item="5"/>
          <tpl fld="2" item="49"/>
          <tpl hier="14" item="4294967295"/>
        </tpls>
      </n>
      <n v="11">
        <tpls c="8">
          <tpl fld="4" item="0"/>
          <tpl hier="2" item="2"/>
          <tpl hier="3" item="3"/>
          <tpl hier="5" item="4"/>
          <tpl hier="9" item="1"/>
          <tpl hier="11" item="5"/>
          <tpl fld="2" item="34"/>
          <tpl hier="14" item="4294967295"/>
        </tpls>
      </n>
      <n v="6">
        <tpls c="8">
          <tpl fld="4" item="0"/>
          <tpl hier="2" item="2"/>
          <tpl hier="3" item="3"/>
          <tpl hier="5" item="4"/>
          <tpl hier="9" item="1"/>
          <tpl hier="11" item="5"/>
          <tpl fld="2" item="14"/>
          <tpl hier="14" item="4294967295"/>
        </tpls>
      </n>
      <m>
        <tpls c="8">
          <tpl fld="4" item="0"/>
          <tpl hier="2" item="2"/>
          <tpl hier="3" item="3"/>
          <tpl hier="5" item="4"/>
          <tpl hier="9" item="1"/>
          <tpl hier="11" item="5"/>
          <tpl fld="2" item="48"/>
          <tpl hier="14" item="4294967295"/>
        </tpls>
      </m>
      <n v="8">
        <tpls c="8">
          <tpl fld="4" item="0"/>
          <tpl hier="2" item="2"/>
          <tpl hier="3" item="3"/>
          <tpl hier="5" item="4"/>
          <tpl hier="9" item="1"/>
          <tpl hier="11" item="5"/>
          <tpl fld="2" item="33"/>
          <tpl hier="14" item="4294967295"/>
        </tpls>
      </n>
      <n v="5">
        <tpls c="8">
          <tpl fld="4" item="0"/>
          <tpl hier="2" item="2"/>
          <tpl hier="3" item="3"/>
          <tpl hier="5" item="4"/>
          <tpl hier="9" item="1"/>
          <tpl hier="11" item="5"/>
          <tpl fld="2" item="13"/>
          <tpl hier="14" item="4294967295"/>
        </tpls>
      </n>
      <n v="1">
        <tpls c="8">
          <tpl fld="4" item="0"/>
          <tpl hier="2" item="2"/>
          <tpl hier="3" item="3"/>
          <tpl hier="5" item="4"/>
          <tpl hier="9" item="1"/>
          <tpl hier="11" item="5"/>
          <tpl fld="2" item="47"/>
          <tpl hier="14" item="4294967295"/>
        </tpls>
      </n>
      <n v="1">
        <tpls c="8">
          <tpl fld="4" item="0"/>
          <tpl hier="2" item="2"/>
          <tpl hier="3" item="3"/>
          <tpl hier="5" item="4"/>
          <tpl hier="9" item="1"/>
          <tpl hier="11" item="5"/>
          <tpl fld="2" item="32"/>
          <tpl hier="14" item="4294967295"/>
        </tpls>
      </n>
      <n v="1">
        <tpls c="8">
          <tpl fld="4" item="0"/>
          <tpl hier="2" item="2"/>
          <tpl hier="3" item="3"/>
          <tpl hier="5" item="4"/>
          <tpl hier="9" item="1"/>
          <tpl hier="11" item="5"/>
          <tpl fld="2" item="22"/>
          <tpl fld="3" item="0"/>
        </tpls>
      </n>
      <n v="7">
        <tpls c="8">
          <tpl fld="4" item="0"/>
          <tpl hier="2" item="2"/>
          <tpl hier="3" item="3"/>
          <tpl hier="5" item="4"/>
          <tpl hier="9" item="1"/>
          <tpl hier="11" item="5"/>
          <tpl fld="2" item="12"/>
          <tpl fld="3" item="1"/>
        </tpls>
      </n>
      <n v="22">
        <tpls c="8">
          <tpl fld="4" item="0"/>
          <tpl hier="2" item="2"/>
          <tpl hier="3" item="3"/>
          <tpl hier="5" item="4"/>
          <tpl hier="9" item="1"/>
          <tpl hier="11" item="5"/>
          <tpl fld="2" item="30"/>
          <tpl fld="3" item="1"/>
        </tpls>
      </n>
      <n v="11">
        <tpls c="8">
          <tpl fld="4" item="0"/>
          <tpl hier="2" item="2"/>
          <tpl hier="3" item="3"/>
          <tpl hier="5" item="4"/>
          <tpl hier="9" item="1"/>
          <tpl hier="11" item="5"/>
          <tpl fld="2" item="11"/>
          <tpl fld="3" item="1"/>
        </tpls>
      </n>
      <n v="6">
        <tpls c="8">
          <tpl fld="4" item="0"/>
          <tpl hier="2" item="2"/>
          <tpl hier="3" item="3"/>
          <tpl hier="5" item="4"/>
          <tpl hier="9" item="1"/>
          <tpl hier="11" item="5"/>
          <tpl fld="2" item="31"/>
          <tpl fld="3" item="1"/>
        </tpls>
      </n>
      <n v="11">
        <tpls c="8">
          <tpl fld="4" item="0"/>
          <tpl hier="2" item="2"/>
          <tpl hier="3" item="3"/>
          <tpl hier="5" item="4"/>
          <tpl hier="9" item="1"/>
          <tpl hier="11" item="5"/>
          <tpl fld="2" item="29"/>
          <tpl fld="3" item="1"/>
        </tpls>
      </n>
      <n v="3">
        <tpls c="8">
          <tpl fld="4" item="0"/>
          <tpl hier="2" item="2"/>
          <tpl hier="3" item="3"/>
          <tpl hier="5" item="4"/>
          <tpl hier="9" item="1"/>
          <tpl hier="11" item="5"/>
          <tpl fld="2" item="10"/>
          <tpl fld="3" item="1"/>
        </tpls>
      </n>
      <n v="8">
        <tpls c="8">
          <tpl fld="4" item="0"/>
          <tpl hier="2" item="2"/>
          <tpl hier="3" item="3"/>
          <tpl hier="5" item="4"/>
          <tpl hier="9" item="1"/>
          <tpl hier="11" item="5"/>
          <tpl fld="2" item="42"/>
          <tpl fld="3" item="1"/>
        </tpls>
      </n>
      <n v="2">
        <tpls c="8">
          <tpl fld="4" item="0"/>
          <tpl hier="2" item="2"/>
          <tpl hier="3" item="3"/>
          <tpl hier="5" item="4"/>
          <tpl hier="9" item="1"/>
          <tpl hier="11" item="5"/>
          <tpl fld="2" item="28"/>
          <tpl fld="3" item="1"/>
        </tpls>
      </n>
      <n v="5">
        <tpls c="8">
          <tpl fld="4" item="0"/>
          <tpl hier="2" item="2"/>
          <tpl hier="3" item="3"/>
          <tpl hier="5" item="4"/>
          <tpl hier="9" item="1"/>
          <tpl hier="11" item="5"/>
          <tpl fld="2" item="9"/>
          <tpl fld="3" item="1"/>
        </tpls>
      </n>
      <n v="1">
        <tpls c="8">
          <tpl fld="4" item="0"/>
          <tpl hier="2" item="2"/>
          <tpl hier="3" item="3"/>
          <tpl hier="5" item="4"/>
          <tpl hier="9" item="1"/>
          <tpl hier="11" item="5"/>
          <tpl fld="2" item="52"/>
          <tpl fld="3" item="1"/>
        </tpls>
      </n>
      <n v="3">
        <tpls c="8">
          <tpl fld="4" item="0"/>
          <tpl hier="2" item="2"/>
          <tpl hier="3" item="3"/>
          <tpl hier="5" item="4"/>
          <tpl hier="9" item="1"/>
          <tpl hier="11" item="5"/>
          <tpl fld="2" item="27"/>
          <tpl fld="3" item="1"/>
        </tpls>
      </n>
      <n v="2">
        <tpls c="8">
          <tpl fld="4" item="0"/>
          <tpl hier="2" item="2"/>
          <tpl hier="3" item="3"/>
          <tpl hier="5" item="4"/>
          <tpl hier="9" item="1"/>
          <tpl hier="11" item="5"/>
          <tpl fld="2" item="8"/>
          <tpl fld="3" item="1"/>
        </tpls>
      </n>
      <m>
        <tpls c="8">
          <tpl fld="4" item="0"/>
          <tpl hier="2" item="2"/>
          <tpl hier="3" item="3"/>
          <tpl hier="5" item="4"/>
          <tpl hier="9" item="1"/>
          <tpl hier="11" item="5"/>
          <tpl fld="2" item="21"/>
          <tpl fld="3" item="1"/>
        </tpls>
      </m>
      <n v="323">
        <tpls c="8">
          <tpl fld="4" item="0"/>
          <tpl hier="2" item="2"/>
          <tpl hier="3" item="3"/>
          <tpl hier="5" item="4"/>
          <tpl hier="9" item="1"/>
          <tpl hier="11" item="5"/>
          <tpl hier="12" item="4294967295"/>
          <tpl fld="3" item="1"/>
        </tpls>
      </n>
      <m>
        <tpls c="8">
          <tpl fld="4" item="0"/>
          <tpl hier="2" item="2"/>
          <tpl hier="3" item="3"/>
          <tpl hier="5" item="4"/>
          <tpl hier="9" item="1"/>
          <tpl hier="11" item="5"/>
          <tpl fld="2" item="4"/>
          <tpl fld="3" item="0"/>
        </tpls>
      </m>
      <n v="8">
        <tpls c="8">
          <tpl fld="4" item="0"/>
          <tpl hier="2" item="2"/>
          <tpl hier="3" item="3"/>
          <tpl hier="5" item="4"/>
          <tpl hier="9" item="1"/>
          <tpl hier="11" item="5"/>
          <tpl fld="2" item="12"/>
          <tpl fld="3" item="0"/>
        </tpls>
      </n>
      <n v="3">
        <tpls c="8">
          <tpl fld="4" item="0"/>
          <tpl hier="2" item="2"/>
          <tpl hier="3" item="3"/>
          <tpl hier="5" item="4"/>
          <tpl hier="9" item="1"/>
          <tpl hier="11" item="5"/>
          <tpl fld="2" item="30"/>
          <tpl fld="3" item="0"/>
        </tpls>
      </n>
      <n v="19">
        <tpls c="8">
          <tpl fld="4" item="0"/>
          <tpl hier="2" item="2"/>
          <tpl hier="3" item="3"/>
          <tpl hier="5" item="4"/>
          <tpl hier="9" item="1"/>
          <tpl hier="11" item="5"/>
          <tpl fld="2" item="11"/>
          <tpl fld="3" item="0"/>
        </tpls>
      </n>
      <n v="26">
        <tpls c="8">
          <tpl fld="4" item="0"/>
          <tpl hier="2" item="2"/>
          <tpl hier="3" item="3"/>
          <tpl hier="5" item="4"/>
          <tpl hier="9" item="1"/>
          <tpl hier="11" item="5"/>
          <tpl fld="2" item="31"/>
          <tpl fld="3" item="0"/>
        </tpls>
      </n>
      <n v="6">
        <tpls c="8">
          <tpl fld="4" item="0"/>
          <tpl hier="2" item="2"/>
          <tpl hier="3" item="3"/>
          <tpl hier="5" item="4"/>
          <tpl hier="9" item="1"/>
          <tpl hier="11" item="5"/>
          <tpl fld="2" item="29"/>
          <tpl fld="3" item="0"/>
        </tpls>
      </n>
      <n v="11">
        <tpls c="8">
          <tpl fld="4" item="0"/>
          <tpl hier="2" item="2"/>
          <tpl hier="3" item="3"/>
          <tpl hier="5" item="4"/>
          <tpl hier="9" item="1"/>
          <tpl hier="11" item="5"/>
          <tpl fld="2" item="10"/>
          <tpl fld="3" item="0"/>
        </tpls>
      </n>
      <n v="7">
        <tpls c="8">
          <tpl fld="4" item="0"/>
          <tpl hier="2" item="2"/>
          <tpl hier="3" item="3"/>
          <tpl hier="5" item="4"/>
          <tpl hier="9" item="1"/>
          <tpl hier="11" item="5"/>
          <tpl fld="2" item="42"/>
          <tpl fld="3" item="0"/>
        </tpls>
      </n>
      <n v="3">
        <tpls c="8">
          <tpl fld="4" item="0"/>
          <tpl hier="2" item="2"/>
          <tpl hier="3" item="3"/>
          <tpl hier="5" item="4"/>
          <tpl hier="9" item="1"/>
          <tpl hier="11" item="5"/>
          <tpl fld="2" item="28"/>
          <tpl fld="3" item="0"/>
        </tpls>
      </n>
      <n v="2">
        <tpls c="8">
          <tpl fld="4" item="0"/>
          <tpl hier="2" item="2"/>
          <tpl hier="3" item="3"/>
          <tpl hier="5" item="4"/>
          <tpl hier="9" item="1"/>
          <tpl hier="11" item="5"/>
          <tpl fld="2" item="9"/>
          <tpl fld="3" item="0"/>
        </tpls>
      </n>
      <n v="1">
        <tpls c="8">
          <tpl fld="4" item="0"/>
          <tpl hier="2" item="2"/>
          <tpl hier="3" item="3"/>
          <tpl hier="5" item="4"/>
          <tpl hier="9" item="1"/>
          <tpl hier="11" item="5"/>
          <tpl fld="2" item="52"/>
          <tpl fld="3" item="0"/>
        </tpls>
      </n>
      <n v="4">
        <tpls c="8">
          <tpl fld="4" item="0"/>
          <tpl hier="2" item="2"/>
          <tpl hier="3" item="3"/>
          <tpl hier="5" item="4"/>
          <tpl hier="9" item="1"/>
          <tpl hier="11" item="5"/>
          <tpl fld="2" item="27"/>
          <tpl fld="3" item="0"/>
        </tpls>
      </n>
      <n v="1">
        <tpls c="8">
          <tpl fld="4" item="0"/>
          <tpl hier="2" item="2"/>
          <tpl hier="3" item="3"/>
          <tpl hier="5" item="4"/>
          <tpl hier="9" item="1"/>
          <tpl hier="11" item="5"/>
          <tpl fld="2" item="8"/>
          <tpl fld="3" item="0"/>
        </tpls>
      </n>
      <n v="1">
        <tpls c="8">
          <tpl fld="4" item="0"/>
          <tpl hier="2" item="2"/>
          <tpl hier="3" item="3"/>
          <tpl hier="5" item="4"/>
          <tpl hier="9" item="1"/>
          <tpl hier="11" item="5"/>
          <tpl fld="2" item="21"/>
          <tpl fld="3" item="0"/>
        </tpls>
      </n>
      <n v="336">
        <tpls c="8">
          <tpl fld="4" item="0"/>
          <tpl hier="2" item="2"/>
          <tpl hier="3" item="3"/>
          <tpl hier="5" item="4"/>
          <tpl hier="9" item="1"/>
          <tpl hier="11" item="5"/>
          <tpl hier="12" item="4294967295"/>
          <tpl fld="3" item="0"/>
        </tpls>
      </n>
      <n v="3">
        <tpls c="8">
          <tpl fld="4" item="0"/>
          <tpl hier="2" item="2"/>
          <tpl hier="3" item="3"/>
          <tpl hier="5" item="4"/>
          <tpl hier="9" item="1"/>
          <tpl hier="11" item="5"/>
          <tpl fld="2" item="23"/>
          <tpl fld="3" item="0"/>
        </tpls>
      </n>
      <n v="15">
        <tpls c="8">
          <tpl fld="4" item="0"/>
          <tpl hier="2" item="2"/>
          <tpl hier="3" item="3"/>
          <tpl hier="5" item="4"/>
          <tpl hier="9" item="1"/>
          <tpl hier="11" item="5"/>
          <tpl fld="2" item="12"/>
          <tpl hier="14" item="4294967295"/>
        </tpls>
      </n>
      <n v="25">
        <tpls c="8">
          <tpl fld="4" item="0"/>
          <tpl hier="2" item="2"/>
          <tpl hier="3" item="3"/>
          <tpl hier="5" item="4"/>
          <tpl hier="9" item="1"/>
          <tpl hier="11" item="5"/>
          <tpl fld="2" item="30"/>
          <tpl hier="14" item="4294967295"/>
        </tpls>
      </n>
      <n v="30">
        <tpls c="8">
          <tpl fld="4" item="0"/>
          <tpl hier="2" item="2"/>
          <tpl hier="3" item="3"/>
          <tpl hier="5" item="4"/>
          <tpl hier="9" item="1"/>
          <tpl hier="11" item="5"/>
          <tpl fld="2" item="11"/>
          <tpl hier="14" item="4294967295"/>
        </tpls>
      </n>
      <n v="32">
        <tpls c="8">
          <tpl fld="4" item="0"/>
          <tpl hier="2" item="2"/>
          <tpl hier="3" item="3"/>
          <tpl hier="5" item="4"/>
          <tpl hier="9" item="1"/>
          <tpl hier="11" item="5"/>
          <tpl fld="2" item="31"/>
          <tpl hier="14" item="4294967295"/>
        </tpls>
      </n>
      <n v="17">
        <tpls c="8">
          <tpl fld="4" item="0"/>
          <tpl hier="2" item="2"/>
          <tpl hier="3" item="3"/>
          <tpl hier="5" item="4"/>
          <tpl hier="9" item="1"/>
          <tpl hier="11" item="5"/>
          <tpl fld="2" item="29"/>
          <tpl hier="14" item="4294967295"/>
        </tpls>
      </n>
      <n v="14">
        <tpls c="8">
          <tpl fld="4" item="0"/>
          <tpl hier="2" item="2"/>
          <tpl hier="3" item="3"/>
          <tpl hier="5" item="4"/>
          <tpl hier="9" item="1"/>
          <tpl hier="11" item="5"/>
          <tpl fld="2" item="10"/>
          <tpl hier="14" item="4294967295"/>
        </tpls>
      </n>
      <n v="15">
        <tpls c="8">
          <tpl fld="4" item="0"/>
          <tpl hier="2" item="2"/>
          <tpl hier="3" item="3"/>
          <tpl hier="5" item="4"/>
          <tpl hier="9" item="1"/>
          <tpl hier="11" item="5"/>
          <tpl fld="2" item="42"/>
          <tpl hier="14" item="4294967295"/>
        </tpls>
      </n>
      <n v="5">
        <tpls c="8">
          <tpl fld="4" item="0"/>
          <tpl hier="2" item="2"/>
          <tpl hier="3" item="3"/>
          <tpl hier="5" item="4"/>
          <tpl hier="9" item="1"/>
          <tpl hier="11" item="5"/>
          <tpl fld="2" item="28"/>
          <tpl hier="14" item="4294967295"/>
        </tpls>
      </n>
      <n v="7">
        <tpls c="8">
          <tpl fld="4" item="0"/>
          <tpl hier="2" item="2"/>
          <tpl hier="3" item="3"/>
          <tpl hier="5" item="4"/>
          <tpl hier="9" item="1"/>
          <tpl hier="11" item="5"/>
          <tpl fld="2" item="9"/>
          <tpl hier="14" item="4294967295"/>
        </tpls>
      </n>
      <n v="2">
        <tpls c="8">
          <tpl fld="4" item="0"/>
          <tpl hier="2" item="2"/>
          <tpl hier="3" item="3"/>
          <tpl hier="5" item="4"/>
          <tpl hier="9" item="1"/>
          <tpl hier="11" item="5"/>
          <tpl fld="2" item="52"/>
          <tpl hier="14" item="4294967295"/>
        </tpls>
      </n>
      <n v="7">
        <tpls c="8">
          <tpl fld="4" item="0"/>
          <tpl hier="2" item="2"/>
          <tpl hier="3" item="3"/>
          <tpl hier="5" item="4"/>
          <tpl hier="9" item="1"/>
          <tpl hier="11" item="5"/>
          <tpl fld="2" item="27"/>
          <tpl hier="14" item="4294967295"/>
        </tpls>
      </n>
      <n v="3">
        <tpls c="8">
          <tpl fld="4" item="0"/>
          <tpl hier="2" item="2"/>
          <tpl hier="3" item="3"/>
          <tpl hier="5" item="4"/>
          <tpl hier="9" item="1"/>
          <tpl hier="11" item="5"/>
          <tpl fld="2" item="8"/>
          <tpl hier="14" item="4294967295"/>
        </tpls>
      </n>
      <n v="1">
        <tpls c="8">
          <tpl fld="4" item="0"/>
          <tpl hier="2" item="2"/>
          <tpl hier="3" item="3"/>
          <tpl hier="5" item="4"/>
          <tpl hier="9" item="1"/>
          <tpl hier="11" item="5"/>
          <tpl fld="2" item="21"/>
          <tpl hier="14" item="4294967295"/>
        </tpls>
      </n>
      <n v="659">
        <tpls c="8">
          <tpl fld="4" item="0"/>
          <tpl hier="2" item="2"/>
          <tpl hier="3" item="3"/>
          <tpl hier="5" item="4"/>
          <tpl hier="9" item="1"/>
          <tpl hier="11" item="5"/>
          <tpl hier="12" item="4294967295"/>
          <tpl hier="14" item="4294967295"/>
        </tpls>
      </n>
      <n v="1">
        <tpls c="8">
          <tpl fld="4" item="0"/>
          <tpl hier="2" item="2"/>
          <tpl hier="3" item="3"/>
          <tpl hier="5" item="4"/>
          <tpl hier="9" item="1"/>
          <tpl hier="11" item="5"/>
          <tpl fld="2" item="32"/>
          <tpl fld="3" item="1"/>
        </tpls>
      </n>
      <m>
        <tpls c="8">
          <tpl fld="4" item="0"/>
          <tpl hier="2" item="2"/>
          <tpl hier="3" item="3"/>
          <tpl hier="5" item="4"/>
          <tpl hier="9" item="1"/>
          <tpl hier="11" item="5"/>
          <tpl fld="2" item="32"/>
          <tpl fld="3" item="0"/>
        </tpls>
      </m>
      <n v="5">
        <tpls c="8">
          <tpl fld="4" item="0"/>
          <tpl hier="2" item="2"/>
          <tpl hier="3" item="3"/>
          <tpl hier="5" item="4"/>
          <tpl hier="9" item="1"/>
          <tpl hier="11" item="5"/>
          <tpl fld="2" item="33"/>
          <tpl fld="3" item="1"/>
        </tpls>
      </n>
      <n v="3">
        <tpls c="8">
          <tpl fld="4" item="0"/>
          <tpl hier="2" item="2"/>
          <tpl hier="3" item="3"/>
          <tpl hier="5" item="4"/>
          <tpl hier="9" item="1"/>
          <tpl hier="11" item="5"/>
          <tpl fld="2" item="33"/>
          <tpl fld="3" item="0"/>
        </tpls>
      </n>
      <n v="5">
        <tpls c="8">
          <tpl fld="4" item="0"/>
          <tpl hier="2" item="2"/>
          <tpl hier="3" item="3"/>
          <tpl hier="5" item="4"/>
          <tpl hier="9" item="1"/>
          <tpl hier="11" item="5"/>
          <tpl fld="2" item="34"/>
          <tpl fld="3" item="1"/>
        </tpls>
      </n>
      <n v="6">
        <tpls c="8">
          <tpl fld="4" item="0"/>
          <tpl hier="2" item="2"/>
          <tpl hier="3" item="3"/>
          <tpl hier="5" item="4"/>
          <tpl hier="9" item="1"/>
          <tpl hier="11" item="5"/>
          <tpl fld="2" item="34"/>
          <tpl fld="3" item="0"/>
        </tpls>
      </n>
      <n v="5">
        <tpls c="8">
          <tpl fld="4" item="0"/>
          <tpl hier="2" item="2"/>
          <tpl hier="3" item="3"/>
          <tpl hier="5" item="4"/>
          <tpl hier="9" item="1"/>
          <tpl hier="11" item="5"/>
          <tpl fld="2" item="35"/>
          <tpl fld="3" item="1"/>
        </tpls>
      </n>
      <n v="5">
        <tpls c="8">
          <tpl fld="4" item="0"/>
          <tpl hier="2" item="2"/>
          <tpl hier="3" item="3"/>
          <tpl hier="5" item="4"/>
          <tpl hier="9" item="1"/>
          <tpl hier="11" item="5"/>
          <tpl fld="2" item="35"/>
          <tpl fld="3" item="0"/>
        </tpls>
      </n>
      <n v="11">
        <tpls c="8">
          <tpl fld="4" item="0"/>
          <tpl hier="2" item="2"/>
          <tpl hier="3" item="3"/>
          <tpl hier="5" item="4"/>
          <tpl hier="9" item="1"/>
          <tpl hier="11" item="5"/>
          <tpl fld="2" item="36"/>
          <tpl fld="3" item="1"/>
        </tpls>
      </n>
      <n v="5">
        <tpls c="8">
          <tpl fld="4" item="0"/>
          <tpl hier="2" item="2"/>
          <tpl hier="3" item="3"/>
          <tpl hier="5" item="4"/>
          <tpl hier="9" item="1"/>
          <tpl hier="11" item="5"/>
          <tpl fld="2" item="36"/>
          <tpl fld="3" item="0"/>
        </tpls>
      </n>
      <n v="1">
        <tpls c="8">
          <tpl fld="4" item="0"/>
          <tpl hier="2" item="2"/>
          <tpl hier="3" item="3"/>
          <tpl hier="5" item="4"/>
          <tpl hier="9" item="1"/>
          <tpl hier="11" item="5"/>
          <tpl fld="2" item="37"/>
          <tpl fld="3" item="1"/>
        </tpls>
      </n>
      <m>
        <tpls c="8">
          <tpl fld="4" item="0"/>
          <tpl hier="2" item="2"/>
          <tpl hier="3" item="3"/>
          <tpl hier="5" item="4"/>
          <tpl hier="9" item="1"/>
          <tpl hier="11" item="5"/>
          <tpl fld="2" item="37"/>
          <tpl fld="3" item="0"/>
        </tpls>
      </m>
      <n v="1">
        <tpls c="8">
          <tpl fld="4" item="0"/>
          <tpl hier="2" item="2"/>
          <tpl hier="3" item="3"/>
          <tpl hier="5" item="4"/>
          <tpl hier="9" item="1"/>
          <tpl hier="11" item="5"/>
          <tpl fld="2" item="37"/>
          <tpl hier="14" item="4294967295"/>
        </tpls>
      </n>
      <n v="2">
        <tpls c="8">
          <tpl fld="4" item="0"/>
          <tpl hier="2" item="2"/>
          <tpl hier="3" item="3"/>
          <tpl hier="5" item="4"/>
          <tpl hier="9" item="1"/>
          <tpl hier="11" item="5"/>
          <tpl fld="2" item="38"/>
          <tpl fld="3" item="1"/>
        </tpls>
      </n>
      <n v="2">
        <tpls c="8">
          <tpl fld="4" item="0"/>
          <tpl hier="2" item="2"/>
          <tpl hier="3" item="3"/>
          <tpl hier="5" item="4"/>
          <tpl hier="9" item="1"/>
          <tpl hier="11" item="5"/>
          <tpl fld="2" item="38"/>
          <tpl fld="3" item="0"/>
        </tpls>
      </n>
      <n v="4">
        <tpls c="8">
          <tpl fld="4" item="0"/>
          <tpl hier="2" item="2"/>
          <tpl hier="3" item="3"/>
          <tpl hier="5" item="4"/>
          <tpl hier="9" item="1"/>
          <tpl hier="11" item="5"/>
          <tpl fld="2" item="38"/>
          <tpl hier="14" item="4294967295"/>
        </tpls>
      </n>
      <n v="5">
        <tpls c="8">
          <tpl fld="4" item="0"/>
          <tpl hier="2" item="2"/>
          <tpl hier="3" item="3"/>
          <tpl hier="5" item="4"/>
          <tpl hier="9" item="1"/>
          <tpl hier="11" item="5"/>
          <tpl fld="2" item="39"/>
          <tpl fld="3" item="1"/>
        </tpls>
      </n>
      <n v="9">
        <tpls c="8">
          <tpl fld="4" item="0"/>
          <tpl hier="2" item="2"/>
          <tpl hier="3" item="3"/>
          <tpl hier="5" item="4"/>
          <tpl hier="9" item="1"/>
          <tpl hier="11" item="5"/>
          <tpl fld="2" item="39"/>
          <tpl fld="3" item="0"/>
        </tpls>
      </n>
      <n v="14">
        <tpls c="8">
          <tpl fld="4" item="0"/>
          <tpl hier="2" item="2"/>
          <tpl hier="3" item="3"/>
          <tpl hier="5" item="4"/>
          <tpl hier="9" item="1"/>
          <tpl hier="11" item="5"/>
          <tpl fld="2" item="39"/>
          <tpl hier="14" item="4294967295"/>
        </tpls>
      </n>
      <n v="12">
        <tpls c="8">
          <tpl fld="4" item="0"/>
          <tpl hier="2" item="2"/>
          <tpl hier="3" item="3"/>
          <tpl hier="5" item="4"/>
          <tpl hier="9" item="1"/>
          <tpl hier="11" item="5"/>
          <tpl fld="2" item="40"/>
          <tpl fld="3" item="1"/>
        </tpls>
      </n>
      <n v="12">
        <tpls c="8">
          <tpl fld="4" item="0"/>
          <tpl hier="2" item="2"/>
          <tpl hier="3" item="3"/>
          <tpl hier="5" item="4"/>
          <tpl hier="9" item="1"/>
          <tpl hier="11" item="5"/>
          <tpl fld="2" item="40"/>
          <tpl fld="3" item="0"/>
        </tpls>
      </n>
      <n v="24">
        <tpls c="8">
          <tpl fld="4" item="0"/>
          <tpl hier="2" item="2"/>
          <tpl hier="3" item="3"/>
          <tpl hier="5" item="4"/>
          <tpl hier="9" item="1"/>
          <tpl hier="11" item="5"/>
          <tpl fld="2" item="40"/>
          <tpl hier="14" item="4294967295"/>
        </tpls>
      </n>
      <n v="12">
        <tpls c="8">
          <tpl fld="4" item="0"/>
          <tpl hier="2" item="2"/>
          <tpl hier="3" item="3"/>
          <tpl hier="5" item="4"/>
          <tpl hier="9" item="1"/>
          <tpl hier="11" item="5"/>
          <tpl fld="2" item="41"/>
          <tpl fld="3" item="1"/>
        </tpls>
      </n>
      <n v="9">
        <tpls c="8">
          <tpl fld="4" item="0"/>
          <tpl hier="2" item="2"/>
          <tpl hier="3" item="3"/>
          <tpl hier="5" item="4"/>
          <tpl hier="9" item="1"/>
          <tpl hier="11" item="5"/>
          <tpl fld="2" item="41"/>
          <tpl fld="3" item="0"/>
        </tpls>
      </n>
      <n v="21">
        <tpls c="8">
          <tpl fld="4" item="0"/>
          <tpl hier="2" item="2"/>
          <tpl hier="3" item="3"/>
          <tpl hier="5" item="4"/>
          <tpl hier="9" item="1"/>
          <tpl hier="11" item="5"/>
          <tpl fld="2" item="41"/>
          <tpl hier="14" item="4294967295"/>
        </tpls>
      </n>
      <m>
        <tpls c="8">
          <tpl fld="4" item="0"/>
          <tpl hier="2" item="2"/>
          <tpl hier="3" item="3"/>
          <tpl hier="5" item="4"/>
          <tpl hier="9" item="1"/>
          <tpl hier="11" item="5"/>
          <tpl fld="2" item="43"/>
          <tpl hier="14" item="4294967295"/>
        </tpls>
      </m>
      <m>
        <tpls c="8">
          <tpl fld="4" item="0"/>
          <tpl hier="2" item="2"/>
          <tpl hier="3" item="3"/>
          <tpl hier="5" item="4"/>
          <tpl hier="9" item="1"/>
          <tpl hier="11" item="5"/>
          <tpl fld="2" item="43"/>
          <tpl fld="3" item="0"/>
        </tpls>
      </m>
      <n v="3">
        <tpls c="8">
          <tpl fld="4" item="0"/>
          <tpl hier="2" item="2"/>
          <tpl hier="3" item="3"/>
          <tpl hier="5" item="4"/>
          <tpl hier="9" item="1"/>
          <tpl hier="11" item="5"/>
          <tpl fld="2" item="44"/>
          <tpl hier="14" item="4294967295"/>
        </tpls>
      </n>
      <n v="1">
        <tpls c="8">
          <tpl fld="4" item="0"/>
          <tpl hier="2" item="2"/>
          <tpl hier="3" item="3"/>
          <tpl hier="5" item="4"/>
          <tpl hier="9" item="1"/>
          <tpl hier="11" item="5"/>
          <tpl fld="2" item="44"/>
          <tpl fld="3" item="0"/>
        </tpls>
      </n>
      <n v="14">
        <tpls c="8">
          <tpl fld="4" item="0"/>
          <tpl hier="2" item="2"/>
          <tpl hier="3" item="3"/>
          <tpl hier="5" item="4"/>
          <tpl hier="9" item="1"/>
          <tpl hier="11" item="5"/>
          <tpl fld="2" item="45"/>
          <tpl hier="14" item="4294967295"/>
        </tpls>
      </n>
      <n v="6">
        <tpls c="8">
          <tpl fld="4" item="0"/>
          <tpl hier="2" item="2"/>
          <tpl hier="3" item="3"/>
          <tpl hier="5" item="4"/>
          <tpl hier="9" item="1"/>
          <tpl hier="11" item="5"/>
          <tpl fld="2" item="45"/>
          <tpl fld="3" item="0"/>
        </tpls>
      </n>
      <m>
        <tpls c="8">
          <tpl fld="4" item="0"/>
          <tpl hier="2" item="2"/>
          <tpl hier="3" item="3"/>
          <tpl hier="5" item="4"/>
          <tpl hier="9" item="1"/>
          <tpl hier="11" item="5"/>
          <tpl fld="2" item="47"/>
          <tpl fld="3" item="1"/>
        </tpls>
      </m>
      <n v="1">
        <tpls c="8">
          <tpl fld="4" item="0"/>
          <tpl hier="2" item="2"/>
          <tpl hier="3" item="3"/>
          <tpl hier="5" item="4"/>
          <tpl hier="9" item="1"/>
          <tpl hier="11" item="5"/>
          <tpl fld="2" item="47"/>
          <tpl fld="3" item="0"/>
        </tpls>
      </n>
      <m>
        <tpls c="8">
          <tpl fld="4" item="0"/>
          <tpl hier="2" item="2"/>
          <tpl hier="3" item="3"/>
          <tpl hier="5" item="4"/>
          <tpl hier="9" item="1"/>
          <tpl hier="11" item="5"/>
          <tpl fld="2" item="48"/>
          <tpl fld="3" item="1"/>
        </tpls>
      </m>
      <m>
        <tpls c="8">
          <tpl fld="4" item="0"/>
          <tpl hier="2" item="2"/>
          <tpl hier="3" item="3"/>
          <tpl hier="5" item="4"/>
          <tpl hier="9" item="1"/>
          <tpl hier="11" item="5"/>
          <tpl fld="2" item="48"/>
          <tpl fld="3" item="0"/>
        </tpls>
      </m>
      <n v="13">
        <tpls c="8">
          <tpl fld="4" item="0"/>
          <tpl hier="2" item="2"/>
          <tpl hier="3" item="3"/>
          <tpl hier="5" item="4"/>
          <tpl hier="9" item="1"/>
          <tpl hier="11" item="5"/>
          <tpl fld="2" item="49"/>
          <tpl fld="3" item="1"/>
        </tpls>
      </n>
      <n v="6">
        <tpls c="8">
          <tpl fld="4" item="0"/>
          <tpl hier="2" item="2"/>
          <tpl hier="3" item="3"/>
          <tpl hier="5" item="4"/>
          <tpl hier="9" item="1"/>
          <tpl hier="11" item="5"/>
          <tpl fld="2" item="49"/>
          <tpl fld="3" item="0"/>
        </tpls>
      </n>
      <n v="3">
        <tpls c="8">
          <tpl fld="4" item="0"/>
          <tpl hier="2" item="2"/>
          <tpl hier="3" item="3"/>
          <tpl hier="5" item="4"/>
          <tpl hier="9" item="1"/>
          <tpl hier="11" item="5"/>
          <tpl fld="2" item="50"/>
          <tpl fld="3" item="1"/>
        </tpls>
      </n>
      <n v="26">
        <tpls c="8">
          <tpl fld="4" item="0"/>
          <tpl hier="2" item="2"/>
          <tpl hier="3" item="3"/>
          <tpl hier="5" item="4"/>
          <tpl hier="9" item="1"/>
          <tpl hier="11" item="5"/>
          <tpl fld="2" item="50"/>
          <tpl fld="3" item="0"/>
        </tpls>
      </n>
      <n v="2">
        <tpls c="8">
          <tpl fld="4" item="0"/>
          <tpl hier="2" item="2"/>
          <tpl hier="3" item="3"/>
          <tpl hier="5" item="4"/>
          <tpl hier="9" item="1"/>
          <tpl hier="11" item="5"/>
          <tpl fld="2" item="51"/>
          <tpl fld="3" item="1"/>
        </tpls>
      </n>
      <n v="4">
        <tpls c="8">
          <tpl fld="4" item="0"/>
          <tpl hier="2" item="2"/>
          <tpl hier="3" item="3"/>
          <tpl hier="5" item="4"/>
          <tpl hier="9" item="1"/>
          <tpl hier="11" item="5"/>
          <tpl fld="2" item="51"/>
          <tpl fld="3" item="0"/>
        </tpls>
      </n>
      <n v="7">
        <tpls c="8">
          <tpl fld="4" item="0"/>
          <tpl hier="2" item="2"/>
          <tpl hier="3" item="3"/>
          <tpl hier="5" item="4"/>
          <tpl hier="9" item="1"/>
          <tpl hier="11" item="6"/>
          <tpl fld="2" item="6"/>
          <tpl fld="3" item="0"/>
        </tpls>
      </n>
      <m>
        <tpls c="8">
          <tpl fld="4" item="0"/>
          <tpl hier="2" item="2"/>
          <tpl hier="3" item="3"/>
          <tpl hier="5" item="4"/>
          <tpl hier="9" item="1"/>
          <tpl hier="11" item="6"/>
          <tpl fld="2" item="13"/>
          <tpl fld="3" item="0"/>
        </tpls>
      </m>
      <n v="3">
        <tpls c="8">
          <tpl fld="4" item="0"/>
          <tpl hier="2" item="2"/>
          <tpl hier="3" item="3"/>
          <tpl hier="5" item="4"/>
          <tpl hier="9" item="1"/>
          <tpl hier="11" item="6"/>
          <tpl fld="2" item="14"/>
          <tpl fld="3" item="0"/>
        </tpls>
      </n>
      <n v="7">
        <tpls c="8">
          <tpl fld="4" item="0"/>
          <tpl hier="2" item="2"/>
          <tpl hier="3" item="3"/>
          <tpl hier="5" item="4"/>
          <tpl hier="9" item="1"/>
          <tpl hier="11" item="6"/>
          <tpl fld="2" item="15"/>
          <tpl fld="3" item="0"/>
        </tpls>
      </n>
      <n v="11">
        <tpls c="8">
          <tpl fld="4" item="0"/>
          <tpl hier="2" item="2"/>
          <tpl hier="3" item="3"/>
          <tpl hier="5" item="4"/>
          <tpl hier="9" item="1"/>
          <tpl hier="11" item="6"/>
          <tpl fld="2" item="16"/>
          <tpl fld="3" item="0"/>
        </tpls>
      </n>
      <n v="2">
        <tpls c="8">
          <tpl fld="4" item="0"/>
          <tpl hier="2" item="2"/>
          <tpl hier="3" item="3"/>
          <tpl hier="5" item="4"/>
          <tpl hier="9" item="1"/>
          <tpl hier="11" item="6"/>
          <tpl fld="2" item="13"/>
          <tpl fld="3" item="1"/>
        </tpls>
      </n>
      <n v="2">
        <tpls c="8">
          <tpl fld="4" item="0"/>
          <tpl hier="2" item="2"/>
          <tpl hier="3" item="3"/>
          <tpl hier="5" item="4"/>
          <tpl hier="9" item="1"/>
          <tpl hier="11" item="6"/>
          <tpl fld="2" item="14"/>
          <tpl fld="3" item="1"/>
        </tpls>
      </n>
      <n v="7">
        <tpls c="8">
          <tpl fld="4" item="0"/>
          <tpl hier="2" item="2"/>
          <tpl hier="3" item="3"/>
          <tpl hier="5" item="4"/>
          <tpl hier="9" item="1"/>
          <tpl hier="11" item="6"/>
          <tpl fld="2" item="15"/>
          <tpl fld="3" item="1"/>
        </tpls>
      </n>
      <n v="7">
        <tpls c="8">
          <tpl fld="4" item="0"/>
          <tpl hier="2" item="2"/>
          <tpl hier="3" item="3"/>
          <tpl hier="5" item="4"/>
          <tpl hier="9" item="1"/>
          <tpl hier="11" item="6"/>
          <tpl fld="2" item="16"/>
          <tpl fld="3" item="1"/>
        </tpls>
      </n>
      <n v="6">
        <tpls c="8">
          <tpl fld="4" item="0"/>
          <tpl hier="2" item="2"/>
          <tpl hier="3" item="3"/>
          <tpl hier="5" item="4"/>
          <tpl hier="9" item="1"/>
          <tpl hier="11" item="6"/>
          <tpl fld="2" item="24"/>
          <tpl fld="3" item="0"/>
        </tpls>
      </n>
      <n v="6">
        <tpls c="8">
          <tpl fld="4" item="0"/>
          <tpl hier="2" item="2"/>
          <tpl hier="3" item="3"/>
          <tpl hier="5" item="4"/>
          <tpl hier="9" item="1"/>
          <tpl hier="11" item="6"/>
          <tpl fld="2" item="25"/>
          <tpl fld="3" item="0"/>
        </tpls>
      </n>
      <n v="5">
        <tpls c="8">
          <tpl fld="4" item="0"/>
          <tpl hier="2" item="2"/>
          <tpl hier="3" item="3"/>
          <tpl hier="5" item="4"/>
          <tpl hier="9" item="1"/>
          <tpl hier="11" item="6"/>
          <tpl fld="2" item="26"/>
          <tpl fld="3" item="0"/>
        </tpls>
      </n>
      <m>
        <tpls c="8">
          <tpl fld="4" item="0"/>
          <tpl hier="2" item="2"/>
          <tpl hier="3" item="3"/>
          <tpl hier="5" item="4"/>
          <tpl hier="9" item="1"/>
          <tpl hier="11" item="6"/>
          <tpl fld="2" item="0"/>
          <tpl hier="14" item="4294967295"/>
        </tpls>
      </m>
      <n v="1">
        <tpls c="8">
          <tpl fld="4" item="0"/>
          <tpl hier="2" item="2"/>
          <tpl hier="3" item="3"/>
          <tpl hier="5" item="4"/>
          <tpl hier="9" item="1"/>
          <tpl hier="11" item="6"/>
          <tpl fld="2" item="17"/>
          <tpl hier="14" item="4294967295"/>
        </tpls>
      </n>
      <m>
        <tpls c="8">
          <tpl fld="4" item="0"/>
          <tpl hier="2" item="2"/>
          <tpl hier="3" item="3"/>
          <tpl hier="5" item="4"/>
          <tpl hier="9" item="1"/>
          <tpl hier="11" item="6"/>
          <tpl fld="2" item="1"/>
          <tpl hier="14" item="4294967295"/>
        </tpls>
      </m>
      <n v="4">
        <tpls c="8">
          <tpl fld="4" item="0"/>
          <tpl hier="2" item="2"/>
          <tpl hier="3" item="3"/>
          <tpl hier="5" item="4"/>
          <tpl hier="9" item="1"/>
          <tpl hier="11" item="6"/>
          <tpl fld="2" item="18"/>
          <tpl hier="14" item="4294967295"/>
        </tpls>
      </n>
      <n v="17">
        <tpls c="8">
          <tpl fld="4" item="0"/>
          <tpl hier="2" item="2"/>
          <tpl hier="3" item="3"/>
          <tpl hier="5" item="4"/>
          <tpl hier="9" item="1"/>
          <tpl hier="11" item="6"/>
          <tpl fld="2" item="2"/>
          <tpl hier="14" item="4294967295"/>
        </tpls>
      </n>
      <n v="18">
        <tpls c="8">
          <tpl fld="4" item="0"/>
          <tpl hier="2" item="2"/>
          <tpl hier="3" item="3"/>
          <tpl hier="5" item="4"/>
          <tpl hier="9" item="1"/>
          <tpl hier="11" item="6"/>
          <tpl fld="2" item="19"/>
          <tpl hier="14" item="4294967295"/>
        </tpls>
      </n>
      <n v="22">
        <tpls c="8">
          <tpl fld="4" item="0"/>
          <tpl hier="2" item="2"/>
          <tpl hier="3" item="3"/>
          <tpl hier="5" item="4"/>
          <tpl hier="9" item="1"/>
          <tpl hier="11" item="6"/>
          <tpl fld="2" item="3"/>
          <tpl hier="14" item="4294967295"/>
        </tpls>
      </n>
      <n v="24">
        <tpls c="8">
          <tpl fld="4" item="0"/>
          <tpl hier="2" item="2"/>
          <tpl hier="3" item="3"/>
          <tpl hier="5" item="4"/>
          <tpl hier="9" item="1"/>
          <tpl hier="11" item="6"/>
          <tpl fld="2" item="20"/>
          <tpl hier="14" item="4294967295"/>
        </tpls>
      </n>
      <m>
        <tpls c="8">
          <tpl fld="4" item="0"/>
          <tpl hier="2" item="2"/>
          <tpl hier="3" item="3"/>
          <tpl hier="5" item="4"/>
          <tpl hier="9" item="1"/>
          <tpl hier="11" item="6"/>
          <tpl fld="2" item="0"/>
          <tpl fld="3" item="0"/>
        </tpls>
      </m>
      <m>
        <tpls c="8">
          <tpl fld="4" item="0"/>
          <tpl hier="2" item="2"/>
          <tpl hier="3" item="3"/>
          <tpl hier="5" item="4"/>
          <tpl hier="9" item="1"/>
          <tpl hier="11" item="6"/>
          <tpl fld="2" item="17"/>
          <tpl fld="3" item="0"/>
        </tpls>
      </m>
      <m>
        <tpls c="8">
          <tpl fld="4" item="0"/>
          <tpl hier="2" item="2"/>
          <tpl hier="3" item="3"/>
          <tpl hier="5" item="4"/>
          <tpl hier="9" item="1"/>
          <tpl hier="11" item="6"/>
          <tpl fld="2" item="1"/>
          <tpl fld="3" item="0"/>
        </tpls>
      </m>
      <n v="1">
        <tpls c="8">
          <tpl fld="4" item="0"/>
          <tpl hier="2" item="2"/>
          <tpl hier="3" item="3"/>
          <tpl hier="5" item="4"/>
          <tpl hier="9" item="1"/>
          <tpl hier="11" item="6"/>
          <tpl fld="2" item="18"/>
          <tpl fld="3" item="0"/>
        </tpls>
      </n>
      <n v="8">
        <tpls c="8">
          <tpl fld="4" item="0"/>
          <tpl hier="2" item="2"/>
          <tpl hier="3" item="3"/>
          <tpl hier="5" item="4"/>
          <tpl hier="9" item="1"/>
          <tpl hier="11" item="6"/>
          <tpl fld="2" item="2"/>
          <tpl fld="3" item="0"/>
        </tpls>
      </n>
      <n v="8">
        <tpls c="8">
          <tpl fld="4" item="0"/>
          <tpl hier="2" item="2"/>
          <tpl hier="3" item="3"/>
          <tpl hier="5" item="4"/>
          <tpl hier="9" item="1"/>
          <tpl hier="11" item="6"/>
          <tpl fld="2" item="19"/>
          <tpl fld="3" item="0"/>
        </tpls>
      </n>
      <n v="17">
        <tpls c="8">
          <tpl fld="4" item="0"/>
          <tpl hier="2" item="2"/>
          <tpl hier="3" item="3"/>
          <tpl hier="5" item="4"/>
          <tpl hier="9" item="1"/>
          <tpl hier="11" item="6"/>
          <tpl fld="2" item="3"/>
          <tpl fld="3" item="0"/>
        </tpls>
      </n>
      <n v="10">
        <tpls c="8">
          <tpl fld="4" item="0"/>
          <tpl hier="2" item="2"/>
          <tpl hier="3" item="3"/>
          <tpl hier="5" item="4"/>
          <tpl hier="9" item="1"/>
          <tpl hier="11" item="6"/>
          <tpl fld="2" item="20"/>
          <tpl fld="3" item="0"/>
        </tpls>
      </n>
      <m>
        <tpls c="8">
          <tpl fld="4" item="0"/>
          <tpl hier="2" item="2"/>
          <tpl hier="3" item="3"/>
          <tpl hier="5" item="4"/>
          <tpl hier="9" item="1"/>
          <tpl hier="11" item="6"/>
          <tpl fld="2" item="0"/>
          <tpl fld="3" item="1"/>
        </tpls>
      </m>
      <n v="1">
        <tpls c="8">
          <tpl fld="4" item="0"/>
          <tpl hier="2" item="2"/>
          <tpl hier="3" item="3"/>
          <tpl hier="5" item="4"/>
          <tpl hier="9" item="1"/>
          <tpl hier="11" item="6"/>
          <tpl fld="2" item="17"/>
          <tpl fld="3" item="1"/>
        </tpls>
      </n>
      <m>
        <tpls c="8">
          <tpl fld="4" item="0"/>
          <tpl hier="2" item="2"/>
          <tpl hier="3" item="3"/>
          <tpl hier="5" item="4"/>
          <tpl hier="9" item="1"/>
          <tpl hier="11" item="6"/>
          <tpl fld="2" item="1"/>
          <tpl fld="3" item="1"/>
        </tpls>
      </m>
      <n v="3">
        <tpls c="8">
          <tpl fld="4" item="0"/>
          <tpl hier="2" item="2"/>
          <tpl hier="3" item="3"/>
          <tpl hier="5" item="4"/>
          <tpl hier="9" item="1"/>
          <tpl hier="11" item="6"/>
          <tpl fld="2" item="18"/>
          <tpl fld="3" item="1"/>
        </tpls>
      </n>
      <n v="9">
        <tpls c="8">
          <tpl fld="4" item="0"/>
          <tpl hier="2" item="2"/>
          <tpl hier="3" item="3"/>
          <tpl hier="5" item="4"/>
          <tpl hier="9" item="1"/>
          <tpl hier="11" item="6"/>
          <tpl fld="2" item="2"/>
          <tpl fld="3" item="1"/>
        </tpls>
      </n>
      <n v="10">
        <tpls c="8">
          <tpl fld="4" item="0"/>
          <tpl hier="2" item="2"/>
          <tpl hier="3" item="3"/>
          <tpl hier="5" item="4"/>
          <tpl hier="9" item="1"/>
          <tpl hier="11" item="6"/>
          <tpl fld="2" item="19"/>
          <tpl fld="3" item="1"/>
        </tpls>
      </n>
      <n v="5">
        <tpls c="8">
          <tpl fld="4" item="0"/>
          <tpl hier="2" item="2"/>
          <tpl hier="3" item="3"/>
          <tpl hier="5" item="4"/>
          <tpl hier="9" item="1"/>
          <tpl hier="11" item="6"/>
          <tpl fld="2" item="3"/>
          <tpl fld="3" item="1"/>
        </tpls>
      </n>
      <n v="14">
        <tpls c="8">
          <tpl fld="4" item="0"/>
          <tpl hier="2" item="2"/>
          <tpl hier="3" item="3"/>
          <tpl hier="5" item="4"/>
          <tpl hier="9" item="1"/>
          <tpl hier="11" item="6"/>
          <tpl fld="2" item="20"/>
          <tpl fld="3" item="1"/>
        </tpls>
      </n>
      <n v="2">
        <tpls c="8">
          <tpl fld="4" item="0"/>
          <tpl hier="2" item="2"/>
          <tpl hier="3" item="3"/>
          <tpl hier="5" item="4"/>
          <tpl hier="9" item="1"/>
          <tpl hier="11" item="6"/>
          <tpl fld="2" item="5"/>
          <tpl fld="3" item="0"/>
        </tpls>
      </n>
      <n v="1">
        <tpls c="8">
          <tpl fld="4" item="0"/>
          <tpl hier="2" item="2"/>
          <tpl hier="3" item="3"/>
          <tpl hier="5" item="4"/>
          <tpl hier="9" item="1"/>
          <tpl hier="11" item="6"/>
          <tpl fld="2" item="4"/>
          <tpl hier="14" item="4294967295"/>
        </tpls>
      </n>
      <n v="1">
        <tpls c="8">
          <tpl fld="4" item="0"/>
          <tpl hier="2" item="2"/>
          <tpl hier="3" item="3"/>
          <tpl hier="5" item="4"/>
          <tpl hier="9" item="1"/>
          <tpl hier="11" item="6"/>
          <tpl fld="2" item="22"/>
          <tpl hier="14" item="4294967295"/>
        </tpls>
      </n>
      <n v="8">
        <tpls c="8">
          <tpl fld="4" item="0"/>
          <tpl hier="2" item="2"/>
          <tpl hier="3" item="3"/>
          <tpl hier="5" item="4"/>
          <tpl hier="9" item="1"/>
          <tpl hier="11" item="6"/>
          <tpl fld="2" item="5"/>
          <tpl hier="14" item="4294967295"/>
        </tpls>
      </n>
      <n v="8">
        <tpls c="8">
          <tpl fld="4" item="0"/>
          <tpl hier="2" item="2"/>
          <tpl hier="3" item="3"/>
          <tpl hier="5" item="4"/>
          <tpl hier="9" item="1"/>
          <tpl hier="11" item="6"/>
          <tpl fld="2" item="23"/>
          <tpl hier="14" item="4294967295"/>
        </tpls>
      </n>
      <n v="11">
        <tpls c="8">
          <tpl fld="4" item="0"/>
          <tpl hier="2" item="2"/>
          <tpl hier="3" item="3"/>
          <tpl hier="5" item="4"/>
          <tpl hier="9" item="1"/>
          <tpl hier="11" item="6"/>
          <tpl fld="2" item="6"/>
          <tpl hier="14" item="4294967295"/>
        </tpls>
      </n>
      <n v="12">
        <tpls c="8">
          <tpl fld="4" item="0"/>
          <tpl hier="2" item="2"/>
          <tpl hier="3" item="3"/>
          <tpl hier="5" item="4"/>
          <tpl hier="9" item="1"/>
          <tpl hier="11" item="6"/>
          <tpl fld="2" item="24"/>
          <tpl hier="14" item="4294967295"/>
        </tpls>
      </n>
      <n v="24">
        <tpls c="8">
          <tpl fld="4" item="0"/>
          <tpl hier="2" item="2"/>
          <tpl hier="3" item="3"/>
          <tpl hier="5" item="4"/>
          <tpl hier="9" item="1"/>
          <tpl hier="11" item="6"/>
          <tpl fld="2" item="7"/>
          <tpl hier="14" item="4294967295"/>
        </tpls>
      </n>
      <n v="17">
        <tpls c="8">
          <tpl fld="4" item="0"/>
          <tpl hier="2" item="2"/>
          <tpl hier="3" item="3"/>
          <tpl hier="5" item="4"/>
          <tpl hier="9" item="1"/>
          <tpl hier="11" item="6"/>
          <tpl fld="2" item="25"/>
          <tpl hier="14" item="4294967295"/>
        </tpls>
      </n>
      <n v="17">
        <tpls c="8">
          <tpl fld="4" item="0"/>
          <tpl hier="2" item="2"/>
          <tpl hier="3" item="3"/>
          <tpl hier="5" item="4"/>
          <tpl hier="9" item="1"/>
          <tpl hier="11" item="6"/>
          <tpl fld="2" item="26"/>
          <tpl hier="14" item="4294967295"/>
        </tpls>
      </n>
      <n v="16">
        <tpls c="8">
          <tpl fld="4" item="0"/>
          <tpl hier="2" item="2"/>
          <tpl hier="3" item="3"/>
          <tpl hier="5" item="4"/>
          <tpl hier="9" item="1"/>
          <tpl hier="11" item="6"/>
          <tpl fld="2" item="46"/>
          <tpl hier="14" item="4294967295"/>
        </tpls>
      </n>
      <n v="13">
        <tpls c="8">
          <tpl fld="4" item="0"/>
          <tpl hier="2" item="2"/>
          <tpl hier="3" item="3"/>
          <tpl hier="5" item="4"/>
          <tpl hier="9" item="1"/>
          <tpl hier="11" item="6"/>
          <tpl fld="2" item="7"/>
          <tpl fld="3" item="0"/>
        </tpls>
      </n>
      <m>
        <tpls c="8">
          <tpl fld="4" item="0"/>
          <tpl hier="2" item="2"/>
          <tpl hier="3" item="3"/>
          <tpl hier="5" item="4"/>
          <tpl hier="9" item="1"/>
          <tpl hier="11" item="6"/>
          <tpl fld="2" item="43"/>
          <tpl fld="3" item="1"/>
        </tpls>
      </m>
      <n v="1">
        <tpls c="8">
          <tpl fld="4" item="0"/>
          <tpl hier="2" item="2"/>
          <tpl hier="3" item="3"/>
          <tpl hier="5" item="4"/>
          <tpl hier="9" item="1"/>
          <tpl hier="11" item="6"/>
          <tpl fld="2" item="4"/>
          <tpl fld="3" item="1"/>
        </tpls>
      </n>
      <n v="1">
        <tpls c="8">
          <tpl fld="4" item="0"/>
          <tpl hier="2" item="2"/>
          <tpl hier="3" item="3"/>
          <tpl hier="5" item="4"/>
          <tpl hier="9" item="1"/>
          <tpl hier="11" item="6"/>
          <tpl fld="2" item="22"/>
          <tpl fld="3" item="1"/>
        </tpls>
      </n>
      <n v="2">
        <tpls c="8">
          <tpl fld="4" item="0"/>
          <tpl hier="2" item="2"/>
          <tpl hier="3" item="3"/>
          <tpl hier="5" item="4"/>
          <tpl hier="9" item="1"/>
          <tpl hier="11" item="6"/>
          <tpl fld="2" item="44"/>
          <tpl fld="3" item="1"/>
        </tpls>
      </n>
      <n v="6">
        <tpls c="8">
          <tpl fld="4" item="0"/>
          <tpl hier="2" item="2"/>
          <tpl hier="3" item="3"/>
          <tpl hier="5" item="4"/>
          <tpl hier="9" item="1"/>
          <tpl hier="11" item="6"/>
          <tpl fld="2" item="5"/>
          <tpl fld="3" item="1"/>
        </tpls>
      </n>
      <n v="7">
        <tpls c="8">
          <tpl fld="4" item="0"/>
          <tpl hier="2" item="2"/>
          <tpl hier="3" item="3"/>
          <tpl hier="5" item="4"/>
          <tpl hier="9" item="1"/>
          <tpl hier="11" item="6"/>
          <tpl fld="2" item="23"/>
          <tpl fld="3" item="1"/>
        </tpls>
      </n>
      <n v="8">
        <tpls c="8">
          <tpl fld="4" item="0"/>
          <tpl hier="2" item="2"/>
          <tpl hier="3" item="3"/>
          <tpl hier="5" item="4"/>
          <tpl hier="9" item="1"/>
          <tpl hier="11" item="6"/>
          <tpl fld="2" item="45"/>
          <tpl fld="3" item="1"/>
        </tpls>
      </n>
      <n v="4">
        <tpls c="8">
          <tpl fld="4" item="0"/>
          <tpl hier="2" item="2"/>
          <tpl hier="3" item="3"/>
          <tpl hier="5" item="4"/>
          <tpl hier="9" item="1"/>
          <tpl hier="11" item="6"/>
          <tpl fld="2" item="6"/>
          <tpl fld="3" item="1"/>
        </tpls>
      </n>
      <n v="6">
        <tpls c="8">
          <tpl fld="4" item="0"/>
          <tpl hier="2" item="2"/>
          <tpl hier="3" item="3"/>
          <tpl hier="5" item="4"/>
          <tpl hier="9" item="1"/>
          <tpl hier="11" item="6"/>
          <tpl fld="2" item="24"/>
          <tpl fld="3" item="1"/>
        </tpls>
      </n>
      <n v="7">
        <tpls c="8">
          <tpl fld="4" item="0"/>
          <tpl hier="2" item="2"/>
          <tpl hier="3" item="3"/>
          <tpl hier="5" item="4"/>
          <tpl hier="9" item="1"/>
          <tpl hier="11" item="6"/>
          <tpl fld="2" item="46"/>
          <tpl fld="3" item="1"/>
        </tpls>
      </n>
      <n v="11">
        <tpls c="8">
          <tpl fld="4" item="0"/>
          <tpl hier="2" item="2"/>
          <tpl hier="3" item="3"/>
          <tpl hier="5" item="4"/>
          <tpl hier="9" item="1"/>
          <tpl hier="11" item="6"/>
          <tpl fld="2" item="7"/>
          <tpl fld="3" item="1"/>
        </tpls>
      </n>
      <n v="11">
        <tpls c="8">
          <tpl fld="4" item="0"/>
          <tpl hier="2" item="2"/>
          <tpl hier="3" item="3"/>
          <tpl hier="5" item="4"/>
          <tpl hier="9" item="1"/>
          <tpl hier="11" item="6"/>
          <tpl fld="2" item="25"/>
          <tpl fld="3" item="1"/>
        </tpls>
      </n>
      <n v="12">
        <tpls c="8">
          <tpl fld="4" item="0"/>
          <tpl hier="2" item="2"/>
          <tpl hier="3" item="3"/>
          <tpl hier="5" item="4"/>
          <tpl hier="9" item="1"/>
          <tpl hier="11" item="6"/>
          <tpl fld="2" item="26"/>
          <tpl fld="3" item="1"/>
        </tpls>
      </n>
      <n v="9">
        <tpls c="8">
          <tpl fld="4" item="0"/>
          <tpl hier="2" item="2"/>
          <tpl hier="3" item="3"/>
          <tpl hier="5" item="4"/>
          <tpl hier="9" item="1"/>
          <tpl hier="11" item="6"/>
          <tpl fld="2" item="46"/>
          <tpl fld="3" item="0"/>
        </tpls>
      </n>
      <n v="3">
        <tpls c="8">
          <tpl fld="4" item="0"/>
          <tpl hier="2" item="2"/>
          <tpl hier="3" item="3"/>
          <tpl hier="5" item="4"/>
          <tpl hier="9" item="1"/>
          <tpl hier="11" item="6"/>
          <tpl fld="2" item="51"/>
          <tpl hier="14" item="4294967295"/>
        </tpls>
      </n>
      <n v="14">
        <tpls c="8">
          <tpl fld="4" item="0"/>
          <tpl hier="2" item="2"/>
          <tpl hier="3" item="3"/>
          <tpl hier="5" item="4"/>
          <tpl hier="9" item="1"/>
          <tpl hier="11" item="6"/>
          <tpl fld="2" item="36"/>
          <tpl hier="14" item="4294967295"/>
        </tpls>
      </n>
      <n v="18">
        <tpls c="8">
          <tpl fld="4" item="0"/>
          <tpl hier="2" item="2"/>
          <tpl hier="3" item="3"/>
          <tpl hier="5" item="4"/>
          <tpl hier="9" item="1"/>
          <tpl hier="11" item="6"/>
          <tpl fld="2" item="16"/>
          <tpl hier="14" item="4294967295"/>
        </tpls>
      </n>
      <n v="23">
        <tpls c="8">
          <tpl fld="4" item="0"/>
          <tpl hier="2" item="2"/>
          <tpl hier="3" item="3"/>
          <tpl hier="5" item="4"/>
          <tpl hier="9" item="1"/>
          <tpl hier="11" item="6"/>
          <tpl fld="2" item="50"/>
          <tpl hier="14" item="4294967295"/>
        </tpls>
      </n>
      <n v="5">
        <tpls c="8">
          <tpl fld="4" item="0"/>
          <tpl hier="2" item="2"/>
          <tpl hier="3" item="3"/>
          <tpl hier="5" item="4"/>
          <tpl hier="9" item="1"/>
          <tpl hier="11" item="6"/>
          <tpl fld="2" item="35"/>
          <tpl hier="14" item="4294967295"/>
        </tpls>
      </n>
      <n v="14">
        <tpls c="8">
          <tpl fld="4" item="0"/>
          <tpl hier="2" item="2"/>
          <tpl hier="3" item="3"/>
          <tpl hier="5" item="4"/>
          <tpl hier="9" item="1"/>
          <tpl hier="11" item="6"/>
          <tpl fld="2" item="15"/>
          <tpl hier="14" item="4294967295"/>
        </tpls>
      </n>
      <n v="18">
        <tpls c="8">
          <tpl fld="4" item="0"/>
          <tpl hier="2" item="2"/>
          <tpl hier="3" item="3"/>
          <tpl hier="5" item="4"/>
          <tpl hier="9" item="1"/>
          <tpl hier="11" item="6"/>
          <tpl fld="2" item="49"/>
          <tpl hier="14" item="4294967295"/>
        </tpls>
      </n>
      <n v="9">
        <tpls c="8">
          <tpl fld="4" item="0"/>
          <tpl hier="2" item="2"/>
          <tpl hier="3" item="3"/>
          <tpl hier="5" item="4"/>
          <tpl hier="9" item="1"/>
          <tpl hier="11" item="6"/>
          <tpl fld="2" item="34"/>
          <tpl hier="14" item="4294967295"/>
        </tpls>
      </n>
      <n v="5">
        <tpls c="8">
          <tpl fld="4" item="0"/>
          <tpl hier="2" item="2"/>
          <tpl hier="3" item="3"/>
          <tpl hier="5" item="4"/>
          <tpl hier="9" item="1"/>
          <tpl hier="11" item="6"/>
          <tpl fld="2" item="14"/>
          <tpl hier="14" item="4294967295"/>
        </tpls>
      </n>
      <m>
        <tpls c="8">
          <tpl fld="4" item="0"/>
          <tpl hier="2" item="2"/>
          <tpl hier="3" item="3"/>
          <tpl hier="5" item="4"/>
          <tpl hier="9" item="1"/>
          <tpl hier="11" item="6"/>
          <tpl fld="2" item="48"/>
          <tpl hier="14" item="4294967295"/>
        </tpls>
      </m>
      <n v="5">
        <tpls c="8">
          <tpl fld="4" item="0"/>
          <tpl hier="2" item="2"/>
          <tpl hier="3" item="3"/>
          <tpl hier="5" item="4"/>
          <tpl hier="9" item="1"/>
          <tpl hier="11" item="6"/>
          <tpl fld="2" item="33"/>
          <tpl hier="14" item="4294967295"/>
        </tpls>
      </n>
      <n v="2">
        <tpls c="8">
          <tpl fld="4" item="0"/>
          <tpl hier="2" item="2"/>
          <tpl hier="3" item="3"/>
          <tpl hier="5" item="4"/>
          <tpl hier="9" item="1"/>
          <tpl hier="11" item="6"/>
          <tpl fld="2" item="13"/>
          <tpl hier="14" item="4294967295"/>
        </tpls>
      </n>
      <n v="1">
        <tpls c="8">
          <tpl fld="4" item="0"/>
          <tpl hier="2" item="2"/>
          <tpl hier="3" item="3"/>
          <tpl hier="5" item="4"/>
          <tpl hier="9" item="1"/>
          <tpl hier="11" item="6"/>
          <tpl fld="2" item="47"/>
          <tpl hier="14" item="4294967295"/>
        </tpls>
      </n>
      <n v="1">
        <tpls c="8">
          <tpl fld="4" item="0"/>
          <tpl hier="2" item="2"/>
          <tpl hier="3" item="3"/>
          <tpl hier="5" item="4"/>
          <tpl hier="9" item="1"/>
          <tpl hier="11" item="6"/>
          <tpl fld="2" item="32"/>
          <tpl hier="14" item="4294967295"/>
        </tpls>
      </n>
      <m>
        <tpls c="8">
          <tpl fld="4" item="0"/>
          <tpl hier="2" item="2"/>
          <tpl hier="3" item="3"/>
          <tpl hier="5" item="4"/>
          <tpl hier="9" item="1"/>
          <tpl hier="11" item="6"/>
          <tpl fld="2" item="22"/>
          <tpl fld="3" item="0"/>
        </tpls>
      </m>
      <n v="7">
        <tpls c="8">
          <tpl fld="4" item="0"/>
          <tpl hier="2" item="2"/>
          <tpl hier="3" item="3"/>
          <tpl hier="5" item="4"/>
          <tpl hier="9" item="1"/>
          <tpl hier="11" item="6"/>
          <tpl fld="2" item="12"/>
          <tpl fld="3" item="1"/>
        </tpls>
      </n>
      <n v="21">
        <tpls c="8">
          <tpl fld="4" item="0"/>
          <tpl hier="2" item="2"/>
          <tpl hier="3" item="3"/>
          <tpl hier="5" item="4"/>
          <tpl hier="9" item="1"/>
          <tpl hier="11" item="6"/>
          <tpl fld="2" item="30"/>
          <tpl fld="3" item="1"/>
        </tpls>
      </n>
      <n v="11">
        <tpls c="8">
          <tpl fld="4" item="0"/>
          <tpl hier="2" item="2"/>
          <tpl hier="3" item="3"/>
          <tpl hier="5" item="4"/>
          <tpl hier="9" item="1"/>
          <tpl hier="11" item="6"/>
          <tpl fld="2" item="11"/>
          <tpl fld="3" item="1"/>
        </tpls>
      </n>
      <n v="4">
        <tpls c="8">
          <tpl fld="4" item="0"/>
          <tpl hier="2" item="2"/>
          <tpl hier="3" item="3"/>
          <tpl hier="5" item="4"/>
          <tpl hier="9" item="1"/>
          <tpl hier="11" item="6"/>
          <tpl fld="2" item="31"/>
          <tpl fld="3" item="1"/>
        </tpls>
      </n>
      <n v="10">
        <tpls c="8">
          <tpl fld="4" item="0"/>
          <tpl hier="2" item="2"/>
          <tpl hier="3" item="3"/>
          <tpl hier="5" item="4"/>
          <tpl hier="9" item="1"/>
          <tpl hier="11" item="6"/>
          <tpl fld="2" item="29"/>
          <tpl fld="3" item="1"/>
        </tpls>
      </n>
      <n v="1">
        <tpls c="8">
          <tpl fld="4" item="0"/>
          <tpl hier="2" item="2"/>
          <tpl hier="3" item="3"/>
          <tpl hier="5" item="4"/>
          <tpl hier="9" item="1"/>
          <tpl hier="11" item="6"/>
          <tpl fld="2" item="10"/>
          <tpl fld="3" item="1"/>
        </tpls>
      </n>
      <n v="8">
        <tpls c="8">
          <tpl fld="4" item="0"/>
          <tpl hier="2" item="2"/>
          <tpl hier="3" item="3"/>
          <tpl hier="5" item="4"/>
          <tpl hier="9" item="1"/>
          <tpl hier="11" item="6"/>
          <tpl fld="2" item="42"/>
          <tpl fld="3" item="1"/>
        </tpls>
      </n>
      <n v="1">
        <tpls c="8">
          <tpl fld="4" item="0"/>
          <tpl hier="2" item="2"/>
          <tpl hier="3" item="3"/>
          <tpl hier="5" item="4"/>
          <tpl hier="9" item="1"/>
          <tpl hier="11" item="6"/>
          <tpl fld="2" item="28"/>
          <tpl fld="3" item="1"/>
        </tpls>
      </n>
      <n v="2">
        <tpls c="8">
          <tpl fld="4" item="0"/>
          <tpl hier="2" item="2"/>
          <tpl hier="3" item="3"/>
          <tpl hier="5" item="4"/>
          <tpl hier="9" item="1"/>
          <tpl hier="11" item="6"/>
          <tpl fld="2" item="9"/>
          <tpl fld="3" item="1"/>
        </tpls>
      </n>
      <n v="1">
        <tpls c="8">
          <tpl fld="4" item="0"/>
          <tpl hier="2" item="2"/>
          <tpl hier="3" item="3"/>
          <tpl hier="5" item="4"/>
          <tpl hier="9" item="1"/>
          <tpl hier="11" item="6"/>
          <tpl fld="2" item="52"/>
          <tpl fld="3" item="1"/>
        </tpls>
      </n>
      <n v="3">
        <tpls c="8">
          <tpl fld="4" item="0"/>
          <tpl hier="2" item="2"/>
          <tpl hier="3" item="3"/>
          <tpl hier="5" item="4"/>
          <tpl hier="9" item="1"/>
          <tpl hier="11" item="6"/>
          <tpl fld="2" item="27"/>
          <tpl fld="3" item="1"/>
        </tpls>
      </n>
      <n v="2">
        <tpls c="8">
          <tpl fld="4" item="0"/>
          <tpl hier="2" item="2"/>
          <tpl hier="3" item="3"/>
          <tpl hier="5" item="4"/>
          <tpl hier="9" item="1"/>
          <tpl hier="11" item="6"/>
          <tpl fld="2" item="8"/>
          <tpl fld="3" item="1"/>
        </tpls>
      </n>
      <m>
        <tpls c="8">
          <tpl fld="4" item="0"/>
          <tpl hier="2" item="2"/>
          <tpl hier="3" item="3"/>
          <tpl hier="5" item="4"/>
          <tpl hier="9" item="1"/>
          <tpl hier="11" item="6"/>
          <tpl fld="2" item="21"/>
          <tpl fld="3" item="1"/>
        </tpls>
      </m>
      <n v="278">
        <tpls c="8">
          <tpl fld="4" item="0"/>
          <tpl hier="2" item="2"/>
          <tpl hier="3" item="3"/>
          <tpl hier="5" item="4"/>
          <tpl hier="9" item="1"/>
          <tpl hier="11" item="6"/>
          <tpl hier="12" item="4294967295"/>
          <tpl fld="3" item="1"/>
        </tpls>
      </n>
      <m>
        <tpls c="8">
          <tpl fld="4" item="0"/>
          <tpl hier="2" item="2"/>
          <tpl hier="3" item="3"/>
          <tpl hier="5" item="4"/>
          <tpl hier="9" item="1"/>
          <tpl hier="11" item="6"/>
          <tpl fld="2" item="4"/>
          <tpl fld="3" item="0"/>
        </tpls>
      </m>
      <n v="1">
        <tpls c="8">
          <tpl fld="4" item="0"/>
          <tpl hier="2" item="2"/>
          <tpl hier="3" item="3"/>
          <tpl hier="5" item="4"/>
          <tpl hier="9" item="1"/>
          <tpl hier="11" item="6"/>
          <tpl fld="2" item="12"/>
          <tpl fld="3" item="0"/>
        </tpls>
      </n>
      <n v="2">
        <tpls c="8">
          <tpl fld="4" item="0"/>
          <tpl hier="2" item="2"/>
          <tpl hier="3" item="3"/>
          <tpl hier="5" item="4"/>
          <tpl hier="9" item="1"/>
          <tpl hier="11" item="6"/>
          <tpl fld="2" item="30"/>
          <tpl fld="3" item="0"/>
        </tpls>
      </n>
      <n v="15">
        <tpls c="8">
          <tpl fld="4" item="0"/>
          <tpl hier="2" item="2"/>
          <tpl hier="3" item="3"/>
          <tpl hier="5" item="4"/>
          <tpl hier="9" item="1"/>
          <tpl hier="11" item="6"/>
          <tpl fld="2" item="11"/>
          <tpl fld="3" item="0"/>
        </tpls>
      </n>
      <n v="23">
        <tpls c="8">
          <tpl fld="4" item="0"/>
          <tpl hier="2" item="2"/>
          <tpl hier="3" item="3"/>
          <tpl hier="5" item="4"/>
          <tpl hier="9" item="1"/>
          <tpl hier="11" item="6"/>
          <tpl fld="2" item="31"/>
          <tpl fld="3" item="0"/>
        </tpls>
      </n>
      <n v="4">
        <tpls c="8">
          <tpl fld="4" item="0"/>
          <tpl hier="2" item="2"/>
          <tpl hier="3" item="3"/>
          <tpl hier="5" item="4"/>
          <tpl hier="9" item="1"/>
          <tpl hier="11" item="6"/>
          <tpl fld="2" item="29"/>
          <tpl fld="3" item="0"/>
        </tpls>
      </n>
      <n v="6">
        <tpls c="8">
          <tpl fld="4" item="0"/>
          <tpl hier="2" item="2"/>
          <tpl hier="3" item="3"/>
          <tpl hier="5" item="4"/>
          <tpl hier="9" item="1"/>
          <tpl hier="11" item="6"/>
          <tpl fld="2" item="10"/>
          <tpl fld="3" item="0"/>
        </tpls>
      </n>
      <n v="3">
        <tpls c="8">
          <tpl fld="4" item="0"/>
          <tpl hier="2" item="2"/>
          <tpl hier="3" item="3"/>
          <tpl hier="5" item="4"/>
          <tpl hier="9" item="1"/>
          <tpl hier="11" item="6"/>
          <tpl fld="2" item="42"/>
          <tpl fld="3" item="0"/>
        </tpls>
      </n>
      <n v="3">
        <tpls c="8">
          <tpl fld="4" item="0"/>
          <tpl hier="2" item="2"/>
          <tpl hier="3" item="3"/>
          <tpl hier="5" item="4"/>
          <tpl hier="9" item="1"/>
          <tpl hier="11" item="6"/>
          <tpl fld="2" item="28"/>
          <tpl fld="3" item="0"/>
        </tpls>
      </n>
      <n v="2">
        <tpls c="8">
          <tpl fld="4" item="0"/>
          <tpl hier="2" item="2"/>
          <tpl hier="3" item="3"/>
          <tpl hier="5" item="4"/>
          <tpl hier="9" item="1"/>
          <tpl hier="11" item="6"/>
          <tpl fld="2" item="9"/>
          <tpl fld="3" item="0"/>
        </tpls>
      </n>
      <n v="1">
        <tpls c="8">
          <tpl fld="4" item="0"/>
          <tpl hier="2" item="2"/>
          <tpl hier="3" item="3"/>
          <tpl hier="5" item="4"/>
          <tpl hier="9" item="1"/>
          <tpl hier="11" item="6"/>
          <tpl fld="2" item="52"/>
          <tpl fld="3" item="0"/>
        </tpls>
      </n>
      <n v="1">
        <tpls c="8">
          <tpl fld="4" item="0"/>
          <tpl hier="2" item="2"/>
          <tpl hier="3" item="3"/>
          <tpl hier="5" item="4"/>
          <tpl hier="9" item="1"/>
          <tpl hier="11" item="6"/>
          <tpl fld="2" item="27"/>
          <tpl fld="3" item="0"/>
        </tpls>
      </n>
      <n v="1">
        <tpls c="8">
          <tpl fld="4" item="0"/>
          <tpl hier="2" item="2"/>
          <tpl hier="3" item="3"/>
          <tpl hier="5" item="4"/>
          <tpl hier="9" item="1"/>
          <tpl hier="11" item="6"/>
          <tpl fld="2" item="8"/>
          <tpl fld="3" item="0"/>
        </tpls>
      </n>
      <n v="1">
        <tpls c="8">
          <tpl fld="4" item="0"/>
          <tpl hier="2" item="2"/>
          <tpl hier="3" item="3"/>
          <tpl hier="5" item="4"/>
          <tpl hier="9" item="1"/>
          <tpl hier="11" item="6"/>
          <tpl fld="2" item="21"/>
          <tpl fld="3" item="0"/>
        </tpls>
      </n>
      <n v="240">
        <tpls c="8">
          <tpl fld="4" item="0"/>
          <tpl hier="2" item="2"/>
          <tpl hier="3" item="3"/>
          <tpl hier="5" item="4"/>
          <tpl hier="9" item="1"/>
          <tpl hier="11" item="6"/>
          <tpl hier="12" item="4294967295"/>
          <tpl fld="3" item="0"/>
        </tpls>
      </n>
      <n v="1">
        <tpls c="8">
          <tpl fld="4" item="0"/>
          <tpl hier="2" item="2"/>
          <tpl hier="3" item="3"/>
          <tpl hier="5" item="4"/>
          <tpl hier="9" item="1"/>
          <tpl hier="11" item="6"/>
          <tpl fld="2" item="23"/>
          <tpl fld="3" item="0"/>
        </tpls>
      </n>
      <n v="8">
        <tpls c="8">
          <tpl fld="4" item="0"/>
          <tpl hier="2" item="2"/>
          <tpl hier="3" item="3"/>
          <tpl hier="5" item="4"/>
          <tpl hier="9" item="1"/>
          <tpl hier="11" item="6"/>
          <tpl fld="2" item="12"/>
          <tpl hier="14" item="4294967295"/>
        </tpls>
      </n>
      <n v="23">
        <tpls c="8">
          <tpl fld="4" item="0"/>
          <tpl hier="2" item="2"/>
          <tpl hier="3" item="3"/>
          <tpl hier="5" item="4"/>
          <tpl hier="9" item="1"/>
          <tpl hier="11" item="6"/>
          <tpl fld="2" item="30"/>
          <tpl hier="14" item="4294967295"/>
        </tpls>
      </n>
      <n v="26">
        <tpls c="8">
          <tpl fld="4" item="0"/>
          <tpl hier="2" item="2"/>
          <tpl hier="3" item="3"/>
          <tpl hier="5" item="4"/>
          <tpl hier="9" item="1"/>
          <tpl hier="11" item="6"/>
          <tpl fld="2" item="11"/>
          <tpl hier="14" item="4294967295"/>
        </tpls>
      </n>
      <n v="27">
        <tpls c="8">
          <tpl fld="4" item="0"/>
          <tpl hier="2" item="2"/>
          <tpl hier="3" item="3"/>
          <tpl hier="5" item="4"/>
          <tpl hier="9" item="1"/>
          <tpl hier="11" item="6"/>
          <tpl fld="2" item="31"/>
          <tpl hier="14" item="4294967295"/>
        </tpls>
      </n>
      <n v="14">
        <tpls c="8">
          <tpl fld="4" item="0"/>
          <tpl hier="2" item="2"/>
          <tpl hier="3" item="3"/>
          <tpl hier="5" item="4"/>
          <tpl hier="9" item="1"/>
          <tpl hier="11" item="6"/>
          <tpl fld="2" item="29"/>
          <tpl hier="14" item="4294967295"/>
        </tpls>
      </n>
      <n v="7">
        <tpls c="8">
          <tpl fld="4" item="0"/>
          <tpl hier="2" item="2"/>
          <tpl hier="3" item="3"/>
          <tpl hier="5" item="4"/>
          <tpl hier="9" item="1"/>
          <tpl hier="11" item="6"/>
          <tpl fld="2" item="10"/>
          <tpl hier="14" item="4294967295"/>
        </tpls>
      </n>
      <n v="11">
        <tpls c="8">
          <tpl fld="4" item="0"/>
          <tpl hier="2" item="2"/>
          <tpl hier="3" item="3"/>
          <tpl hier="5" item="4"/>
          <tpl hier="9" item="1"/>
          <tpl hier="11" item="6"/>
          <tpl fld="2" item="42"/>
          <tpl hier="14" item="4294967295"/>
        </tpls>
      </n>
      <n v="4">
        <tpls c="8">
          <tpl fld="4" item="0"/>
          <tpl hier="2" item="2"/>
          <tpl hier="3" item="3"/>
          <tpl hier="5" item="4"/>
          <tpl hier="9" item="1"/>
          <tpl hier="11" item="6"/>
          <tpl fld="2" item="28"/>
          <tpl hier="14" item="4294967295"/>
        </tpls>
      </n>
      <n v="4">
        <tpls c="8">
          <tpl fld="4" item="0"/>
          <tpl hier="2" item="2"/>
          <tpl hier="3" item="3"/>
          <tpl hier="5" item="4"/>
          <tpl hier="9" item="1"/>
          <tpl hier="11" item="6"/>
          <tpl fld="2" item="9"/>
          <tpl hier="14" item="4294967295"/>
        </tpls>
      </n>
      <n v="2">
        <tpls c="8">
          <tpl fld="4" item="0"/>
          <tpl hier="2" item="2"/>
          <tpl hier="3" item="3"/>
          <tpl hier="5" item="4"/>
          <tpl hier="9" item="1"/>
          <tpl hier="11" item="6"/>
          <tpl fld="2" item="52"/>
          <tpl hier="14" item="4294967295"/>
        </tpls>
      </n>
      <n v="4">
        <tpls c="8">
          <tpl fld="4" item="0"/>
          <tpl hier="2" item="2"/>
          <tpl hier="3" item="3"/>
          <tpl hier="5" item="4"/>
          <tpl hier="9" item="1"/>
          <tpl hier="11" item="6"/>
          <tpl fld="2" item="27"/>
          <tpl hier="14" item="4294967295"/>
        </tpls>
      </n>
      <n v="3">
        <tpls c="8">
          <tpl fld="4" item="0"/>
          <tpl hier="2" item="2"/>
          <tpl hier="3" item="3"/>
          <tpl hier="5" item="4"/>
          <tpl hier="9" item="1"/>
          <tpl hier="11" item="6"/>
          <tpl fld="2" item="8"/>
          <tpl hier="14" item="4294967295"/>
        </tpls>
      </n>
      <n v="1">
        <tpls c="8">
          <tpl fld="4" item="0"/>
          <tpl hier="2" item="2"/>
          <tpl hier="3" item="3"/>
          <tpl hier="5" item="4"/>
          <tpl hier="9" item="1"/>
          <tpl hier="11" item="6"/>
          <tpl fld="2" item="21"/>
          <tpl hier="14" item="4294967295"/>
        </tpls>
      </n>
      <n v="518">
        <tpls c="8">
          <tpl fld="4" item="0"/>
          <tpl hier="2" item="2"/>
          <tpl hier="3" item="3"/>
          <tpl hier="5" item="4"/>
          <tpl hier="9" item="1"/>
          <tpl hier="11" item="6"/>
          <tpl hier="12" item="4294967295"/>
          <tpl hier="14" item="4294967295"/>
        </tpls>
      </n>
      <n v="1">
        <tpls c="8">
          <tpl fld="4" item="0"/>
          <tpl hier="2" item="2"/>
          <tpl hier="3" item="3"/>
          <tpl hier="5" item="4"/>
          <tpl hier="9" item="1"/>
          <tpl hier="11" item="6"/>
          <tpl fld="2" item="32"/>
          <tpl fld="3" item="1"/>
        </tpls>
      </n>
      <m>
        <tpls c="8">
          <tpl fld="4" item="0"/>
          <tpl hier="2" item="2"/>
          <tpl hier="3" item="3"/>
          <tpl hier="5" item="4"/>
          <tpl hier="9" item="1"/>
          <tpl hier="11" item="6"/>
          <tpl fld="2" item="32"/>
          <tpl fld="3" item="0"/>
        </tpls>
      </m>
      <n v="4">
        <tpls c="8">
          <tpl fld="4" item="0"/>
          <tpl hier="2" item="2"/>
          <tpl hier="3" item="3"/>
          <tpl hier="5" item="4"/>
          <tpl hier="9" item="1"/>
          <tpl hier="11" item="6"/>
          <tpl fld="2" item="33"/>
          <tpl fld="3" item="1"/>
        </tpls>
      </n>
      <n v="1">
        <tpls c="8">
          <tpl fld="4" item="0"/>
          <tpl hier="2" item="2"/>
          <tpl hier="3" item="3"/>
          <tpl hier="5" item="4"/>
          <tpl hier="9" item="1"/>
          <tpl hier="11" item="6"/>
          <tpl fld="2" item="33"/>
          <tpl fld="3" item="0"/>
        </tpls>
      </n>
      <n v="5">
        <tpls c="8">
          <tpl fld="4" item="0"/>
          <tpl hier="2" item="2"/>
          <tpl hier="3" item="3"/>
          <tpl hier="5" item="4"/>
          <tpl hier="9" item="1"/>
          <tpl hier="11" item="6"/>
          <tpl fld="2" item="34"/>
          <tpl fld="3" item="1"/>
        </tpls>
      </n>
      <n v="4">
        <tpls c="8">
          <tpl fld="4" item="0"/>
          <tpl hier="2" item="2"/>
          <tpl hier="3" item="3"/>
          <tpl hier="5" item="4"/>
          <tpl hier="9" item="1"/>
          <tpl hier="11" item="6"/>
          <tpl fld="2" item="34"/>
          <tpl fld="3" item="0"/>
        </tpls>
      </n>
      <n v="4">
        <tpls c="8">
          <tpl fld="4" item="0"/>
          <tpl hier="2" item="2"/>
          <tpl hier="3" item="3"/>
          <tpl hier="5" item="4"/>
          <tpl hier="9" item="1"/>
          <tpl hier="11" item="6"/>
          <tpl fld="2" item="35"/>
          <tpl fld="3" item="1"/>
        </tpls>
      </n>
      <n v="1">
        <tpls c="8">
          <tpl fld="4" item="0"/>
          <tpl hier="2" item="2"/>
          <tpl hier="3" item="3"/>
          <tpl hier="5" item="4"/>
          <tpl hier="9" item="1"/>
          <tpl hier="11" item="6"/>
          <tpl fld="2" item="35"/>
          <tpl fld="3" item="0"/>
        </tpls>
      </n>
      <n v="11">
        <tpls c="8">
          <tpl fld="4" item="0"/>
          <tpl hier="2" item="2"/>
          <tpl hier="3" item="3"/>
          <tpl hier="5" item="4"/>
          <tpl hier="9" item="1"/>
          <tpl hier="11" item="6"/>
          <tpl fld="2" item="36"/>
          <tpl fld="3" item="1"/>
        </tpls>
      </n>
      <n v="3">
        <tpls c="8">
          <tpl fld="4" item="0"/>
          <tpl hier="2" item="2"/>
          <tpl hier="3" item="3"/>
          <tpl hier="5" item="4"/>
          <tpl hier="9" item="1"/>
          <tpl hier="11" item="6"/>
          <tpl fld="2" item="36"/>
          <tpl fld="3" item="0"/>
        </tpls>
      </n>
      <n v="1">
        <tpls c="8">
          <tpl fld="4" item="0"/>
          <tpl hier="2" item="2"/>
          <tpl hier="3" item="3"/>
          <tpl hier="5" item="4"/>
          <tpl hier="9" item="1"/>
          <tpl hier="11" item="6"/>
          <tpl fld="2" item="37"/>
          <tpl fld="3" item="1"/>
        </tpls>
      </n>
      <m>
        <tpls c="8">
          <tpl fld="4" item="0"/>
          <tpl hier="2" item="2"/>
          <tpl hier="3" item="3"/>
          <tpl hier="5" item="4"/>
          <tpl hier="9" item="1"/>
          <tpl hier="11" item="6"/>
          <tpl fld="2" item="37"/>
          <tpl fld="3" item="0"/>
        </tpls>
      </m>
      <n v="1">
        <tpls c="8">
          <tpl fld="4" item="0"/>
          <tpl hier="2" item="2"/>
          <tpl hier="3" item="3"/>
          <tpl hier="5" item="4"/>
          <tpl hier="9" item="1"/>
          <tpl hier="11" item="6"/>
          <tpl fld="2" item="37"/>
          <tpl hier="14" item="4294967295"/>
        </tpls>
      </n>
      <n v="2">
        <tpls c="8">
          <tpl fld="4" item="0"/>
          <tpl hier="2" item="2"/>
          <tpl hier="3" item="3"/>
          <tpl hier="5" item="4"/>
          <tpl hier="9" item="1"/>
          <tpl hier="11" item="6"/>
          <tpl fld="2" item="38"/>
          <tpl fld="3" item="1"/>
        </tpls>
      </n>
      <n v="1">
        <tpls c="8">
          <tpl fld="4" item="0"/>
          <tpl hier="2" item="2"/>
          <tpl hier="3" item="3"/>
          <tpl hier="5" item="4"/>
          <tpl hier="9" item="1"/>
          <tpl hier="11" item="6"/>
          <tpl fld="2" item="38"/>
          <tpl fld="3" item="0"/>
        </tpls>
      </n>
      <n v="3">
        <tpls c="8">
          <tpl fld="4" item="0"/>
          <tpl hier="2" item="2"/>
          <tpl hier="3" item="3"/>
          <tpl hier="5" item="4"/>
          <tpl hier="9" item="1"/>
          <tpl hier="11" item="6"/>
          <tpl fld="2" item="38"/>
          <tpl hier="14" item="4294967295"/>
        </tpls>
      </n>
      <n v="4">
        <tpls c="8">
          <tpl fld="4" item="0"/>
          <tpl hier="2" item="2"/>
          <tpl hier="3" item="3"/>
          <tpl hier="5" item="4"/>
          <tpl hier="9" item="1"/>
          <tpl hier="11" item="6"/>
          <tpl fld="2" item="39"/>
          <tpl fld="3" item="1"/>
        </tpls>
      </n>
      <n v="3">
        <tpls c="8">
          <tpl fld="4" item="0"/>
          <tpl hier="2" item="2"/>
          <tpl hier="3" item="3"/>
          <tpl hier="5" item="4"/>
          <tpl hier="9" item="1"/>
          <tpl hier="11" item="6"/>
          <tpl fld="2" item="39"/>
          <tpl fld="3" item="0"/>
        </tpls>
      </n>
      <n v="7">
        <tpls c="8">
          <tpl fld="4" item="0"/>
          <tpl hier="2" item="2"/>
          <tpl hier="3" item="3"/>
          <tpl hier="5" item="4"/>
          <tpl hier="9" item="1"/>
          <tpl hier="11" item="6"/>
          <tpl fld="2" item="39"/>
          <tpl hier="14" item="4294967295"/>
        </tpls>
      </n>
      <n v="11">
        <tpls c="8">
          <tpl fld="4" item="0"/>
          <tpl hier="2" item="2"/>
          <tpl hier="3" item="3"/>
          <tpl hier="5" item="4"/>
          <tpl hier="9" item="1"/>
          <tpl hier="11" item="6"/>
          <tpl fld="2" item="40"/>
          <tpl fld="3" item="1"/>
        </tpls>
      </n>
      <n v="10">
        <tpls c="8">
          <tpl fld="4" item="0"/>
          <tpl hier="2" item="2"/>
          <tpl hier="3" item="3"/>
          <tpl hier="5" item="4"/>
          <tpl hier="9" item="1"/>
          <tpl hier="11" item="6"/>
          <tpl fld="2" item="40"/>
          <tpl fld="3" item="0"/>
        </tpls>
      </n>
      <n v="21">
        <tpls c="8">
          <tpl fld="4" item="0"/>
          <tpl hier="2" item="2"/>
          <tpl hier="3" item="3"/>
          <tpl hier="5" item="4"/>
          <tpl hier="9" item="1"/>
          <tpl hier="11" item="6"/>
          <tpl fld="2" item="40"/>
          <tpl hier="14" item="4294967295"/>
        </tpls>
      </n>
      <n v="12">
        <tpls c="8">
          <tpl fld="4" item="0"/>
          <tpl hier="2" item="2"/>
          <tpl hier="3" item="3"/>
          <tpl hier="5" item="4"/>
          <tpl hier="9" item="1"/>
          <tpl hier="11" item="6"/>
          <tpl fld="2" item="41"/>
          <tpl fld="3" item="1"/>
        </tpls>
      </n>
      <n v="5">
        <tpls c="8">
          <tpl fld="4" item="0"/>
          <tpl hier="2" item="2"/>
          <tpl hier="3" item="3"/>
          <tpl hier="5" item="4"/>
          <tpl hier="9" item="1"/>
          <tpl hier="11" item="6"/>
          <tpl fld="2" item="41"/>
          <tpl fld="3" item="0"/>
        </tpls>
      </n>
      <n v="17">
        <tpls c="8">
          <tpl fld="4" item="0"/>
          <tpl hier="2" item="2"/>
          <tpl hier="3" item="3"/>
          <tpl hier="5" item="4"/>
          <tpl hier="9" item="1"/>
          <tpl hier="11" item="6"/>
          <tpl fld="2" item="41"/>
          <tpl hier="14" item="4294967295"/>
        </tpls>
      </n>
      <m>
        <tpls c="8">
          <tpl fld="4" item="0"/>
          <tpl hier="2" item="2"/>
          <tpl hier="3" item="3"/>
          <tpl hier="5" item="4"/>
          <tpl hier="9" item="1"/>
          <tpl hier="11" item="6"/>
          <tpl fld="2" item="43"/>
          <tpl hier="14" item="4294967295"/>
        </tpls>
      </m>
      <m>
        <tpls c="8">
          <tpl fld="4" item="0"/>
          <tpl hier="2" item="2"/>
          <tpl hier="3" item="3"/>
          <tpl hier="5" item="4"/>
          <tpl hier="9" item="1"/>
          <tpl hier="11" item="6"/>
          <tpl fld="2" item="43"/>
          <tpl fld="3" item="0"/>
        </tpls>
      </m>
      <n v="2">
        <tpls c="8">
          <tpl fld="4" item="0"/>
          <tpl hier="2" item="2"/>
          <tpl hier="3" item="3"/>
          <tpl hier="5" item="4"/>
          <tpl hier="9" item="1"/>
          <tpl hier="11" item="6"/>
          <tpl fld="2" item="44"/>
          <tpl hier="14" item="4294967295"/>
        </tpls>
      </n>
      <m>
        <tpls c="8">
          <tpl fld="4" item="0"/>
          <tpl hier="2" item="2"/>
          <tpl hier="3" item="3"/>
          <tpl hier="5" item="4"/>
          <tpl hier="9" item="1"/>
          <tpl hier="11" item="6"/>
          <tpl fld="2" item="44"/>
          <tpl fld="3" item="0"/>
        </tpls>
      </m>
      <n v="14">
        <tpls c="8">
          <tpl fld="4" item="0"/>
          <tpl hier="2" item="2"/>
          <tpl hier="3" item="3"/>
          <tpl hier="5" item="4"/>
          <tpl hier="9" item="1"/>
          <tpl hier="11" item="6"/>
          <tpl fld="2" item="45"/>
          <tpl hier="14" item="4294967295"/>
        </tpls>
      </n>
      <n v="6">
        <tpls c="8">
          <tpl fld="4" item="0"/>
          <tpl hier="2" item="2"/>
          <tpl hier="3" item="3"/>
          <tpl hier="5" item="4"/>
          <tpl hier="9" item="1"/>
          <tpl hier="11" item="6"/>
          <tpl fld="2" item="45"/>
          <tpl fld="3" item="0"/>
        </tpls>
      </n>
      <m>
        <tpls c="8">
          <tpl fld="4" item="0"/>
          <tpl hier="2" item="2"/>
          <tpl hier="3" item="3"/>
          <tpl hier="5" item="4"/>
          <tpl hier="9" item="1"/>
          <tpl hier="11" item="6"/>
          <tpl fld="2" item="47"/>
          <tpl fld="3" item="1"/>
        </tpls>
      </m>
      <n v="1">
        <tpls c="8">
          <tpl fld="4" item="0"/>
          <tpl hier="2" item="2"/>
          <tpl hier="3" item="3"/>
          <tpl hier="5" item="4"/>
          <tpl hier="9" item="1"/>
          <tpl hier="11" item="6"/>
          <tpl fld="2" item="47"/>
          <tpl fld="3" item="0"/>
        </tpls>
      </n>
      <m>
        <tpls c="8">
          <tpl fld="4" item="0"/>
          <tpl hier="2" item="2"/>
          <tpl hier="3" item="3"/>
          <tpl hier="5" item="4"/>
          <tpl hier="9" item="1"/>
          <tpl hier="11" item="6"/>
          <tpl fld="2" item="48"/>
          <tpl fld="3" item="1"/>
        </tpls>
      </m>
      <m>
        <tpls c="8">
          <tpl fld="4" item="0"/>
          <tpl hier="2" item="2"/>
          <tpl hier="3" item="3"/>
          <tpl hier="5" item="4"/>
          <tpl hier="9" item="1"/>
          <tpl hier="11" item="6"/>
          <tpl fld="2" item="48"/>
          <tpl fld="3" item="0"/>
        </tpls>
      </m>
      <n v="13">
        <tpls c="8">
          <tpl fld="4" item="0"/>
          <tpl hier="2" item="2"/>
          <tpl hier="3" item="3"/>
          <tpl hier="5" item="4"/>
          <tpl hier="9" item="1"/>
          <tpl hier="11" item="6"/>
          <tpl fld="2" item="49"/>
          <tpl fld="3" item="1"/>
        </tpls>
      </n>
      <n v="5">
        <tpls c="8">
          <tpl fld="4" item="0"/>
          <tpl hier="2" item="2"/>
          <tpl hier="3" item="3"/>
          <tpl hier="5" item="4"/>
          <tpl hier="9" item="1"/>
          <tpl hier="11" item="6"/>
          <tpl fld="2" item="49"/>
          <tpl fld="3" item="0"/>
        </tpls>
      </n>
      <n v="2">
        <tpls c="8">
          <tpl fld="4" item="0"/>
          <tpl hier="2" item="2"/>
          <tpl hier="3" item="3"/>
          <tpl hier="5" item="4"/>
          <tpl hier="9" item="1"/>
          <tpl hier="11" item="6"/>
          <tpl fld="2" item="50"/>
          <tpl fld="3" item="1"/>
        </tpls>
      </n>
      <n v="21">
        <tpls c="8">
          <tpl fld="4" item="0"/>
          <tpl hier="2" item="2"/>
          <tpl hier="3" item="3"/>
          <tpl hier="5" item="4"/>
          <tpl hier="9" item="1"/>
          <tpl hier="11" item="6"/>
          <tpl fld="2" item="50"/>
          <tpl fld="3" item="0"/>
        </tpls>
      </n>
      <n v="1">
        <tpls c="8">
          <tpl fld="4" item="0"/>
          <tpl hier="2" item="2"/>
          <tpl hier="3" item="3"/>
          <tpl hier="5" item="4"/>
          <tpl hier="9" item="1"/>
          <tpl hier="11" item="6"/>
          <tpl fld="2" item="51"/>
          <tpl fld="3" item="1"/>
        </tpls>
      </n>
      <n v="2">
        <tpls c="8">
          <tpl fld="4" item="0"/>
          <tpl hier="2" item="2"/>
          <tpl hier="3" item="3"/>
          <tpl hier="5" item="4"/>
          <tpl hier="9" item="1"/>
          <tpl hier="11" item="6"/>
          <tpl fld="2" item="51"/>
          <tpl fld="3" item="0"/>
        </tpls>
      </n>
      <n v="3">
        <tpls c="8">
          <tpl fld="4" item="0"/>
          <tpl hier="2" item="2"/>
          <tpl hier="3" item="3"/>
          <tpl hier="5" item="4"/>
          <tpl hier="9" item="1"/>
          <tpl hier="11" item="7"/>
          <tpl fld="2" item="6"/>
          <tpl fld="3" item="0"/>
        </tpls>
      </n>
      <m>
        <tpls c="8">
          <tpl fld="4" item="0"/>
          <tpl hier="2" item="2"/>
          <tpl hier="3" item="3"/>
          <tpl hier="5" item="4"/>
          <tpl hier="9" item="1"/>
          <tpl hier="11" item="7"/>
          <tpl fld="2" item="13"/>
          <tpl fld="3" item="0"/>
        </tpls>
      </m>
      <m>
        <tpls c="8">
          <tpl fld="4" item="0"/>
          <tpl hier="2" item="2"/>
          <tpl hier="3" item="3"/>
          <tpl hier="5" item="4"/>
          <tpl hier="9" item="1"/>
          <tpl hier="11" item="7"/>
          <tpl fld="2" item="14"/>
          <tpl fld="3" item="0"/>
        </tpls>
      </m>
      <m>
        <tpls c="8">
          <tpl fld="4" item="0"/>
          <tpl hier="2" item="2"/>
          <tpl hier="3" item="3"/>
          <tpl hier="5" item="4"/>
          <tpl hier="9" item="1"/>
          <tpl hier="11" item="7"/>
          <tpl fld="2" item="15"/>
          <tpl fld="3" item="0"/>
        </tpls>
      </m>
      <n v="5">
        <tpls c="8">
          <tpl fld="4" item="0"/>
          <tpl hier="2" item="2"/>
          <tpl hier="3" item="3"/>
          <tpl hier="5" item="4"/>
          <tpl hier="9" item="1"/>
          <tpl hier="11" item="7"/>
          <tpl fld="2" item="16"/>
          <tpl fld="3" item="0"/>
        </tpls>
      </n>
      <m>
        <tpls c="8">
          <tpl fld="4" item="0"/>
          <tpl hier="2" item="2"/>
          <tpl hier="3" item="3"/>
          <tpl hier="5" item="4"/>
          <tpl hier="9" item="1"/>
          <tpl hier="11" item="7"/>
          <tpl fld="2" item="13"/>
          <tpl fld="3" item="1"/>
        </tpls>
      </m>
      <m>
        <tpls c="8">
          <tpl fld="4" item="0"/>
          <tpl hier="2" item="2"/>
          <tpl hier="3" item="3"/>
          <tpl hier="5" item="4"/>
          <tpl hier="9" item="1"/>
          <tpl hier="11" item="7"/>
          <tpl fld="2" item="14"/>
          <tpl fld="3" item="1"/>
        </tpls>
      </m>
      <n v="2">
        <tpls c="8">
          <tpl fld="4" item="0"/>
          <tpl hier="2" item="2"/>
          <tpl hier="3" item="3"/>
          <tpl hier="5" item="4"/>
          <tpl hier="9" item="1"/>
          <tpl hier="11" item="7"/>
          <tpl fld="2" item="15"/>
          <tpl fld="3" item="1"/>
        </tpls>
      </n>
      <n v="4">
        <tpls c="8">
          <tpl fld="4" item="0"/>
          <tpl hier="2" item="2"/>
          <tpl hier="3" item="3"/>
          <tpl hier="5" item="4"/>
          <tpl hier="9" item="1"/>
          <tpl hier="11" item="7"/>
          <tpl fld="2" item="16"/>
          <tpl fld="3" item="1"/>
        </tpls>
      </n>
      <n v="5">
        <tpls c="8">
          <tpl fld="4" item="0"/>
          <tpl hier="2" item="2"/>
          <tpl hier="3" item="3"/>
          <tpl hier="5" item="4"/>
          <tpl hier="9" item="1"/>
          <tpl hier="11" item="7"/>
          <tpl fld="2" item="24"/>
          <tpl fld="3" item="0"/>
        </tpls>
      </n>
      <n v="3">
        <tpls c="8">
          <tpl fld="4" item="0"/>
          <tpl hier="2" item="2"/>
          <tpl hier="3" item="3"/>
          <tpl hier="5" item="4"/>
          <tpl hier="9" item="1"/>
          <tpl hier="11" item="7"/>
          <tpl fld="2" item="25"/>
          <tpl fld="3" item="0"/>
        </tpls>
      </n>
      <m>
        <tpls c="8">
          <tpl fld="4" item="0"/>
          <tpl hier="2" item="2"/>
          <tpl hier="3" item="3"/>
          <tpl hier="5" item="4"/>
          <tpl hier="9" item="1"/>
          <tpl hier="11" item="7"/>
          <tpl fld="2" item="26"/>
          <tpl fld="3" item="0"/>
        </tpls>
      </m>
      <m>
        <tpls c="8">
          <tpl fld="4" item="0"/>
          <tpl hier="2" item="2"/>
          <tpl hier="3" item="3"/>
          <tpl hier="5" item="4"/>
          <tpl hier="9" item="1"/>
          <tpl hier="11" item="7"/>
          <tpl fld="2" item="0"/>
          <tpl hier="14" item="4294967295"/>
        </tpls>
      </m>
      <n v="1">
        <tpls c="8">
          <tpl fld="4" item="0"/>
          <tpl hier="2" item="2"/>
          <tpl hier="3" item="3"/>
          <tpl hier="5" item="4"/>
          <tpl hier="9" item="1"/>
          <tpl hier="11" item="7"/>
          <tpl fld="2" item="17"/>
          <tpl hier="14" item="4294967295"/>
        </tpls>
      </n>
      <m>
        <tpls c="8">
          <tpl fld="4" item="0"/>
          <tpl hier="2" item="2"/>
          <tpl hier="3" item="3"/>
          <tpl hier="5" item="4"/>
          <tpl hier="9" item="1"/>
          <tpl hier="11" item="7"/>
          <tpl fld="2" item="1"/>
          <tpl hier="14" item="4294967295"/>
        </tpls>
      </m>
      <m>
        <tpls c="8">
          <tpl fld="4" item="0"/>
          <tpl hier="2" item="2"/>
          <tpl hier="3" item="3"/>
          <tpl hier="5" item="4"/>
          <tpl hier="9" item="1"/>
          <tpl hier="11" item="7"/>
          <tpl fld="2" item="18"/>
          <tpl hier="14" item="4294967295"/>
        </tpls>
      </m>
      <n v="4">
        <tpls c="8">
          <tpl fld="4" item="0"/>
          <tpl hier="2" item="2"/>
          <tpl hier="3" item="3"/>
          <tpl hier="5" item="4"/>
          <tpl hier="9" item="1"/>
          <tpl hier="11" item="7"/>
          <tpl fld="2" item="2"/>
          <tpl hier="14" item="4294967295"/>
        </tpls>
      </n>
      <n v="5">
        <tpls c="8">
          <tpl fld="4" item="0"/>
          <tpl hier="2" item="2"/>
          <tpl hier="3" item="3"/>
          <tpl hier="5" item="4"/>
          <tpl hier="9" item="1"/>
          <tpl hier="11" item="7"/>
          <tpl fld="2" item="19"/>
          <tpl hier="14" item="4294967295"/>
        </tpls>
      </n>
      <n v="13">
        <tpls c="8">
          <tpl fld="4" item="0"/>
          <tpl hier="2" item="2"/>
          <tpl hier="3" item="3"/>
          <tpl hier="5" item="4"/>
          <tpl hier="9" item="1"/>
          <tpl hier="11" item="7"/>
          <tpl fld="2" item="3"/>
          <tpl hier="14" item="4294967295"/>
        </tpls>
      </n>
      <n v="13">
        <tpls c="8">
          <tpl fld="4" item="0"/>
          <tpl hier="2" item="2"/>
          <tpl hier="3" item="3"/>
          <tpl hier="5" item="4"/>
          <tpl hier="9" item="1"/>
          <tpl hier="11" item="7"/>
          <tpl fld="2" item="20"/>
          <tpl hier="14" item="4294967295"/>
        </tpls>
      </n>
      <m>
        <tpls c="8">
          <tpl fld="4" item="0"/>
          <tpl hier="2" item="2"/>
          <tpl hier="3" item="3"/>
          <tpl hier="5" item="4"/>
          <tpl hier="9" item="1"/>
          <tpl hier="11" item="7"/>
          <tpl fld="2" item="0"/>
          <tpl fld="3" item="0"/>
        </tpls>
      </m>
      <m>
        <tpls c="8">
          <tpl fld="4" item="0"/>
          <tpl hier="2" item="2"/>
          <tpl hier="3" item="3"/>
          <tpl hier="5" item="4"/>
          <tpl hier="9" item="1"/>
          <tpl hier="11" item="7"/>
          <tpl fld="2" item="17"/>
          <tpl fld="3" item="0"/>
        </tpls>
      </m>
      <m>
        <tpls c="8">
          <tpl fld="4" item="0"/>
          <tpl hier="2" item="2"/>
          <tpl hier="3" item="3"/>
          <tpl hier="5" item="4"/>
          <tpl hier="9" item="1"/>
          <tpl hier="11" item="7"/>
          <tpl fld="2" item="1"/>
          <tpl fld="3" item="0"/>
        </tpls>
      </m>
      <m>
        <tpls c="8">
          <tpl fld="4" item="0"/>
          <tpl hier="2" item="2"/>
          <tpl hier="3" item="3"/>
          <tpl hier="5" item="4"/>
          <tpl hier="9" item="1"/>
          <tpl hier="11" item="7"/>
          <tpl fld="2" item="18"/>
          <tpl fld="3" item="0"/>
        </tpls>
      </m>
      <m>
        <tpls c="8">
          <tpl fld="4" item="0"/>
          <tpl hier="2" item="2"/>
          <tpl hier="3" item="3"/>
          <tpl hier="5" item="4"/>
          <tpl hier="9" item="1"/>
          <tpl hier="11" item="7"/>
          <tpl fld="2" item="2"/>
          <tpl fld="3" item="0"/>
        </tpls>
      </m>
      <n v="2">
        <tpls c="8">
          <tpl fld="4" item="0"/>
          <tpl hier="2" item="2"/>
          <tpl hier="3" item="3"/>
          <tpl hier="5" item="4"/>
          <tpl hier="9" item="1"/>
          <tpl hier="11" item="7"/>
          <tpl fld="2" item="19"/>
          <tpl fld="3" item="0"/>
        </tpls>
      </n>
      <n v="11">
        <tpls c="8">
          <tpl fld="4" item="0"/>
          <tpl hier="2" item="2"/>
          <tpl hier="3" item="3"/>
          <tpl hier="5" item="4"/>
          <tpl hier="9" item="1"/>
          <tpl hier="11" item="7"/>
          <tpl fld="2" item="3"/>
          <tpl fld="3" item="0"/>
        </tpls>
      </n>
      <n v="5">
        <tpls c="8">
          <tpl fld="4" item="0"/>
          <tpl hier="2" item="2"/>
          <tpl hier="3" item="3"/>
          <tpl hier="5" item="4"/>
          <tpl hier="9" item="1"/>
          <tpl hier="11" item="7"/>
          <tpl fld="2" item="20"/>
          <tpl fld="3" item="0"/>
        </tpls>
      </n>
      <m>
        <tpls c="8">
          <tpl fld="4" item="0"/>
          <tpl hier="2" item="2"/>
          <tpl hier="3" item="3"/>
          <tpl hier="5" item="4"/>
          <tpl hier="9" item="1"/>
          <tpl hier="11" item="7"/>
          <tpl fld="2" item="0"/>
          <tpl fld="3" item="1"/>
        </tpls>
      </m>
      <n v="1">
        <tpls c="8">
          <tpl fld="4" item="0"/>
          <tpl hier="2" item="2"/>
          <tpl hier="3" item="3"/>
          <tpl hier="5" item="4"/>
          <tpl hier="9" item="1"/>
          <tpl hier="11" item="7"/>
          <tpl fld="2" item="17"/>
          <tpl fld="3" item="1"/>
        </tpls>
      </n>
      <m>
        <tpls c="8">
          <tpl fld="4" item="0"/>
          <tpl hier="2" item="2"/>
          <tpl hier="3" item="3"/>
          <tpl hier="5" item="4"/>
          <tpl hier="9" item="1"/>
          <tpl hier="11" item="7"/>
          <tpl fld="2" item="1"/>
          <tpl fld="3" item="1"/>
        </tpls>
      </m>
      <m>
        <tpls c="8">
          <tpl fld="4" item="0"/>
          <tpl hier="2" item="2"/>
          <tpl hier="3" item="3"/>
          <tpl hier="5" item="4"/>
          <tpl hier="9" item="1"/>
          <tpl hier="11" item="7"/>
          <tpl fld="2" item="18"/>
          <tpl fld="3" item="1"/>
        </tpls>
      </m>
      <n v="4">
        <tpls c="8">
          <tpl fld="4" item="0"/>
          <tpl hier="2" item="2"/>
          <tpl hier="3" item="3"/>
          <tpl hier="5" item="4"/>
          <tpl hier="9" item="1"/>
          <tpl hier="11" item="7"/>
          <tpl fld="2" item="2"/>
          <tpl fld="3" item="1"/>
        </tpls>
      </n>
      <n v="3">
        <tpls c="8">
          <tpl fld="4" item="0"/>
          <tpl hier="2" item="2"/>
          <tpl hier="3" item="3"/>
          <tpl hier="5" item="4"/>
          <tpl hier="9" item="1"/>
          <tpl hier="11" item="7"/>
          <tpl fld="2" item="19"/>
          <tpl fld="3" item="1"/>
        </tpls>
      </n>
      <n v="2">
        <tpls c="8">
          <tpl fld="4" item="0"/>
          <tpl hier="2" item="2"/>
          <tpl hier="3" item="3"/>
          <tpl hier="5" item="4"/>
          <tpl hier="9" item="1"/>
          <tpl hier="11" item="7"/>
          <tpl fld="2" item="3"/>
          <tpl fld="3" item="1"/>
        </tpls>
      </n>
      <n v="8">
        <tpls c="8">
          <tpl fld="4" item="0"/>
          <tpl hier="2" item="2"/>
          <tpl hier="3" item="3"/>
          <tpl hier="5" item="4"/>
          <tpl hier="9" item="1"/>
          <tpl hier="11" item="7"/>
          <tpl fld="2" item="20"/>
          <tpl fld="3" item="1"/>
        </tpls>
      </n>
      <m>
        <tpls c="8">
          <tpl fld="4" item="0"/>
          <tpl hier="2" item="2"/>
          <tpl hier="3" item="3"/>
          <tpl hier="5" item="4"/>
          <tpl hier="9" item="1"/>
          <tpl hier="11" item="7"/>
          <tpl fld="2" item="5"/>
          <tpl fld="3" item="0"/>
        </tpls>
      </m>
      <m>
        <tpls c="8">
          <tpl fld="4" item="0"/>
          <tpl hier="2" item="2"/>
          <tpl hier="3" item="3"/>
          <tpl hier="5" item="4"/>
          <tpl hier="9" item="1"/>
          <tpl hier="11" item="7"/>
          <tpl fld="2" item="4"/>
          <tpl hier="14" item="4294967295"/>
        </tpls>
      </m>
      <m>
        <tpls c="8">
          <tpl fld="4" item="0"/>
          <tpl hier="2" item="2"/>
          <tpl hier="3" item="3"/>
          <tpl hier="5" item="4"/>
          <tpl hier="9" item="1"/>
          <tpl hier="11" item="7"/>
          <tpl fld="2" item="22"/>
          <tpl hier="14" item="4294967295"/>
        </tpls>
      </m>
      <n v="1">
        <tpls c="8">
          <tpl fld="4" item="0"/>
          <tpl hier="2" item="2"/>
          <tpl hier="3" item="3"/>
          <tpl hier="5" item="4"/>
          <tpl hier="9" item="1"/>
          <tpl hier="11" item="7"/>
          <tpl fld="2" item="5"/>
          <tpl hier="14" item="4294967295"/>
        </tpls>
      </n>
      <m>
        <tpls c="8">
          <tpl fld="4" item="0"/>
          <tpl hier="2" item="2"/>
          <tpl hier="3" item="3"/>
          <tpl hier="5" item="4"/>
          <tpl hier="9" item="1"/>
          <tpl hier="11" item="7"/>
          <tpl fld="2" item="23"/>
          <tpl hier="14" item="4294967295"/>
        </tpls>
      </m>
      <n v="5">
        <tpls c="8">
          <tpl fld="4" item="0"/>
          <tpl hier="2" item="2"/>
          <tpl hier="3" item="3"/>
          <tpl hier="5" item="4"/>
          <tpl hier="9" item="1"/>
          <tpl hier="11" item="7"/>
          <tpl fld="2" item="6"/>
          <tpl hier="14" item="4294967295"/>
        </tpls>
      </n>
      <n v="9">
        <tpls c="8">
          <tpl fld="4" item="0"/>
          <tpl hier="2" item="2"/>
          <tpl hier="3" item="3"/>
          <tpl hier="5" item="4"/>
          <tpl hier="9" item="1"/>
          <tpl hier="11" item="7"/>
          <tpl fld="2" item="24"/>
          <tpl hier="14" item="4294967295"/>
        </tpls>
      </n>
      <n v="16">
        <tpls c="8">
          <tpl fld="4" item="0"/>
          <tpl hier="2" item="2"/>
          <tpl hier="3" item="3"/>
          <tpl hier="5" item="4"/>
          <tpl hier="9" item="1"/>
          <tpl hier="11" item="7"/>
          <tpl fld="2" item="7"/>
          <tpl hier="14" item="4294967295"/>
        </tpls>
      </n>
      <n v="5">
        <tpls c="8">
          <tpl fld="4" item="0"/>
          <tpl hier="2" item="2"/>
          <tpl hier="3" item="3"/>
          <tpl hier="5" item="4"/>
          <tpl hier="9" item="1"/>
          <tpl hier="11" item="7"/>
          <tpl fld="2" item="25"/>
          <tpl hier="14" item="4294967295"/>
        </tpls>
      </n>
      <n v="1">
        <tpls c="8">
          <tpl fld="4" item="0"/>
          <tpl hier="2" item="2"/>
          <tpl hier="3" item="3"/>
          <tpl hier="5" item="4"/>
          <tpl hier="9" item="1"/>
          <tpl hier="11" item="7"/>
          <tpl fld="2" item="26"/>
          <tpl hier="14" item="4294967295"/>
        </tpls>
      </n>
      <n v="8">
        <tpls c="8">
          <tpl fld="4" item="0"/>
          <tpl hier="2" item="2"/>
          <tpl hier="3" item="3"/>
          <tpl hier="5" item="4"/>
          <tpl hier="9" item="1"/>
          <tpl hier="11" item="7"/>
          <tpl fld="2" item="46"/>
          <tpl hier="14" item="4294967295"/>
        </tpls>
      </n>
      <n v="9">
        <tpls c="8">
          <tpl fld="4" item="0"/>
          <tpl hier="2" item="2"/>
          <tpl hier="3" item="3"/>
          <tpl hier="5" item="4"/>
          <tpl hier="9" item="1"/>
          <tpl hier="11" item="7"/>
          <tpl fld="2" item="7"/>
          <tpl fld="3" item="0"/>
        </tpls>
      </n>
      <m>
        <tpls c="8">
          <tpl fld="4" item="0"/>
          <tpl hier="2" item="2"/>
          <tpl hier="3" item="3"/>
          <tpl hier="5" item="4"/>
          <tpl hier="9" item="1"/>
          <tpl hier="11" item="7"/>
          <tpl fld="2" item="43"/>
          <tpl fld="3" item="1"/>
        </tpls>
      </m>
      <m>
        <tpls c="8">
          <tpl fld="4" item="0"/>
          <tpl hier="2" item="2"/>
          <tpl hier="3" item="3"/>
          <tpl hier="5" item="4"/>
          <tpl hier="9" item="1"/>
          <tpl hier="11" item="7"/>
          <tpl fld="2" item="4"/>
          <tpl fld="3" item="1"/>
        </tpls>
      </m>
      <m>
        <tpls c="8">
          <tpl fld="4" item="0"/>
          <tpl hier="2" item="2"/>
          <tpl hier="3" item="3"/>
          <tpl hier="5" item="4"/>
          <tpl hier="9" item="1"/>
          <tpl hier="11" item="7"/>
          <tpl fld="2" item="22"/>
          <tpl fld="3" item="1"/>
        </tpls>
      </m>
      <n v="2">
        <tpls c="8">
          <tpl fld="4" item="0"/>
          <tpl hier="2" item="2"/>
          <tpl hier="3" item="3"/>
          <tpl hier="5" item="4"/>
          <tpl hier="9" item="1"/>
          <tpl hier="11" item="7"/>
          <tpl fld="2" item="44"/>
          <tpl fld="3" item="1"/>
        </tpls>
      </n>
      <n v="1">
        <tpls c="8">
          <tpl fld="4" item="0"/>
          <tpl hier="2" item="2"/>
          <tpl hier="3" item="3"/>
          <tpl hier="5" item="4"/>
          <tpl hier="9" item="1"/>
          <tpl hier="11" item="7"/>
          <tpl fld="2" item="5"/>
          <tpl fld="3" item="1"/>
        </tpls>
      </n>
      <m>
        <tpls c="8">
          <tpl fld="4" item="0"/>
          <tpl hier="2" item="2"/>
          <tpl hier="3" item="3"/>
          <tpl hier="5" item="4"/>
          <tpl hier="9" item="1"/>
          <tpl hier="11" item="7"/>
          <tpl fld="2" item="23"/>
          <tpl fld="3" item="1"/>
        </tpls>
      </m>
      <n v="3">
        <tpls c="8">
          <tpl fld="4" item="0"/>
          <tpl hier="2" item="2"/>
          <tpl hier="3" item="3"/>
          <tpl hier="5" item="4"/>
          <tpl hier="9" item="1"/>
          <tpl hier="11" item="7"/>
          <tpl fld="2" item="45"/>
          <tpl fld="3" item="1"/>
        </tpls>
      </n>
      <n v="2">
        <tpls c="8">
          <tpl fld="4" item="0"/>
          <tpl hier="2" item="2"/>
          <tpl hier="3" item="3"/>
          <tpl hier="5" item="4"/>
          <tpl hier="9" item="1"/>
          <tpl hier="11" item="7"/>
          <tpl fld="2" item="6"/>
          <tpl fld="3" item="1"/>
        </tpls>
      </n>
      <n v="4">
        <tpls c="8">
          <tpl fld="4" item="0"/>
          <tpl hier="2" item="2"/>
          <tpl hier="3" item="3"/>
          <tpl hier="5" item="4"/>
          <tpl hier="9" item="1"/>
          <tpl hier="11" item="7"/>
          <tpl fld="2" item="24"/>
          <tpl fld="3" item="1"/>
        </tpls>
      </n>
      <n v="3">
        <tpls c="8">
          <tpl fld="4" item="0"/>
          <tpl hier="2" item="2"/>
          <tpl hier="3" item="3"/>
          <tpl hier="5" item="4"/>
          <tpl hier="9" item="1"/>
          <tpl hier="11" item="7"/>
          <tpl fld="2" item="46"/>
          <tpl fld="3" item="1"/>
        </tpls>
      </n>
      <n v="7">
        <tpls c="8">
          <tpl fld="4" item="0"/>
          <tpl hier="2" item="2"/>
          <tpl hier="3" item="3"/>
          <tpl hier="5" item="4"/>
          <tpl hier="9" item="1"/>
          <tpl hier="11" item="7"/>
          <tpl fld="2" item="7"/>
          <tpl fld="3" item="1"/>
        </tpls>
      </n>
      <n v="2">
        <tpls c="8">
          <tpl fld="4" item="0"/>
          <tpl hier="2" item="2"/>
          <tpl hier="3" item="3"/>
          <tpl hier="5" item="4"/>
          <tpl hier="9" item="1"/>
          <tpl hier="11" item="7"/>
          <tpl fld="2" item="25"/>
          <tpl fld="3" item="1"/>
        </tpls>
      </n>
      <n v="1">
        <tpls c="8">
          <tpl fld="4" item="0"/>
          <tpl hier="2" item="2"/>
          <tpl hier="3" item="3"/>
          <tpl hier="5" item="4"/>
          <tpl hier="9" item="1"/>
          <tpl hier="11" item="7"/>
          <tpl fld="2" item="26"/>
          <tpl fld="3" item="1"/>
        </tpls>
      </n>
      <n v="5">
        <tpls c="8">
          <tpl fld="4" item="0"/>
          <tpl hier="2" item="2"/>
          <tpl hier="3" item="3"/>
          <tpl hier="5" item="4"/>
          <tpl hier="9" item="1"/>
          <tpl hier="11" item="7"/>
          <tpl fld="2" item="46"/>
          <tpl fld="3" item="0"/>
        </tpls>
      </n>
      <n v="2">
        <tpls c="8">
          <tpl fld="4" item="0"/>
          <tpl hier="2" item="2"/>
          <tpl hier="3" item="3"/>
          <tpl hier="5" item="4"/>
          <tpl hier="9" item="1"/>
          <tpl hier="11" item="7"/>
          <tpl fld="2" item="51"/>
          <tpl hier="14" item="4294967295"/>
        </tpls>
      </n>
      <n v="7">
        <tpls c="8">
          <tpl fld="4" item="0"/>
          <tpl hier="2" item="2"/>
          <tpl hier="3" item="3"/>
          <tpl hier="5" item="4"/>
          <tpl hier="9" item="1"/>
          <tpl hier="11" item="7"/>
          <tpl fld="2" item="36"/>
          <tpl hier="14" item="4294967295"/>
        </tpls>
      </n>
      <n v="9">
        <tpls c="8">
          <tpl fld="4" item="0"/>
          <tpl hier="2" item="2"/>
          <tpl hier="3" item="3"/>
          <tpl hier="5" item="4"/>
          <tpl hier="9" item="1"/>
          <tpl hier="11" item="7"/>
          <tpl fld="2" item="16"/>
          <tpl hier="14" item="4294967295"/>
        </tpls>
      </n>
      <n v="15">
        <tpls c="8">
          <tpl fld="4" item="0"/>
          <tpl hier="2" item="2"/>
          <tpl hier="3" item="3"/>
          <tpl hier="5" item="4"/>
          <tpl hier="9" item="1"/>
          <tpl hier="11" item="7"/>
          <tpl fld="2" item="50"/>
          <tpl hier="14" item="4294967295"/>
        </tpls>
      </n>
      <n v="3">
        <tpls c="8">
          <tpl fld="4" item="0"/>
          <tpl hier="2" item="2"/>
          <tpl hier="3" item="3"/>
          <tpl hier="5" item="4"/>
          <tpl hier="9" item="1"/>
          <tpl hier="11" item="7"/>
          <tpl fld="2" item="35"/>
          <tpl hier="14" item="4294967295"/>
        </tpls>
      </n>
      <n v="2">
        <tpls c="8">
          <tpl fld="4" item="0"/>
          <tpl hier="2" item="2"/>
          <tpl hier="3" item="3"/>
          <tpl hier="5" item="4"/>
          <tpl hier="9" item="1"/>
          <tpl hier="11" item="7"/>
          <tpl fld="2" item="15"/>
          <tpl hier="14" item="4294967295"/>
        </tpls>
      </n>
      <n v="3">
        <tpls c="8">
          <tpl fld="4" item="0"/>
          <tpl hier="2" item="2"/>
          <tpl hier="3" item="3"/>
          <tpl hier="5" item="4"/>
          <tpl hier="9" item="1"/>
          <tpl hier="11" item="7"/>
          <tpl fld="2" item="49"/>
          <tpl hier="14" item="4294967295"/>
        </tpls>
      </n>
      <n v="1">
        <tpls c="8">
          <tpl fld="4" item="0"/>
          <tpl hier="2" item="2"/>
          <tpl hier="3" item="3"/>
          <tpl hier="5" item="4"/>
          <tpl hier="9" item="1"/>
          <tpl hier="11" item="7"/>
          <tpl fld="2" item="34"/>
          <tpl hier="14" item="4294967295"/>
        </tpls>
      </n>
      <m>
        <tpls c="8">
          <tpl fld="4" item="0"/>
          <tpl hier="2" item="2"/>
          <tpl hier="3" item="3"/>
          <tpl hier="5" item="4"/>
          <tpl hier="9" item="1"/>
          <tpl hier="11" item="7"/>
          <tpl fld="2" item="14"/>
          <tpl hier="14" item="4294967295"/>
        </tpls>
      </m>
      <m>
        <tpls c="8">
          <tpl fld="4" item="0"/>
          <tpl hier="2" item="2"/>
          <tpl hier="3" item="3"/>
          <tpl hier="5" item="4"/>
          <tpl hier="9" item="1"/>
          <tpl hier="11" item="7"/>
          <tpl fld="2" item="48"/>
          <tpl hier="14" item="4294967295"/>
        </tpls>
      </m>
      <n v="4">
        <tpls c="8">
          <tpl fld="4" item="0"/>
          <tpl hier="2" item="2"/>
          <tpl hier="3" item="3"/>
          <tpl hier="5" item="4"/>
          <tpl hier="9" item="1"/>
          <tpl hier="11" item="7"/>
          <tpl fld="2" item="33"/>
          <tpl hier="14" item="4294967295"/>
        </tpls>
      </n>
      <m>
        <tpls c="8">
          <tpl fld="4" item="0"/>
          <tpl hier="2" item="2"/>
          <tpl hier="3" item="3"/>
          <tpl hier="5" item="4"/>
          <tpl hier="9" item="1"/>
          <tpl hier="11" item="7"/>
          <tpl fld="2" item="13"/>
          <tpl hier="14" item="4294967295"/>
        </tpls>
      </m>
      <m>
        <tpls c="8">
          <tpl fld="4" item="0"/>
          <tpl hier="2" item="2"/>
          <tpl hier="3" item="3"/>
          <tpl hier="5" item="4"/>
          <tpl hier="9" item="1"/>
          <tpl hier="11" item="7"/>
          <tpl fld="2" item="47"/>
          <tpl hier="14" item="4294967295"/>
        </tpls>
      </m>
      <n v="1">
        <tpls c="8">
          <tpl fld="4" item="0"/>
          <tpl hier="2" item="2"/>
          <tpl hier="3" item="3"/>
          <tpl hier="5" item="4"/>
          <tpl hier="9" item="1"/>
          <tpl hier="11" item="7"/>
          <tpl fld="2" item="32"/>
          <tpl hier="14" item="4294967295"/>
        </tpls>
      </n>
      <m>
        <tpls c="8">
          <tpl fld="4" item="0"/>
          <tpl hier="2" item="2"/>
          <tpl hier="3" item="3"/>
          <tpl hier="5" item="4"/>
          <tpl hier="9" item="1"/>
          <tpl hier="11" item="7"/>
          <tpl fld="2" item="22"/>
          <tpl fld="3" item="0"/>
        </tpls>
      </m>
      <n v="1">
        <tpls c="8">
          <tpl fld="4" item="0"/>
          <tpl hier="2" item="2"/>
          <tpl hier="3" item="3"/>
          <tpl hier="5" item="4"/>
          <tpl hier="9" item="1"/>
          <tpl hier="11" item="7"/>
          <tpl fld="2" item="12"/>
          <tpl fld="3" item="1"/>
        </tpls>
      </n>
      <n v="8">
        <tpls c="8">
          <tpl fld="4" item="0"/>
          <tpl hier="2" item="2"/>
          <tpl hier="3" item="3"/>
          <tpl hier="5" item="4"/>
          <tpl hier="9" item="1"/>
          <tpl hier="11" item="7"/>
          <tpl fld="2" item="30"/>
          <tpl fld="3" item="1"/>
        </tpls>
      </n>
      <n v="7">
        <tpls c="8">
          <tpl fld="4" item="0"/>
          <tpl hier="2" item="2"/>
          <tpl hier="3" item="3"/>
          <tpl hier="5" item="4"/>
          <tpl hier="9" item="1"/>
          <tpl hier="11" item="7"/>
          <tpl fld="2" item="11"/>
          <tpl fld="3" item="1"/>
        </tpls>
      </n>
      <n v="1">
        <tpls c="8">
          <tpl fld="4" item="0"/>
          <tpl hier="2" item="2"/>
          <tpl hier="3" item="3"/>
          <tpl hier="5" item="4"/>
          <tpl hier="9" item="1"/>
          <tpl hier="11" item="7"/>
          <tpl fld="2" item="31"/>
          <tpl fld="3" item="1"/>
        </tpls>
      </n>
      <n v="9">
        <tpls c="8">
          <tpl fld="4" item="0"/>
          <tpl hier="2" item="2"/>
          <tpl hier="3" item="3"/>
          <tpl hier="5" item="4"/>
          <tpl hier="9" item="1"/>
          <tpl hier="11" item="7"/>
          <tpl fld="2" item="29"/>
          <tpl fld="3" item="1"/>
        </tpls>
      </n>
      <m>
        <tpls c="8">
          <tpl fld="4" item="0"/>
          <tpl hier="2" item="2"/>
          <tpl hier="3" item="3"/>
          <tpl hier="5" item="4"/>
          <tpl hier="9" item="1"/>
          <tpl hier="11" item="7"/>
          <tpl fld="2" item="10"/>
          <tpl fld="3" item="1"/>
        </tpls>
      </m>
      <n v="2">
        <tpls c="8">
          <tpl fld="4" item="0"/>
          <tpl hier="2" item="2"/>
          <tpl hier="3" item="3"/>
          <tpl hier="5" item="4"/>
          <tpl hier="9" item="1"/>
          <tpl hier="11" item="7"/>
          <tpl fld="2" item="42"/>
          <tpl fld="3" item="1"/>
        </tpls>
      </n>
      <m>
        <tpls c="8">
          <tpl fld="4" item="0"/>
          <tpl hier="2" item="2"/>
          <tpl hier="3" item="3"/>
          <tpl hier="5" item="4"/>
          <tpl hier="9" item="1"/>
          <tpl hier="11" item="7"/>
          <tpl fld="2" item="28"/>
          <tpl fld="3" item="1"/>
        </tpls>
      </m>
      <m>
        <tpls c="8">
          <tpl fld="4" item="0"/>
          <tpl hier="2" item="2"/>
          <tpl hier="3" item="3"/>
          <tpl hier="5" item="4"/>
          <tpl hier="9" item="1"/>
          <tpl hier="11" item="7"/>
          <tpl fld="2" item="9"/>
          <tpl fld="3" item="1"/>
        </tpls>
      </m>
      <m>
        <tpls c="8">
          <tpl fld="4" item="0"/>
          <tpl hier="2" item="2"/>
          <tpl hier="3" item="3"/>
          <tpl hier="5" item="4"/>
          <tpl hier="9" item="1"/>
          <tpl hier="11" item="7"/>
          <tpl fld="2" item="52"/>
          <tpl fld="3" item="1"/>
        </tpls>
      </m>
      <n v="2">
        <tpls c="8">
          <tpl fld="4" item="0"/>
          <tpl hier="2" item="2"/>
          <tpl hier="3" item="3"/>
          <tpl hier="5" item="4"/>
          <tpl hier="9" item="1"/>
          <tpl hier="11" item="7"/>
          <tpl fld="2" item="27"/>
          <tpl fld="3" item="1"/>
        </tpls>
      </n>
      <n v="1">
        <tpls c="8">
          <tpl fld="4" item="0"/>
          <tpl hier="2" item="2"/>
          <tpl hier="3" item="3"/>
          <tpl hier="5" item="4"/>
          <tpl hier="9" item="1"/>
          <tpl hier="11" item="7"/>
          <tpl fld="2" item="8"/>
          <tpl fld="3" item="1"/>
        </tpls>
      </n>
      <m>
        <tpls c="8">
          <tpl fld="4" item="0"/>
          <tpl hier="2" item="2"/>
          <tpl hier="3" item="3"/>
          <tpl hier="5" item="4"/>
          <tpl hier="9" item="1"/>
          <tpl hier="11" item="7"/>
          <tpl fld="2" item="21"/>
          <tpl fld="3" item="1"/>
        </tpls>
      </m>
      <n v="108">
        <tpls c="8">
          <tpl fld="4" item="0"/>
          <tpl hier="2" item="2"/>
          <tpl hier="3" item="3"/>
          <tpl hier="5" item="4"/>
          <tpl hier="9" item="1"/>
          <tpl hier="11" item="7"/>
          <tpl hier="12" item="4294967295"/>
          <tpl fld="3" item="1"/>
        </tpls>
      </n>
      <m>
        <tpls c="8">
          <tpl fld="4" item="0"/>
          <tpl hier="2" item="2"/>
          <tpl hier="3" item="3"/>
          <tpl hier="5" item="4"/>
          <tpl hier="9" item="1"/>
          <tpl hier="11" item="7"/>
          <tpl fld="2" item="4"/>
          <tpl fld="3" item="0"/>
        </tpls>
      </m>
      <n v="1">
        <tpls c="8">
          <tpl fld="4" item="0"/>
          <tpl hier="2" item="2"/>
          <tpl hier="3" item="3"/>
          <tpl hier="5" item="4"/>
          <tpl hier="9" item="1"/>
          <tpl hier="11" item="7"/>
          <tpl fld="2" item="12"/>
          <tpl fld="3" item="0"/>
        </tpls>
      </n>
      <n v="2">
        <tpls c="8">
          <tpl fld="4" item="0"/>
          <tpl hier="2" item="2"/>
          <tpl hier="3" item="3"/>
          <tpl hier="5" item="4"/>
          <tpl hier="9" item="1"/>
          <tpl hier="11" item="7"/>
          <tpl fld="2" item="30"/>
          <tpl fld="3" item="0"/>
        </tpls>
      </n>
      <n v="3">
        <tpls c="8">
          <tpl fld="4" item="0"/>
          <tpl hier="2" item="2"/>
          <tpl hier="3" item="3"/>
          <tpl hier="5" item="4"/>
          <tpl hier="9" item="1"/>
          <tpl hier="11" item="7"/>
          <tpl fld="2" item="11"/>
          <tpl fld="3" item="0"/>
        </tpls>
      </n>
      <n v="13">
        <tpls c="8">
          <tpl fld="4" item="0"/>
          <tpl hier="2" item="2"/>
          <tpl hier="3" item="3"/>
          <tpl hier="5" item="4"/>
          <tpl hier="9" item="1"/>
          <tpl hier="11" item="7"/>
          <tpl fld="2" item="31"/>
          <tpl fld="3" item="0"/>
        </tpls>
      </n>
      <n v="2">
        <tpls c="8">
          <tpl fld="4" item="0"/>
          <tpl hier="2" item="2"/>
          <tpl hier="3" item="3"/>
          <tpl hier="5" item="4"/>
          <tpl hier="9" item="1"/>
          <tpl hier="11" item="7"/>
          <tpl fld="2" item="29"/>
          <tpl fld="3" item="0"/>
        </tpls>
      </n>
      <n v="3">
        <tpls c="8">
          <tpl fld="4" item="0"/>
          <tpl hier="2" item="2"/>
          <tpl hier="3" item="3"/>
          <tpl hier="5" item="4"/>
          <tpl hier="9" item="1"/>
          <tpl hier="11" item="7"/>
          <tpl fld="2" item="10"/>
          <tpl fld="3" item="0"/>
        </tpls>
      </n>
      <n v="2">
        <tpls c="8">
          <tpl fld="4" item="0"/>
          <tpl hier="2" item="2"/>
          <tpl hier="3" item="3"/>
          <tpl hier="5" item="4"/>
          <tpl hier="9" item="1"/>
          <tpl hier="11" item="7"/>
          <tpl fld="2" item="42"/>
          <tpl fld="3" item="0"/>
        </tpls>
      </n>
      <n v="1">
        <tpls c="8">
          <tpl fld="4" item="0"/>
          <tpl hier="2" item="2"/>
          <tpl hier="3" item="3"/>
          <tpl hier="5" item="4"/>
          <tpl hier="9" item="1"/>
          <tpl hier="11" item="7"/>
          <tpl fld="2" item="28"/>
          <tpl fld="3" item="0"/>
        </tpls>
      </n>
      <m>
        <tpls c="8">
          <tpl fld="4" item="0"/>
          <tpl hier="2" item="2"/>
          <tpl hier="3" item="3"/>
          <tpl hier="5" item="4"/>
          <tpl hier="9" item="1"/>
          <tpl hier="11" item="7"/>
          <tpl fld="2" item="9"/>
          <tpl fld="3" item="0"/>
        </tpls>
      </m>
      <n v="1">
        <tpls c="8">
          <tpl fld="4" item="0"/>
          <tpl hier="2" item="2"/>
          <tpl hier="3" item="3"/>
          <tpl hier="5" item="4"/>
          <tpl hier="9" item="1"/>
          <tpl hier="11" item="7"/>
          <tpl fld="2" item="52"/>
          <tpl fld="3" item="0"/>
        </tpls>
      </n>
      <n v="1">
        <tpls c="8">
          <tpl fld="4" item="0"/>
          <tpl hier="2" item="2"/>
          <tpl hier="3" item="3"/>
          <tpl hier="5" item="4"/>
          <tpl hier="9" item="1"/>
          <tpl hier="11" item="7"/>
          <tpl fld="2" item="27"/>
          <tpl fld="3" item="0"/>
        </tpls>
      </n>
      <n v="1">
        <tpls c="8">
          <tpl fld="4" item="0"/>
          <tpl hier="2" item="2"/>
          <tpl hier="3" item="3"/>
          <tpl hier="5" item="4"/>
          <tpl hier="9" item="1"/>
          <tpl hier="11" item="7"/>
          <tpl fld="2" item="8"/>
          <tpl fld="3" item="0"/>
        </tpls>
      </n>
      <m>
        <tpls c="8">
          <tpl fld="4" item="0"/>
          <tpl hier="2" item="2"/>
          <tpl hier="3" item="3"/>
          <tpl hier="5" item="4"/>
          <tpl hier="9" item="1"/>
          <tpl hier="11" item="7"/>
          <tpl fld="2" item="21"/>
          <tpl fld="3" item="0"/>
        </tpls>
      </m>
      <n v="110">
        <tpls c="8">
          <tpl fld="4" item="0"/>
          <tpl hier="2" item="2"/>
          <tpl hier="3" item="3"/>
          <tpl hier="5" item="4"/>
          <tpl hier="9" item="1"/>
          <tpl hier="11" item="7"/>
          <tpl hier="12" item="4294967295"/>
          <tpl fld="3" item="0"/>
        </tpls>
      </n>
      <m>
        <tpls c="8">
          <tpl fld="4" item="0"/>
          <tpl hier="2" item="2"/>
          <tpl hier="3" item="3"/>
          <tpl hier="5" item="4"/>
          <tpl hier="9" item="1"/>
          <tpl hier="11" item="7"/>
          <tpl fld="2" item="23"/>
          <tpl fld="3" item="0"/>
        </tpls>
      </m>
      <n v="2">
        <tpls c="8">
          <tpl fld="4" item="0"/>
          <tpl hier="2" item="2"/>
          <tpl hier="3" item="3"/>
          <tpl hier="5" item="4"/>
          <tpl hier="9" item="1"/>
          <tpl hier="11" item="7"/>
          <tpl fld="2" item="12"/>
          <tpl hier="14" item="4294967295"/>
        </tpls>
      </n>
      <n v="10">
        <tpls c="8">
          <tpl fld="4" item="0"/>
          <tpl hier="2" item="2"/>
          <tpl hier="3" item="3"/>
          <tpl hier="5" item="4"/>
          <tpl hier="9" item="1"/>
          <tpl hier="11" item="7"/>
          <tpl fld="2" item="30"/>
          <tpl hier="14" item="4294967295"/>
        </tpls>
      </n>
      <n v="10">
        <tpls c="8">
          <tpl fld="4" item="0"/>
          <tpl hier="2" item="2"/>
          <tpl hier="3" item="3"/>
          <tpl hier="5" item="4"/>
          <tpl hier="9" item="1"/>
          <tpl hier="11" item="7"/>
          <tpl fld="2" item="11"/>
          <tpl hier="14" item="4294967295"/>
        </tpls>
      </n>
      <n v="14">
        <tpls c="8">
          <tpl fld="4" item="0"/>
          <tpl hier="2" item="2"/>
          <tpl hier="3" item="3"/>
          <tpl hier="5" item="4"/>
          <tpl hier="9" item="1"/>
          <tpl hier="11" item="7"/>
          <tpl fld="2" item="31"/>
          <tpl hier="14" item="4294967295"/>
        </tpls>
      </n>
      <n v="11">
        <tpls c="8">
          <tpl fld="4" item="0"/>
          <tpl hier="2" item="2"/>
          <tpl hier="3" item="3"/>
          <tpl hier="5" item="4"/>
          <tpl hier="9" item="1"/>
          <tpl hier="11" item="7"/>
          <tpl fld="2" item="29"/>
          <tpl hier="14" item="4294967295"/>
        </tpls>
      </n>
      <n v="3">
        <tpls c="8">
          <tpl fld="4" item="0"/>
          <tpl hier="2" item="2"/>
          <tpl hier="3" item="3"/>
          <tpl hier="5" item="4"/>
          <tpl hier="9" item="1"/>
          <tpl hier="11" item="7"/>
          <tpl fld="2" item="10"/>
          <tpl hier="14" item="4294967295"/>
        </tpls>
      </n>
      <n v="4">
        <tpls c="8">
          <tpl fld="4" item="0"/>
          <tpl hier="2" item="2"/>
          <tpl hier="3" item="3"/>
          <tpl hier="5" item="4"/>
          <tpl hier="9" item="1"/>
          <tpl hier="11" item="7"/>
          <tpl fld="2" item="42"/>
          <tpl hier="14" item="4294967295"/>
        </tpls>
      </n>
      <n v="1">
        <tpls c="8">
          <tpl fld="4" item="0"/>
          <tpl hier="2" item="2"/>
          <tpl hier="3" item="3"/>
          <tpl hier="5" item="4"/>
          <tpl hier="9" item="1"/>
          <tpl hier="11" item="7"/>
          <tpl fld="2" item="28"/>
          <tpl hier="14" item="4294967295"/>
        </tpls>
      </n>
      <m>
        <tpls c="8">
          <tpl fld="4" item="0"/>
          <tpl hier="2" item="2"/>
          <tpl hier="3" item="3"/>
          <tpl hier="5" item="4"/>
          <tpl hier="9" item="1"/>
          <tpl hier="11" item="7"/>
          <tpl fld="2" item="9"/>
          <tpl hier="14" item="4294967295"/>
        </tpls>
      </m>
      <n v="1">
        <tpls c="8">
          <tpl fld="4" item="0"/>
          <tpl hier="2" item="2"/>
          <tpl hier="3" item="3"/>
          <tpl hier="5" item="4"/>
          <tpl hier="9" item="1"/>
          <tpl hier="11" item="7"/>
          <tpl fld="2" item="52"/>
          <tpl hier="14" item="4294967295"/>
        </tpls>
      </n>
      <n v="3">
        <tpls c="8">
          <tpl fld="4" item="0"/>
          <tpl hier="2" item="2"/>
          <tpl hier="3" item="3"/>
          <tpl hier="5" item="4"/>
          <tpl hier="9" item="1"/>
          <tpl hier="11" item="7"/>
          <tpl fld="2" item="27"/>
          <tpl hier="14" item="4294967295"/>
        </tpls>
      </n>
      <n v="2">
        <tpls c="8">
          <tpl fld="4" item="0"/>
          <tpl hier="2" item="2"/>
          <tpl hier="3" item="3"/>
          <tpl hier="5" item="4"/>
          <tpl hier="9" item="1"/>
          <tpl hier="11" item="7"/>
          <tpl fld="2" item="8"/>
          <tpl hier="14" item="4294967295"/>
        </tpls>
      </n>
      <m>
        <tpls c="8">
          <tpl fld="4" item="0"/>
          <tpl hier="2" item="2"/>
          <tpl hier="3" item="3"/>
          <tpl hier="5" item="4"/>
          <tpl hier="9" item="1"/>
          <tpl hier="11" item="7"/>
          <tpl fld="2" item="21"/>
          <tpl hier="14" item="4294967295"/>
        </tpls>
      </m>
      <n v="218">
        <tpls c="8">
          <tpl fld="4" item="0"/>
          <tpl hier="2" item="2"/>
          <tpl hier="3" item="3"/>
          <tpl hier="5" item="4"/>
          <tpl hier="9" item="1"/>
          <tpl hier="11" item="7"/>
          <tpl hier="12" item="4294967295"/>
          <tpl hier="14" item="4294967295"/>
        </tpls>
      </n>
      <n v="1">
        <tpls c="8">
          <tpl fld="4" item="0"/>
          <tpl hier="2" item="2"/>
          <tpl hier="3" item="3"/>
          <tpl hier="5" item="4"/>
          <tpl hier="9" item="1"/>
          <tpl hier="11" item="7"/>
          <tpl fld="2" item="32"/>
          <tpl fld="3" item="1"/>
        </tpls>
      </n>
      <m>
        <tpls c="8">
          <tpl fld="4" item="0"/>
          <tpl hier="2" item="2"/>
          <tpl hier="3" item="3"/>
          <tpl hier="5" item="4"/>
          <tpl hier="9" item="1"/>
          <tpl hier="11" item="7"/>
          <tpl fld="2" item="32"/>
          <tpl fld="3" item="0"/>
        </tpls>
      </m>
      <n v="3">
        <tpls c="8">
          <tpl fld="4" item="0"/>
          <tpl hier="2" item="2"/>
          <tpl hier="3" item="3"/>
          <tpl hier="5" item="4"/>
          <tpl hier="9" item="1"/>
          <tpl hier="11" item="7"/>
          <tpl fld="2" item="33"/>
          <tpl fld="3" item="1"/>
        </tpls>
      </n>
      <n v="1">
        <tpls c="8">
          <tpl fld="4" item="0"/>
          <tpl hier="2" item="2"/>
          <tpl hier="3" item="3"/>
          <tpl hier="5" item="4"/>
          <tpl hier="9" item="1"/>
          <tpl hier="11" item="7"/>
          <tpl fld="2" item="33"/>
          <tpl fld="3" item="0"/>
        </tpls>
      </n>
      <m>
        <tpls c="8">
          <tpl fld="4" item="0"/>
          <tpl hier="2" item="2"/>
          <tpl hier="3" item="3"/>
          <tpl hier="5" item="4"/>
          <tpl hier="9" item="1"/>
          <tpl hier="11" item="7"/>
          <tpl fld="2" item="34"/>
          <tpl fld="3" item="1"/>
        </tpls>
      </m>
      <n v="1">
        <tpls c="8">
          <tpl fld="4" item="0"/>
          <tpl hier="2" item="2"/>
          <tpl hier="3" item="3"/>
          <tpl hier="5" item="4"/>
          <tpl hier="9" item="1"/>
          <tpl hier="11" item="7"/>
          <tpl fld="2" item="34"/>
          <tpl fld="3" item="0"/>
        </tpls>
      </n>
      <n v="2">
        <tpls c="8">
          <tpl fld="4" item="0"/>
          <tpl hier="2" item="2"/>
          <tpl hier="3" item="3"/>
          <tpl hier="5" item="4"/>
          <tpl hier="9" item="1"/>
          <tpl hier="11" item="7"/>
          <tpl fld="2" item="35"/>
          <tpl fld="3" item="1"/>
        </tpls>
      </n>
      <n v="1">
        <tpls c="8">
          <tpl fld="4" item="0"/>
          <tpl hier="2" item="2"/>
          <tpl hier="3" item="3"/>
          <tpl hier="5" item="4"/>
          <tpl hier="9" item="1"/>
          <tpl hier="11" item="7"/>
          <tpl fld="2" item="35"/>
          <tpl fld="3" item="0"/>
        </tpls>
      </n>
      <n v="4">
        <tpls c="8">
          <tpl fld="4" item="0"/>
          <tpl hier="2" item="2"/>
          <tpl hier="3" item="3"/>
          <tpl hier="5" item="4"/>
          <tpl hier="9" item="1"/>
          <tpl hier="11" item="7"/>
          <tpl fld="2" item="36"/>
          <tpl fld="3" item="1"/>
        </tpls>
      </n>
      <n v="3">
        <tpls c="8">
          <tpl fld="4" item="0"/>
          <tpl hier="2" item="2"/>
          <tpl hier="3" item="3"/>
          <tpl hier="5" item="4"/>
          <tpl hier="9" item="1"/>
          <tpl hier="11" item="7"/>
          <tpl fld="2" item="36"/>
          <tpl fld="3" item="0"/>
        </tpls>
      </n>
      <n v="1">
        <tpls c="8">
          <tpl fld="4" item="0"/>
          <tpl hier="2" item="2"/>
          <tpl hier="3" item="3"/>
          <tpl hier="5" item="4"/>
          <tpl hier="9" item="1"/>
          <tpl hier="11" item="7"/>
          <tpl fld="2" item="37"/>
          <tpl fld="3" item="1"/>
        </tpls>
      </n>
      <m>
        <tpls c="8">
          <tpl fld="4" item="0"/>
          <tpl hier="2" item="2"/>
          <tpl hier="3" item="3"/>
          <tpl hier="5" item="4"/>
          <tpl hier="9" item="1"/>
          <tpl hier="11" item="7"/>
          <tpl fld="2" item="37"/>
          <tpl fld="3" item="0"/>
        </tpls>
      </m>
      <n v="1">
        <tpls c="8">
          <tpl fld="4" item="0"/>
          <tpl hier="2" item="2"/>
          <tpl hier="3" item="3"/>
          <tpl hier="5" item="4"/>
          <tpl hier="9" item="1"/>
          <tpl hier="11" item="7"/>
          <tpl fld="2" item="37"/>
          <tpl hier="14" item="4294967295"/>
        </tpls>
      </n>
      <n v="1">
        <tpls c="8">
          <tpl fld="4" item="0"/>
          <tpl hier="2" item="2"/>
          <tpl hier="3" item="3"/>
          <tpl hier="5" item="4"/>
          <tpl hier="9" item="1"/>
          <tpl hier="11" item="7"/>
          <tpl fld="2" item="38"/>
          <tpl fld="3" item="1"/>
        </tpls>
      </n>
      <n v="1">
        <tpls c="8">
          <tpl fld="4" item="0"/>
          <tpl hier="2" item="2"/>
          <tpl hier="3" item="3"/>
          <tpl hier="5" item="4"/>
          <tpl hier="9" item="1"/>
          <tpl hier="11" item="7"/>
          <tpl fld="2" item="38"/>
          <tpl fld="3" item="0"/>
        </tpls>
      </n>
      <n v="2">
        <tpls c="8">
          <tpl fld="4" item="0"/>
          <tpl hier="2" item="2"/>
          <tpl hier="3" item="3"/>
          <tpl hier="5" item="4"/>
          <tpl hier="9" item="1"/>
          <tpl hier="11" item="7"/>
          <tpl fld="2" item="38"/>
          <tpl hier="14" item="4294967295"/>
        </tpls>
      </n>
      <n v="1">
        <tpls c="8">
          <tpl fld="4" item="0"/>
          <tpl hier="2" item="2"/>
          <tpl hier="3" item="3"/>
          <tpl hier="5" item="4"/>
          <tpl hier="9" item="1"/>
          <tpl hier="11" item="7"/>
          <tpl fld="2" item="39"/>
          <tpl fld="3" item="1"/>
        </tpls>
      </n>
      <n v="1">
        <tpls c="8">
          <tpl fld="4" item="0"/>
          <tpl hier="2" item="2"/>
          <tpl hier="3" item="3"/>
          <tpl hier="5" item="4"/>
          <tpl hier="9" item="1"/>
          <tpl hier="11" item="7"/>
          <tpl fld="2" item="39"/>
          <tpl fld="3" item="0"/>
        </tpls>
      </n>
      <n v="2">
        <tpls c="8">
          <tpl fld="4" item="0"/>
          <tpl hier="2" item="2"/>
          <tpl hier="3" item="3"/>
          <tpl hier="5" item="4"/>
          <tpl hier="9" item="1"/>
          <tpl hier="11" item="7"/>
          <tpl fld="2" item="39"/>
          <tpl hier="14" item="4294967295"/>
        </tpls>
      </n>
      <n v="4">
        <tpls c="8">
          <tpl fld="4" item="0"/>
          <tpl hier="2" item="2"/>
          <tpl hier="3" item="3"/>
          <tpl hier="5" item="4"/>
          <tpl hier="9" item="1"/>
          <tpl hier="11" item="7"/>
          <tpl fld="2" item="40"/>
          <tpl fld="3" item="1"/>
        </tpls>
      </n>
      <n v="8">
        <tpls c="8">
          <tpl fld="4" item="0"/>
          <tpl hier="2" item="2"/>
          <tpl hier="3" item="3"/>
          <tpl hier="5" item="4"/>
          <tpl hier="9" item="1"/>
          <tpl hier="11" item="7"/>
          <tpl fld="2" item="40"/>
          <tpl fld="3" item="0"/>
        </tpls>
      </n>
      <n v="12">
        <tpls c="8">
          <tpl fld="4" item="0"/>
          <tpl hier="2" item="2"/>
          <tpl hier="3" item="3"/>
          <tpl hier="5" item="4"/>
          <tpl hier="9" item="1"/>
          <tpl hier="11" item="7"/>
          <tpl fld="2" item="40"/>
          <tpl hier="14" item="4294967295"/>
        </tpls>
      </n>
      <n v="5">
        <tpls c="8">
          <tpl fld="4" item="0"/>
          <tpl hier="2" item="2"/>
          <tpl hier="3" item="3"/>
          <tpl hier="5" item="4"/>
          <tpl hier="9" item="1"/>
          <tpl hier="11" item="7"/>
          <tpl fld="2" item="41"/>
          <tpl fld="3" item="1"/>
        </tpls>
      </n>
      <m>
        <tpls c="8">
          <tpl fld="4" item="0"/>
          <tpl hier="2" item="2"/>
          <tpl hier="3" item="3"/>
          <tpl hier="5" item="4"/>
          <tpl hier="9" item="1"/>
          <tpl hier="11" item="7"/>
          <tpl fld="2" item="41"/>
          <tpl fld="3" item="0"/>
        </tpls>
      </m>
      <n v="5">
        <tpls c="8">
          <tpl fld="4" item="0"/>
          <tpl hier="2" item="2"/>
          <tpl hier="3" item="3"/>
          <tpl hier="5" item="4"/>
          <tpl hier="9" item="1"/>
          <tpl hier="11" item="7"/>
          <tpl fld="2" item="41"/>
          <tpl hier="14" item="4294967295"/>
        </tpls>
      </n>
      <m>
        <tpls c="8">
          <tpl fld="4" item="0"/>
          <tpl hier="2" item="2"/>
          <tpl hier="3" item="3"/>
          <tpl hier="5" item="4"/>
          <tpl hier="9" item="1"/>
          <tpl hier="11" item="7"/>
          <tpl fld="2" item="43"/>
          <tpl hier="14" item="4294967295"/>
        </tpls>
      </m>
      <m>
        <tpls c="8">
          <tpl fld="4" item="0"/>
          <tpl hier="2" item="2"/>
          <tpl hier="3" item="3"/>
          <tpl hier="5" item="4"/>
          <tpl hier="9" item="1"/>
          <tpl hier="11" item="7"/>
          <tpl fld="2" item="43"/>
          <tpl fld="3" item="0"/>
        </tpls>
      </m>
      <n v="2">
        <tpls c="8">
          <tpl fld="4" item="0"/>
          <tpl hier="2" item="2"/>
          <tpl hier="3" item="3"/>
          <tpl hier="5" item="4"/>
          <tpl hier="9" item="1"/>
          <tpl hier="11" item="7"/>
          <tpl fld="2" item="44"/>
          <tpl hier="14" item="4294967295"/>
        </tpls>
      </n>
      <m>
        <tpls c="8">
          <tpl fld="4" item="0"/>
          <tpl hier="2" item="2"/>
          <tpl hier="3" item="3"/>
          <tpl hier="5" item="4"/>
          <tpl hier="9" item="1"/>
          <tpl hier="11" item="7"/>
          <tpl fld="2" item="44"/>
          <tpl fld="3" item="0"/>
        </tpls>
      </m>
      <n v="5">
        <tpls c="8">
          <tpl fld="4" item="0"/>
          <tpl hier="2" item="2"/>
          <tpl hier="3" item="3"/>
          <tpl hier="5" item="4"/>
          <tpl hier="9" item="1"/>
          <tpl hier="11" item="7"/>
          <tpl fld="2" item="45"/>
          <tpl hier="14" item="4294967295"/>
        </tpls>
      </n>
      <n v="2">
        <tpls c="8">
          <tpl fld="4" item="0"/>
          <tpl hier="2" item="2"/>
          <tpl hier="3" item="3"/>
          <tpl hier="5" item="4"/>
          <tpl hier="9" item="1"/>
          <tpl hier="11" item="7"/>
          <tpl fld="2" item="45"/>
          <tpl fld="3" item="0"/>
        </tpls>
      </n>
      <m>
        <tpls c="8">
          <tpl fld="4" item="0"/>
          <tpl hier="2" item="2"/>
          <tpl hier="3" item="3"/>
          <tpl hier="5" item="4"/>
          <tpl hier="9" item="1"/>
          <tpl hier="11" item="7"/>
          <tpl fld="2" item="47"/>
          <tpl fld="3" item="1"/>
        </tpls>
      </m>
      <m>
        <tpls c="8">
          <tpl fld="4" item="0"/>
          <tpl hier="2" item="2"/>
          <tpl hier="3" item="3"/>
          <tpl hier="5" item="4"/>
          <tpl hier="9" item="1"/>
          <tpl hier="11" item="7"/>
          <tpl fld="2" item="47"/>
          <tpl fld="3" item="0"/>
        </tpls>
      </m>
      <m>
        <tpls c="8">
          <tpl fld="4" item="0"/>
          <tpl hier="2" item="2"/>
          <tpl hier="3" item="3"/>
          <tpl hier="5" item="4"/>
          <tpl hier="9" item="1"/>
          <tpl hier="11" item="7"/>
          <tpl fld="2" item="48"/>
          <tpl fld="3" item="1"/>
        </tpls>
      </m>
      <m>
        <tpls c="8">
          <tpl fld="4" item="0"/>
          <tpl hier="2" item="2"/>
          <tpl hier="3" item="3"/>
          <tpl hier="5" item="4"/>
          <tpl hier="9" item="1"/>
          <tpl hier="11" item="7"/>
          <tpl fld="2" item="48"/>
          <tpl fld="3" item="0"/>
        </tpls>
      </m>
      <n v="3">
        <tpls c="8">
          <tpl fld="4" item="0"/>
          <tpl hier="2" item="2"/>
          <tpl hier="3" item="3"/>
          <tpl hier="5" item="4"/>
          <tpl hier="9" item="1"/>
          <tpl hier="11" item="7"/>
          <tpl fld="2" item="49"/>
          <tpl fld="3" item="1"/>
        </tpls>
      </n>
      <m>
        <tpls c="8">
          <tpl fld="4" item="0"/>
          <tpl hier="2" item="2"/>
          <tpl hier="3" item="3"/>
          <tpl hier="5" item="4"/>
          <tpl hier="9" item="1"/>
          <tpl hier="11" item="7"/>
          <tpl fld="2" item="49"/>
          <tpl fld="3" item="0"/>
        </tpls>
      </m>
      <n v="2">
        <tpls c="8">
          <tpl fld="4" item="0"/>
          <tpl hier="2" item="2"/>
          <tpl hier="3" item="3"/>
          <tpl hier="5" item="4"/>
          <tpl hier="9" item="1"/>
          <tpl hier="11" item="7"/>
          <tpl fld="2" item="50"/>
          <tpl fld="3" item="1"/>
        </tpls>
      </n>
      <n v="13">
        <tpls c="8">
          <tpl fld="4" item="0"/>
          <tpl hier="2" item="2"/>
          <tpl hier="3" item="3"/>
          <tpl hier="5" item="4"/>
          <tpl hier="9" item="1"/>
          <tpl hier="11" item="7"/>
          <tpl fld="2" item="50"/>
          <tpl fld="3" item="0"/>
        </tpls>
      </n>
      <n v="1">
        <tpls c="8">
          <tpl fld="4" item="0"/>
          <tpl hier="2" item="2"/>
          <tpl hier="3" item="3"/>
          <tpl hier="5" item="4"/>
          <tpl hier="9" item="1"/>
          <tpl hier="11" item="7"/>
          <tpl fld="2" item="51"/>
          <tpl fld="3" item="1"/>
        </tpls>
      </n>
      <n v="1">
        <tpls c="8">
          <tpl fld="4" item="0"/>
          <tpl hier="2" item="2"/>
          <tpl hier="3" item="3"/>
          <tpl hier="5" item="4"/>
          <tpl hier="9" item="1"/>
          <tpl hier="11" item="7"/>
          <tpl fld="2" item="51"/>
          <tpl fld="3" item="0"/>
        </tpls>
      </n>
      <n v="7">
        <tpls c="8">
          <tpl fld="4" item="0"/>
          <tpl hier="2" item="2"/>
          <tpl hier="3" item="3"/>
          <tpl hier="5" item="4"/>
          <tpl hier="9" item="1"/>
          <tpl hier="11" item="8"/>
          <tpl fld="2" item="6"/>
          <tpl fld="3" item="0"/>
        </tpls>
      </n>
      <m>
        <tpls c="8">
          <tpl fld="4" item="0"/>
          <tpl hier="2" item="2"/>
          <tpl hier="3" item="3"/>
          <tpl hier="5" item="4"/>
          <tpl hier="9" item="1"/>
          <tpl hier="11" item="8"/>
          <tpl fld="2" item="13"/>
          <tpl fld="3" item="0"/>
        </tpls>
      </m>
      <n v="3">
        <tpls c="8">
          <tpl fld="4" item="0"/>
          <tpl hier="2" item="2"/>
          <tpl hier="3" item="3"/>
          <tpl hier="5" item="4"/>
          <tpl hier="9" item="1"/>
          <tpl hier="11" item="8"/>
          <tpl fld="2" item="14"/>
          <tpl fld="3" item="0"/>
        </tpls>
      </n>
      <n v="10">
        <tpls c="8">
          <tpl fld="4" item="0"/>
          <tpl hier="2" item="2"/>
          <tpl hier="3" item="3"/>
          <tpl hier="5" item="4"/>
          <tpl hier="9" item="1"/>
          <tpl hier="11" item="8"/>
          <tpl fld="2" item="15"/>
          <tpl fld="3" item="0"/>
        </tpls>
      </n>
      <n v="8">
        <tpls c="8">
          <tpl fld="4" item="0"/>
          <tpl hier="2" item="2"/>
          <tpl hier="3" item="3"/>
          <tpl hier="5" item="4"/>
          <tpl hier="9" item="1"/>
          <tpl hier="11" item="8"/>
          <tpl fld="2" item="16"/>
          <tpl fld="3" item="0"/>
        </tpls>
      </n>
      <n v="5">
        <tpls c="8">
          <tpl fld="4" item="0"/>
          <tpl hier="2" item="2"/>
          <tpl hier="3" item="3"/>
          <tpl hier="5" item="4"/>
          <tpl hier="9" item="1"/>
          <tpl hier="11" item="8"/>
          <tpl fld="2" item="13"/>
          <tpl fld="3" item="1"/>
        </tpls>
      </n>
      <n v="3">
        <tpls c="8">
          <tpl fld="4" item="0"/>
          <tpl hier="2" item="2"/>
          <tpl hier="3" item="3"/>
          <tpl hier="5" item="4"/>
          <tpl hier="9" item="1"/>
          <tpl hier="11" item="8"/>
          <tpl fld="2" item="14"/>
          <tpl fld="3" item="1"/>
        </tpls>
      </n>
      <n v="7">
        <tpls c="8">
          <tpl fld="4" item="0"/>
          <tpl hier="2" item="2"/>
          <tpl hier="3" item="3"/>
          <tpl hier="5" item="4"/>
          <tpl hier="9" item="1"/>
          <tpl hier="11" item="8"/>
          <tpl fld="2" item="15"/>
          <tpl fld="3" item="1"/>
        </tpls>
      </n>
      <n v="4">
        <tpls c="8">
          <tpl fld="4" item="0"/>
          <tpl hier="2" item="2"/>
          <tpl hier="3" item="3"/>
          <tpl hier="5" item="4"/>
          <tpl hier="9" item="1"/>
          <tpl hier="11" item="8"/>
          <tpl fld="2" item="16"/>
          <tpl fld="3" item="1"/>
        </tpls>
      </n>
      <n v="4">
        <tpls c="8">
          <tpl fld="4" item="0"/>
          <tpl hier="2" item="2"/>
          <tpl hier="3" item="3"/>
          <tpl hier="5" item="4"/>
          <tpl hier="9" item="1"/>
          <tpl hier="11" item="8"/>
          <tpl fld="2" item="24"/>
          <tpl fld="3" item="0"/>
        </tpls>
      </n>
      <n v="4">
        <tpls c="8">
          <tpl fld="4" item="0"/>
          <tpl hier="2" item="2"/>
          <tpl hier="3" item="3"/>
          <tpl hier="5" item="4"/>
          <tpl hier="9" item="1"/>
          <tpl hier="11" item="8"/>
          <tpl fld="2" item="25"/>
          <tpl fld="3" item="0"/>
        </tpls>
      </n>
      <n v="7">
        <tpls c="8">
          <tpl fld="4" item="0"/>
          <tpl hier="2" item="2"/>
          <tpl hier="3" item="3"/>
          <tpl hier="5" item="4"/>
          <tpl hier="9" item="1"/>
          <tpl hier="11" item="8"/>
          <tpl fld="2" item="26"/>
          <tpl fld="3" item="0"/>
        </tpls>
      </n>
      <m>
        <tpls c="8">
          <tpl fld="4" item="0"/>
          <tpl hier="2" item="2"/>
          <tpl hier="3" item="3"/>
          <tpl hier="5" item="4"/>
          <tpl hier="9" item="1"/>
          <tpl hier="11" item="8"/>
          <tpl fld="2" item="0"/>
          <tpl hier="14" item="4294967295"/>
        </tpls>
      </m>
      <n v="1">
        <tpls c="8">
          <tpl fld="4" item="0"/>
          <tpl hier="2" item="2"/>
          <tpl hier="3" item="3"/>
          <tpl hier="5" item="4"/>
          <tpl hier="9" item="1"/>
          <tpl hier="11" item="8"/>
          <tpl fld="2" item="17"/>
          <tpl hier="14" item="4294967295"/>
        </tpls>
      </n>
      <n v="2">
        <tpls c="8">
          <tpl fld="4" item="0"/>
          <tpl hier="2" item="2"/>
          <tpl hier="3" item="3"/>
          <tpl hier="5" item="4"/>
          <tpl hier="9" item="1"/>
          <tpl hier="11" item="8"/>
          <tpl fld="2" item="1"/>
          <tpl hier="14" item="4294967295"/>
        </tpls>
      </n>
      <n v="4">
        <tpls c="8">
          <tpl fld="4" item="0"/>
          <tpl hier="2" item="2"/>
          <tpl hier="3" item="3"/>
          <tpl hier="5" item="4"/>
          <tpl hier="9" item="1"/>
          <tpl hier="11" item="8"/>
          <tpl fld="2" item="18"/>
          <tpl hier="14" item="4294967295"/>
        </tpls>
      </n>
      <n v="18">
        <tpls c="8">
          <tpl fld="4" item="0"/>
          <tpl hier="2" item="2"/>
          <tpl hier="3" item="3"/>
          <tpl hier="5" item="4"/>
          <tpl hier="9" item="1"/>
          <tpl hier="11" item="8"/>
          <tpl fld="2" item="2"/>
          <tpl hier="14" item="4294967295"/>
        </tpls>
      </n>
      <n v="14">
        <tpls c="8">
          <tpl fld="4" item="0"/>
          <tpl hier="2" item="2"/>
          <tpl hier="3" item="3"/>
          <tpl hier="5" item="4"/>
          <tpl hier="9" item="1"/>
          <tpl hier="11" item="8"/>
          <tpl fld="2" item="19"/>
          <tpl hier="14" item="4294967295"/>
        </tpls>
      </n>
      <n v="16">
        <tpls c="8">
          <tpl fld="4" item="0"/>
          <tpl hier="2" item="2"/>
          <tpl hier="3" item="3"/>
          <tpl hier="5" item="4"/>
          <tpl hier="9" item="1"/>
          <tpl hier="11" item="8"/>
          <tpl fld="2" item="3"/>
          <tpl hier="14" item="4294967295"/>
        </tpls>
      </n>
      <n v="18">
        <tpls c="8">
          <tpl fld="4" item="0"/>
          <tpl hier="2" item="2"/>
          <tpl hier="3" item="3"/>
          <tpl hier="5" item="4"/>
          <tpl hier="9" item="1"/>
          <tpl hier="11" item="8"/>
          <tpl fld="2" item="20"/>
          <tpl hier="14" item="4294967295"/>
        </tpls>
      </n>
      <m>
        <tpls c="8">
          <tpl fld="4" item="0"/>
          <tpl hier="2" item="2"/>
          <tpl hier="3" item="3"/>
          <tpl hier="5" item="4"/>
          <tpl hier="9" item="1"/>
          <tpl hier="11" item="8"/>
          <tpl fld="2" item="0"/>
          <tpl fld="3" item="0"/>
        </tpls>
      </m>
      <m>
        <tpls c="8">
          <tpl fld="4" item="0"/>
          <tpl hier="2" item="2"/>
          <tpl hier="3" item="3"/>
          <tpl hier="5" item="4"/>
          <tpl hier="9" item="1"/>
          <tpl hier="11" item="8"/>
          <tpl fld="2" item="17"/>
          <tpl fld="3" item="0"/>
        </tpls>
      </m>
      <n v="2">
        <tpls c="8">
          <tpl fld="4" item="0"/>
          <tpl hier="2" item="2"/>
          <tpl hier="3" item="3"/>
          <tpl hier="5" item="4"/>
          <tpl hier="9" item="1"/>
          <tpl hier="11" item="8"/>
          <tpl fld="2" item="1"/>
          <tpl fld="3" item="0"/>
        </tpls>
      </n>
      <n v="1">
        <tpls c="8">
          <tpl fld="4" item="0"/>
          <tpl hier="2" item="2"/>
          <tpl hier="3" item="3"/>
          <tpl hier="5" item="4"/>
          <tpl hier="9" item="1"/>
          <tpl hier="11" item="8"/>
          <tpl fld="2" item="18"/>
          <tpl fld="3" item="0"/>
        </tpls>
      </n>
      <n v="9">
        <tpls c="8">
          <tpl fld="4" item="0"/>
          <tpl hier="2" item="2"/>
          <tpl hier="3" item="3"/>
          <tpl hier="5" item="4"/>
          <tpl hier="9" item="1"/>
          <tpl hier="11" item="8"/>
          <tpl fld="2" item="2"/>
          <tpl fld="3" item="0"/>
        </tpls>
      </n>
      <n v="7">
        <tpls c="8">
          <tpl fld="4" item="0"/>
          <tpl hier="2" item="2"/>
          <tpl hier="3" item="3"/>
          <tpl hier="5" item="4"/>
          <tpl hier="9" item="1"/>
          <tpl hier="11" item="8"/>
          <tpl fld="2" item="19"/>
          <tpl fld="3" item="0"/>
        </tpls>
      </n>
      <n v="12">
        <tpls c="8">
          <tpl fld="4" item="0"/>
          <tpl hier="2" item="2"/>
          <tpl hier="3" item="3"/>
          <tpl hier="5" item="4"/>
          <tpl hier="9" item="1"/>
          <tpl hier="11" item="8"/>
          <tpl fld="2" item="3"/>
          <tpl fld="3" item="0"/>
        </tpls>
      </n>
      <n v="9">
        <tpls c="8">
          <tpl fld="4" item="0"/>
          <tpl hier="2" item="2"/>
          <tpl hier="3" item="3"/>
          <tpl hier="5" item="4"/>
          <tpl hier="9" item="1"/>
          <tpl hier="11" item="8"/>
          <tpl fld="2" item="20"/>
          <tpl fld="3" item="0"/>
        </tpls>
      </n>
      <m>
        <tpls c="8">
          <tpl fld="4" item="0"/>
          <tpl hier="2" item="2"/>
          <tpl hier="3" item="3"/>
          <tpl hier="5" item="4"/>
          <tpl hier="9" item="1"/>
          <tpl hier="11" item="8"/>
          <tpl fld="2" item="0"/>
          <tpl fld="3" item="1"/>
        </tpls>
      </m>
      <n v="1">
        <tpls c="8">
          <tpl fld="4" item="0"/>
          <tpl hier="2" item="2"/>
          <tpl hier="3" item="3"/>
          <tpl hier="5" item="4"/>
          <tpl hier="9" item="1"/>
          <tpl hier="11" item="8"/>
          <tpl fld="2" item="17"/>
          <tpl fld="3" item="1"/>
        </tpls>
      </n>
      <m>
        <tpls c="8">
          <tpl fld="4" item="0"/>
          <tpl hier="2" item="2"/>
          <tpl hier="3" item="3"/>
          <tpl hier="5" item="4"/>
          <tpl hier="9" item="1"/>
          <tpl hier="11" item="8"/>
          <tpl fld="2" item="1"/>
          <tpl fld="3" item="1"/>
        </tpls>
      </m>
      <n v="3">
        <tpls c="8">
          <tpl fld="4" item="0"/>
          <tpl hier="2" item="2"/>
          <tpl hier="3" item="3"/>
          <tpl hier="5" item="4"/>
          <tpl hier="9" item="1"/>
          <tpl hier="11" item="8"/>
          <tpl fld="2" item="18"/>
          <tpl fld="3" item="1"/>
        </tpls>
      </n>
      <n v="9">
        <tpls c="8">
          <tpl fld="4" item="0"/>
          <tpl hier="2" item="2"/>
          <tpl hier="3" item="3"/>
          <tpl hier="5" item="4"/>
          <tpl hier="9" item="1"/>
          <tpl hier="11" item="8"/>
          <tpl fld="2" item="2"/>
          <tpl fld="3" item="1"/>
        </tpls>
      </n>
      <n v="7">
        <tpls c="8">
          <tpl fld="4" item="0"/>
          <tpl hier="2" item="2"/>
          <tpl hier="3" item="3"/>
          <tpl hier="5" item="4"/>
          <tpl hier="9" item="1"/>
          <tpl hier="11" item="8"/>
          <tpl fld="2" item="19"/>
          <tpl fld="3" item="1"/>
        </tpls>
      </n>
      <n v="4">
        <tpls c="8">
          <tpl fld="4" item="0"/>
          <tpl hier="2" item="2"/>
          <tpl hier="3" item="3"/>
          <tpl hier="5" item="4"/>
          <tpl hier="9" item="1"/>
          <tpl hier="11" item="8"/>
          <tpl fld="2" item="3"/>
          <tpl fld="3" item="1"/>
        </tpls>
      </n>
      <n v="9">
        <tpls c="8">
          <tpl fld="4" item="0"/>
          <tpl hier="2" item="2"/>
          <tpl hier="3" item="3"/>
          <tpl hier="5" item="4"/>
          <tpl hier="9" item="1"/>
          <tpl hier="11" item="8"/>
          <tpl fld="2" item="20"/>
          <tpl fld="3" item="1"/>
        </tpls>
      </n>
      <n v="2">
        <tpls c="8">
          <tpl fld="4" item="0"/>
          <tpl hier="2" item="2"/>
          <tpl hier="3" item="3"/>
          <tpl hier="5" item="4"/>
          <tpl hier="9" item="1"/>
          <tpl hier="11" item="8"/>
          <tpl fld="2" item="5"/>
          <tpl fld="3" item="0"/>
        </tpls>
      </n>
      <n v="1">
        <tpls c="8">
          <tpl fld="4" item="0"/>
          <tpl hier="2" item="2"/>
          <tpl hier="3" item="3"/>
          <tpl hier="5" item="4"/>
          <tpl hier="9" item="1"/>
          <tpl hier="11" item="8"/>
          <tpl fld="2" item="4"/>
          <tpl hier="14" item="4294967295"/>
        </tpls>
      </n>
      <n v="6">
        <tpls c="8">
          <tpl fld="4" item="0"/>
          <tpl hier="2" item="2"/>
          <tpl hier="3" item="3"/>
          <tpl hier="5" item="4"/>
          <tpl hier="9" item="1"/>
          <tpl hier="11" item="8"/>
          <tpl fld="2" item="22"/>
          <tpl hier="14" item="4294967295"/>
        </tpls>
      </n>
      <n v="7">
        <tpls c="8">
          <tpl fld="4" item="0"/>
          <tpl hier="2" item="2"/>
          <tpl hier="3" item="3"/>
          <tpl hier="5" item="4"/>
          <tpl hier="9" item="1"/>
          <tpl hier="11" item="8"/>
          <tpl fld="2" item="5"/>
          <tpl hier="14" item="4294967295"/>
        </tpls>
      </n>
      <n v="10">
        <tpls c="8">
          <tpl fld="4" item="0"/>
          <tpl hier="2" item="2"/>
          <tpl hier="3" item="3"/>
          <tpl hier="5" item="4"/>
          <tpl hier="9" item="1"/>
          <tpl hier="11" item="8"/>
          <tpl fld="2" item="23"/>
          <tpl hier="14" item="4294967295"/>
        </tpls>
      </n>
      <n v="11">
        <tpls c="8">
          <tpl fld="4" item="0"/>
          <tpl hier="2" item="2"/>
          <tpl hier="3" item="3"/>
          <tpl hier="5" item="4"/>
          <tpl hier="9" item="1"/>
          <tpl hier="11" item="8"/>
          <tpl fld="2" item="6"/>
          <tpl hier="14" item="4294967295"/>
        </tpls>
      </n>
      <n v="6">
        <tpls c="8">
          <tpl fld="4" item="0"/>
          <tpl hier="2" item="2"/>
          <tpl hier="3" item="3"/>
          <tpl hier="5" item="4"/>
          <tpl hier="9" item="1"/>
          <tpl hier="11" item="8"/>
          <tpl fld="2" item="24"/>
          <tpl hier="14" item="4294967295"/>
        </tpls>
      </n>
      <n v="13">
        <tpls c="8">
          <tpl fld="4" item="0"/>
          <tpl hier="2" item="2"/>
          <tpl hier="3" item="3"/>
          <tpl hier="5" item="4"/>
          <tpl hier="9" item="1"/>
          <tpl hier="11" item="8"/>
          <tpl fld="2" item="7"/>
          <tpl hier="14" item="4294967295"/>
        </tpls>
      </n>
      <n v="16">
        <tpls c="8">
          <tpl fld="4" item="0"/>
          <tpl hier="2" item="2"/>
          <tpl hier="3" item="3"/>
          <tpl hier="5" item="4"/>
          <tpl hier="9" item="1"/>
          <tpl hier="11" item="8"/>
          <tpl fld="2" item="25"/>
          <tpl hier="14" item="4294967295"/>
        </tpls>
      </n>
      <n v="19">
        <tpls c="8">
          <tpl fld="4" item="0"/>
          <tpl hier="2" item="2"/>
          <tpl hier="3" item="3"/>
          <tpl hier="5" item="4"/>
          <tpl hier="9" item="1"/>
          <tpl hier="11" item="8"/>
          <tpl fld="2" item="26"/>
          <tpl hier="14" item="4294967295"/>
        </tpls>
      </n>
      <n v="10">
        <tpls c="8">
          <tpl fld="4" item="0"/>
          <tpl hier="2" item="2"/>
          <tpl hier="3" item="3"/>
          <tpl hier="5" item="4"/>
          <tpl hier="9" item="1"/>
          <tpl hier="11" item="8"/>
          <tpl fld="2" item="46"/>
          <tpl hier="14" item="4294967295"/>
        </tpls>
      </n>
      <n v="6">
        <tpls c="8">
          <tpl fld="4" item="0"/>
          <tpl hier="2" item="2"/>
          <tpl hier="3" item="3"/>
          <tpl hier="5" item="4"/>
          <tpl hier="9" item="1"/>
          <tpl hier="11" item="8"/>
          <tpl fld="2" item="7"/>
          <tpl fld="3" item="0"/>
        </tpls>
      </n>
      <m>
        <tpls c="8">
          <tpl fld="4" item="0"/>
          <tpl hier="2" item="2"/>
          <tpl hier="3" item="3"/>
          <tpl hier="5" item="4"/>
          <tpl hier="9" item="1"/>
          <tpl hier="11" item="8"/>
          <tpl fld="2" item="43"/>
          <tpl fld="3" item="1"/>
        </tpls>
      </m>
      <n v="1">
        <tpls c="8">
          <tpl fld="4" item="0"/>
          <tpl hier="2" item="2"/>
          <tpl hier="3" item="3"/>
          <tpl hier="5" item="4"/>
          <tpl hier="9" item="1"/>
          <tpl hier="11" item="8"/>
          <tpl fld="2" item="4"/>
          <tpl fld="3" item="1"/>
        </tpls>
      </n>
      <n v="5">
        <tpls c="8">
          <tpl fld="4" item="0"/>
          <tpl hier="2" item="2"/>
          <tpl hier="3" item="3"/>
          <tpl hier="5" item="4"/>
          <tpl hier="9" item="1"/>
          <tpl hier="11" item="8"/>
          <tpl fld="2" item="22"/>
          <tpl fld="3" item="1"/>
        </tpls>
      </n>
      <m>
        <tpls c="8">
          <tpl fld="4" item="0"/>
          <tpl hier="2" item="2"/>
          <tpl hier="3" item="3"/>
          <tpl hier="5" item="4"/>
          <tpl hier="9" item="1"/>
          <tpl hier="11" item="8"/>
          <tpl fld="2" item="44"/>
          <tpl fld="3" item="1"/>
        </tpls>
      </m>
      <n v="5">
        <tpls c="8">
          <tpl fld="4" item="0"/>
          <tpl hier="2" item="2"/>
          <tpl hier="3" item="3"/>
          <tpl hier="5" item="4"/>
          <tpl hier="9" item="1"/>
          <tpl hier="11" item="8"/>
          <tpl fld="2" item="5"/>
          <tpl fld="3" item="1"/>
        </tpls>
      </n>
      <n v="7">
        <tpls c="8">
          <tpl fld="4" item="0"/>
          <tpl hier="2" item="2"/>
          <tpl hier="3" item="3"/>
          <tpl hier="5" item="4"/>
          <tpl hier="9" item="1"/>
          <tpl hier="11" item="8"/>
          <tpl fld="2" item="23"/>
          <tpl fld="3" item="1"/>
        </tpls>
      </n>
      <n v="5">
        <tpls c="8">
          <tpl fld="4" item="0"/>
          <tpl hier="2" item="2"/>
          <tpl hier="3" item="3"/>
          <tpl hier="5" item="4"/>
          <tpl hier="9" item="1"/>
          <tpl hier="11" item="8"/>
          <tpl fld="2" item="45"/>
          <tpl fld="3" item="1"/>
        </tpls>
      </n>
      <n v="4">
        <tpls c="8">
          <tpl fld="4" item="0"/>
          <tpl hier="2" item="2"/>
          <tpl hier="3" item="3"/>
          <tpl hier="5" item="4"/>
          <tpl hier="9" item="1"/>
          <tpl hier="11" item="8"/>
          <tpl fld="2" item="6"/>
          <tpl fld="3" item="1"/>
        </tpls>
      </n>
      <n v="2">
        <tpls c="8">
          <tpl fld="4" item="0"/>
          <tpl hier="2" item="2"/>
          <tpl hier="3" item="3"/>
          <tpl hier="5" item="4"/>
          <tpl hier="9" item="1"/>
          <tpl hier="11" item="8"/>
          <tpl fld="2" item="24"/>
          <tpl fld="3" item="1"/>
        </tpls>
      </n>
      <n v="4">
        <tpls c="8">
          <tpl fld="4" item="0"/>
          <tpl hier="2" item="2"/>
          <tpl hier="3" item="3"/>
          <tpl hier="5" item="4"/>
          <tpl hier="9" item="1"/>
          <tpl hier="11" item="8"/>
          <tpl fld="2" item="46"/>
          <tpl fld="3" item="1"/>
        </tpls>
      </n>
      <n v="7">
        <tpls c="8">
          <tpl fld="4" item="0"/>
          <tpl hier="2" item="2"/>
          <tpl hier="3" item="3"/>
          <tpl hier="5" item="4"/>
          <tpl hier="9" item="1"/>
          <tpl hier="11" item="8"/>
          <tpl fld="2" item="7"/>
          <tpl fld="3" item="1"/>
        </tpls>
      </n>
      <n v="12">
        <tpls c="8">
          <tpl fld="4" item="0"/>
          <tpl hier="2" item="2"/>
          <tpl hier="3" item="3"/>
          <tpl hier="5" item="4"/>
          <tpl hier="9" item="1"/>
          <tpl hier="11" item="8"/>
          <tpl fld="2" item="25"/>
          <tpl fld="3" item="1"/>
        </tpls>
      </n>
      <n v="12">
        <tpls c="8">
          <tpl fld="4" item="0"/>
          <tpl hier="2" item="2"/>
          <tpl hier="3" item="3"/>
          <tpl hier="5" item="4"/>
          <tpl hier="9" item="1"/>
          <tpl hier="11" item="8"/>
          <tpl fld="2" item="26"/>
          <tpl fld="3" item="1"/>
        </tpls>
      </n>
      <n v="6">
        <tpls c="8">
          <tpl fld="4" item="0"/>
          <tpl hier="2" item="2"/>
          <tpl hier="3" item="3"/>
          <tpl hier="5" item="4"/>
          <tpl hier="9" item="1"/>
          <tpl hier="11" item="8"/>
          <tpl fld="2" item="46"/>
          <tpl fld="3" item="0"/>
        </tpls>
      </n>
      <n v="4">
        <tpls c="8">
          <tpl fld="4" item="0"/>
          <tpl hier="2" item="2"/>
          <tpl hier="3" item="3"/>
          <tpl hier="5" item="4"/>
          <tpl hier="9" item="1"/>
          <tpl hier="11" item="8"/>
          <tpl fld="2" item="51"/>
          <tpl hier="14" item="4294967295"/>
        </tpls>
      </n>
      <n v="9">
        <tpls c="8">
          <tpl fld="4" item="0"/>
          <tpl hier="2" item="2"/>
          <tpl hier="3" item="3"/>
          <tpl hier="5" item="4"/>
          <tpl hier="9" item="1"/>
          <tpl hier="11" item="8"/>
          <tpl fld="2" item="36"/>
          <tpl hier="14" item="4294967295"/>
        </tpls>
      </n>
      <n v="12">
        <tpls c="8">
          <tpl fld="4" item="0"/>
          <tpl hier="2" item="2"/>
          <tpl hier="3" item="3"/>
          <tpl hier="5" item="4"/>
          <tpl hier="9" item="1"/>
          <tpl hier="11" item="8"/>
          <tpl fld="2" item="16"/>
          <tpl hier="14" item="4294967295"/>
        </tpls>
      </n>
      <n v="14">
        <tpls c="8">
          <tpl fld="4" item="0"/>
          <tpl hier="2" item="2"/>
          <tpl hier="3" item="3"/>
          <tpl hier="5" item="4"/>
          <tpl hier="9" item="1"/>
          <tpl hier="11" item="8"/>
          <tpl fld="2" item="50"/>
          <tpl hier="14" item="4294967295"/>
        </tpls>
      </n>
      <n v="7">
        <tpls c="8">
          <tpl fld="4" item="0"/>
          <tpl hier="2" item="2"/>
          <tpl hier="3" item="3"/>
          <tpl hier="5" item="4"/>
          <tpl hier="9" item="1"/>
          <tpl hier="11" item="8"/>
          <tpl fld="2" item="35"/>
          <tpl hier="14" item="4294967295"/>
        </tpls>
      </n>
      <n v="17">
        <tpls c="8">
          <tpl fld="4" item="0"/>
          <tpl hier="2" item="2"/>
          <tpl hier="3" item="3"/>
          <tpl hier="5" item="4"/>
          <tpl hier="9" item="1"/>
          <tpl hier="11" item="8"/>
          <tpl fld="2" item="15"/>
          <tpl hier="14" item="4294967295"/>
        </tpls>
      </n>
      <n v="16">
        <tpls c="8">
          <tpl fld="4" item="0"/>
          <tpl hier="2" item="2"/>
          <tpl hier="3" item="3"/>
          <tpl hier="5" item="4"/>
          <tpl hier="9" item="1"/>
          <tpl hier="11" item="8"/>
          <tpl fld="2" item="49"/>
          <tpl hier="14" item="4294967295"/>
        </tpls>
      </n>
      <n v="10">
        <tpls c="8">
          <tpl fld="4" item="0"/>
          <tpl hier="2" item="2"/>
          <tpl hier="3" item="3"/>
          <tpl hier="5" item="4"/>
          <tpl hier="9" item="1"/>
          <tpl hier="11" item="8"/>
          <tpl fld="2" item="34"/>
          <tpl hier="14" item="4294967295"/>
        </tpls>
      </n>
      <n v="6">
        <tpls c="8">
          <tpl fld="4" item="0"/>
          <tpl hier="2" item="2"/>
          <tpl hier="3" item="3"/>
          <tpl hier="5" item="4"/>
          <tpl hier="9" item="1"/>
          <tpl hier="11" item="8"/>
          <tpl fld="2" item="14"/>
          <tpl hier="14" item="4294967295"/>
        </tpls>
      </n>
      <m>
        <tpls c="8">
          <tpl fld="4" item="0"/>
          <tpl hier="2" item="2"/>
          <tpl hier="3" item="3"/>
          <tpl hier="5" item="4"/>
          <tpl hier="9" item="1"/>
          <tpl hier="11" item="8"/>
          <tpl fld="2" item="48"/>
          <tpl hier="14" item="4294967295"/>
        </tpls>
      </m>
      <n v="4">
        <tpls c="8">
          <tpl fld="4" item="0"/>
          <tpl hier="2" item="2"/>
          <tpl hier="3" item="3"/>
          <tpl hier="5" item="4"/>
          <tpl hier="9" item="1"/>
          <tpl hier="11" item="8"/>
          <tpl fld="2" item="33"/>
          <tpl hier="14" item="4294967295"/>
        </tpls>
      </n>
      <n v="5">
        <tpls c="8">
          <tpl fld="4" item="0"/>
          <tpl hier="2" item="2"/>
          <tpl hier="3" item="3"/>
          <tpl hier="5" item="4"/>
          <tpl hier="9" item="1"/>
          <tpl hier="11" item="8"/>
          <tpl fld="2" item="13"/>
          <tpl hier="14" item="4294967295"/>
        </tpls>
      </n>
      <n v="1">
        <tpls c="8">
          <tpl fld="4" item="0"/>
          <tpl hier="2" item="2"/>
          <tpl hier="3" item="3"/>
          <tpl hier="5" item="4"/>
          <tpl hier="9" item="1"/>
          <tpl hier="11" item="8"/>
          <tpl fld="2" item="47"/>
          <tpl hier="14" item="4294967295"/>
        </tpls>
      </n>
      <m>
        <tpls c="8">
          <tpl fld="4" item="0"/>
          <tpl hier="2" item="2"/>
          <tpl hier="3" item="3"/>
          <tpl hier="5" item="4"/>
          <tpl hier="9" item="1"/>
          <tpl hier="11" item="8"/>
          <tpl fld="2" item="32"/>
          <tpl hier="14" item="4294967295"/>
        </tpls>
      </m>
      <n v="1">
        <tpls c="8">
          <tpl fld="4" item="0"/>
          <tpl hier="2" item="2"/>
          <tpl hier="3" item="3"/>
          <tpl hier="5" item="4"/>
          <tpl hier="9" item="1"/>
          <tpl hier="11" item="8"/>
          <tpl fld="2" item="22"/>
          <tpl fld="3" item="0"/>
        </tpls>
      </n>
      <n v="6">
        <tpls c="8">
          <tpl fld="4" item="0"/>
          <tpl hier="2" item="2"/>
          <tpl hier="3" item="3"/>
          <tpl hier="5" item="4"/>
          <tpl hier="9" item="1"/>
          <tpl hier="11" item="8"/>
          <tpl fld="2" item="12"/>
          <tpl fld="3" item="1"/>
        </tpls>
      </n>
      <n v="14">
        <tpls c="8">
          <tpl fld="4" item="0"/>
          <tpl hier="2" item="2"/>
          <tpl hier="3" item="3"/>
          <tpl hier="5" item="4"/>
          <tpl hier="9" item="1"/>
          <tpl hier="11" item="8"/>
          <tpl fld="2" item="30"/>
          <tpl fld="3" item="1"/>
        </tpls>
      </n>
      <n v="4">
        <tpls c="8">
          <tpl fld="4" item="0"/>
          <tpl hier="2" item="2"/>
          <tpl hier="3" item="3"/>
          <tpl hier="5" item="4"/>
          <tpl hier="9" item="1"/>
          <tpl hier="11" item="8"/>
          <tpl fld="2" item="11"/>
          <tpl fld="3" item="1"/>
        </tpls>
      </n>
      <n v="5">
        <tpls c="8">
          <tpl fld="4" item="0"/>
          <tpl hier="2" item="2"/>
          <tpl hier="3" item="3"/>
          <tpl hier="5" item="4"/>
          <tpl hier="9" item="1"/>
          <tpl hier="11" item="8"/>
          <tpl fld="2" item="31"/>
          <tpl fld="3" item="1"/>
        </tpls>
      </n>
      <n v="2">
        <tpls c="8">
          <tpl fld="4" item="0"/>
          <tpl hier="2" item="2"/>
          <tpl hier="3" item="3"/>
          <tpl hier="5" item="4"/>
          <tpl hier="9" item="1"/>
          <tpl hier="11" item="8"/>
          <tpl fld="2" item="29"/>
          <tpl fld="3" item="1"/>
        </tpls>
      </n>
      <n v="3">
        <tpls c="8">
          <tpl fld="4" item="0"/>
          <tpl hier="2" item="2"/>
          <tpl hier="3" item="3"/>
          <tpl hier="5" item="4"/>
          <tpl hier="9" item="1"/>
          <tpl hier="11" item="8"/>
          <tpl fld="2" item="10"/>
          <tpl fld="3" item="1"/>
        </tpls>
      </n>
      <n v="6">
        <tpls c="8">
          <tpl fld="4" item="0"/>
          <tpl hier="2" item="2"/>
          <tpl hier="3" item="3"/>
          <tpl hier="5" item="4"/>
          <tpl hier="9" item="1"/>
          <tpl hier="11" item="8"/>
          <tpl fld="2" item="42"/>
          <tpl fld="3" item="1"/>
        </tpls>
      </n>
      <n v="2">
        <tpls c="8">
          <tpl fld="4" item="0"/>
          <tpl hier="2" item="2"/>
          <tpl hier="3" item="3"/>
          <tpl hier="5" item="4"/>
          <tpl hier="9" item="1"/>
          <tpl hier="11" item="8"/>
          <tpl fld="2" item="28"/>
          <tpl fld="3" item="1"/>
        </tpls>
      </n>
      <n v="5">
        <tpls c="8">
          <tpl fld="4" item="0"/>
          <tpl hier="2" item="2"/>
          <tpl hier="3" item="3"/>
          <tpl hier="5" item="4"/>
          <tpl hier="9" item="1"/>
          <tpl hier="11" item="8"/>
          <tpl fld="2" item="9"/>
          <tpl fld="3" item="1"/>
        </tpls>
      </n>
      <n v="1">
        <tpls c="8">
          <tpl fld="4" item="0"/>
          <tpl hier="2" item="2"/>
          <tpl hier="3" item="3"/>
          <tpl hier="5" item="4"/>
          <tpl hier="9" item="1"/>
          <tpl hier="11" item="8"/>
          <tpl fld="2" item="52"/>
          <tpl fld="3" item="1"/>
        </tpls>
      </n>
      <n v="1">
        <tpls c="8">
          <tpl fld="4" item="0"/>
          <tpl hier="2" item="2"/>
          <tpl hier="3" item="3"/>
          <tpl hier="5" item="4"/>
          <tpl hier="9" item="1"/>
          <tpl hier="11" item="8"/>
          <tpl fld="2" item="27"/>
          <tpl fld="3" item="1"/>
        </tpls>
      </n>
      <n v="1">
        <tpls c="8">
          <tpl fld="4" item="0"/>
          <tpl hier="2" item="2"/>
          <tpl hier="3" item="3"/>
          <tpl hier="5" item="4"/>
          <tpl hier="9" item="1"/>
          <tpl hier="11" item="8"/>
          <tpl fld="2" item="8"/>
          <tpl fld="3" item="1"/>
        </tpls>
      </n>
      <m>
        <tpls c="8">
          <tpl fld="4" item="0"/>
          <tpl hier="2" item="2"/>
          <tpl hier="3" item="3"/>
          <tpl hier="5" item="4"/>
          <tpl hier="9" item="1"/>
          <tpl hier="11" item="8"/>
          <tpl fld="2" item="21"/>
          <tpl fld="3" item="1"/>
        </tpls>
      </m>
      <n v="215">
        <tpls c="8">
          <tpl fld="4" item="0"/>
          <tpl hier="2" item="2"/>
          <tpl hier="3" item="3"/>
          <tpl hier="5" item="4"/>
          <tpl hier="9" item="1"/>
          <tpl hier="11" item="8"/>
          <tpl hier="12" item="4294967295"/>
          <tpl fld="3" item="1"/>
        </tpls>
      </n>
      <m>
        <tpls c="8">
          <tpl fld="4" item="0"/>
          <tpl hier="2" item="2"/>
          <tpl hier="3" item="3"/>
          <tpl hier="5" item="4"/>
          <tpl hier="9" item="1"/>
          <tpl hier="11" item="8"/>
          <tpl fld="2" item="4"/>
          <tpl fld="3" item="0"/>
        </tpls>
      </m>
      <n v="7">
        <tpls c="8">
          <tpl fld="4" item="0"/>
          <tpl hier="2" item="2"/>
          <tpl hier="3" item="3"/>
          <tpl hier="5" item="4"/>
          <tpl hier="9" item="1"/>
          <tpl hier="11" item="8"/>
          <tpl fld="2" item="12"/>
          <tpl fld="3" item="0"/>
        </tpls>
      </n>
      <n v="1">
        <tpls c="8">
          <tpl fld="4" item="0"/>
          <tpl hier="2" item="2"/>
          <tpl hier="3" item="3"/>
          <tpl hier="5" item="4"/>
          <tpl hier="9" item="1"/>
          <tpl hier="11" item="8"/>
          <tpl fld="2" item="30"/>
          <tpl fld="3" item="0"/>
        </tpls>
      </n>
      <n v="16">
        <tpls c="8">
          <tpl fld="4" item="0"/>
          <tpl hier="2" item="2"/>
          <tpl hier="3" item="3"/>
          <tpl hier="5" item="4"/>
          <tpl hier="9" item="1"/>
          <tpl hier="11" item="8"/>
          <tpl fld="2" item="11"/>
          <tpl fld="3" item="0"/>
        </tpls>
      </n>
      <n v="13">
        <tpls c="8">
          <tpl fld="4" item="0"/>
          <tpl hier="2" item="2"/>
          <tpl hier="3" item="3"/>
          <tpl hier="5" item="4"/>
          <tpl hier="9" item="1"/>
          <tpl hier="11" item="8"/>
          <tpl fld="2" item="31"/>
          <tpl fld="3" item="0"/>
        </tpls>
      </n>
      <n v="4">
        <tpls c="8">
          <tpl fld="4" item="0"/>
          <tpl hier="2" item="2"/>
          <tpl hier="3" item="3"/>
          <tpl hier="5" item="4"/>
          <tpl hier="9" item="1"/>
          <tpl hier="11" item="8"/>
          <tpl fld="2" item="29"/>
          <tpl fld="3" item="0"/>
        </tpls>
      </n>
      <n v="8">
        <tpls c="8">
          <tpl fld="4" item="0"/>
          <tpl hier="2" item="2"/>
          <tpl hier="3" item="3"/>
          <tpl hier="5" item="4"/>
          <tpl hier="9" item="1"/>
          <tpl hier="11" item="8"/>
          <tpl fld="2" item="10"/>
          <tpl fld="3" item="0"/>
        </tpls>
      </n>
      <n v="5">
        <tpls c="8">
          <tpl fld="4" item="0"/>
          <tpl hier="2" item="2"/>
          <tpl hier="3" item="3"/>
          <tpl hier="5" item="4"/>
          <tpl hier="9" item="1"/>
          <tpl hier="11" item="8"/>
          <tpl fld="2" item="42"/>
          <tpl fld="3" item="0"/>
        </tpls>
      </n>
      <n v="2">
        <tpls c="8">
          <tpl fld="4" item="0"/>
          <tpl hier="2" item="2"/>
          <tpl hier="3" item="3"/>
          <tpl hier="5" item="4"/>
          <tpl hier="9" item="1"/>
          <tpl hier="11" item="8"/>
          <tpl fld="2" item="28"/>
          <tpl fld="3" item="0"/>
        </tpls>
      </n>
      <n v="2">
        <tpls c="8">
          <tpl fld="4" item="0"/>
          <tpl hier="2" item="2"/>
          <tpl hier="3" item="3"/>
          <tpl hier="5" item="4"/>
          <tpl hier="9" item="1"/>
          <tpl hier="11" item="8"/>
          <tpl fld="2" item="9"/>
          <tpl fld="3" item="0"/>
        </tpls>
      </n>
      <m>
        <tpls c="8">
          <tpl fld="4" item="0"/>
          <tpl hier="2" item="2"/>
          <tpl hier="3" item="3"/>
          <tpl hier="5" item="4"/>
          <tpl hier="9" item="1"/>
          <tpl hier="11" item="8"/>
          <tpl fld="2" item="52"/>
          <tpl fld="3" item="0"/>
        </tpls>
      </m>
      <n v="3">
        <tpls c="8">
          <tpl fld="4" item="0"/>
          <tpl hier="2" item="2"/>
          <tpl hier="3" item="3"/>
          <tpl hier="5" item="4"/>
          <tpl hier="9" item="1"/>
          <tpl hier="11" item="8"/>
          <tpl fld="2" item="27"/>
          <tpl fld="3" item="0"/>
        </tpls>
      </n>
      <m>
        <tpls c="8">
          <tpl fld="4" item="0"/>
          <tpl hier="2" item="2"/>
          <tpl hier="3" item="3"/>
          <tpl hier="5" item="4"/>
          <tpl hier="9" item="1"/>
          <tpl hier="11" item="8"/>
          <tpl fld="2" item="8"/>
          <tpl fld="3" item="0"/>
        </tpls>
      </m>
      <n v="1">
        <tpls c="8">
          <tpl fld="4" item="0"/>
          <tpl hier="2" item="2"/>
          <tpl hier="3" item="3"/>
          <tpl hier="5" item="4"/>
          <tpl hier="9" item="1"/>
          <tpl hier="11" item="8"/>
          <tpl fld="2" item="21"/>
          <tpl fld="3" item="0"/>
        </tpls>
      </n>
      <n v="226">
        <tpls c="8">
          <tpl fld="4" item="0"/>
          <tpl hier="2" item="2"/>
          <tpl hier="3" item="3"/>
          <tpl hier="5" item="4"/>
          <tpl hier="9" item="1"/>
          <tpl hier="11" item="8"/>
          <tpl hier="12" item="4294967295"/>
          <tpl fld="3" item="0"/>
        </tpls>
      </n>
      <n v="3">
        <tpls c="8">
          <tpl fld="4" item="0"/>
          <tpl hier="2" item="2"/>
          <tpl hier="3" item="3"/>
          <tpl hier="5" item="4"/>
          <tpl hier="9" item="1"/>
          <tpl hier="11" item="8"/>
          <tpl fld="2" item="23"/>
          <tpl fld="3" item="0"/>
        </tpls>
      </n>
      <n v="13">
        <tpls c="8">
          <tpl fld="4" item="0"/>
          <tpl hier="2" item="2"/>
          <tpl hier="3" item="3"/>
          <tpl hier="5" item="4"/>
          <tpl hier="9" item="1"/>
          <tpl hier="11" item="8"/>
          <tpl fld="2" item="12"/>
          <tpl hier="14" item="4294967295"/>
        </tpls>
      </n>
      <n v="15">
        <tpls c="8">
          <tpl fld="4" item="0"/>
          <tpl hier="2" item="2"/>
          <tpl hier="3" item="3"/>
          <tpl hier="5" item="4"/>
          <tpl hier="9" item="1"/>
          <tpl hier="11" item="8"/>
          <tpl fld="2" item="30"/>
          <tpl hier="14" item="4294967295"/>
        </tpls>
      </n>
      <n v="20">
        <tpls c="8">
          <tpl fld="4" item="0"/>
          <tpl hier="2" item="2"/>
          <tpl hier="3" item="3"/>
          <tpl hier="5" item="4"/>
          <tpl hier="9" item="1"/>
          <tpl hier="11" item="8"/>
          <tpl fld="2" item="11"/>
          <tpl hier="14" item="4294967295"/>
        </tpls>
      </n>
      <n v="18">
        <tpls c="8">
          <tpl fld="4" item="0"/>
          <tpl hier="2" item="2"/>
          <tpl hier="3" item="3"/>
          <tpl hier="5" item="4"/>
          <tpl hier="9" item="1"/>
          <tpl hier="11" item="8"/>
          <tpl fld="2" item="31"/>
          <tpl hier="14" item="4294967295"/>
        </tpls>
      </n>
      <n v="6">
        <tpls c="8">
          <tpl fld="4" item="0"/>
          <tpl hier="2" item="2"/>
          <tpl hier="3" item="3"/>
          <tpl hier="5" item="4"/>
          <tpl hier="9" item="1"/>
          <tpl hier="11" item="8"/>
          <tpl fld="2" item="29"/>
          <tpl hier="14" item="4294967295"/>
        </tpls>
      </n>
      <n v="11">
        <tpls c="8">
          <tpl fld="4" item="0"/>
          <tpl hier="2" item="2"/>
          <tpl hier="3" item="3"/>
          <tpl hier="5" item="4"/>
          <tpl hier="9" item="1"/>
          <tpl hier="11" item="8"/>
          <tpl fld="2" item="10"/>
          <tpl hier="14" item="4294967295"/>
        </tpls>
      </n>
      <n v="11">
        <tpls c="8">
          <tpl fld="4" item="0"/>
          <tpl hier="2" item="2"/>
          <tpl hier="3" item="3"/>
          <tpl hier="5" item="4"/>
          <tpl hier="9" item="1"/>
          <tpl hier="11" item="8"/>
          <tpl fld="2" item="42"/>
          <tpl hier="14" item="4294967295"/>
        </tpls>
      </n>
      <n v="4">
        <tpls c="8">
          <tpl fld="4" item="0"/>
          <tpl hier="2" item="2"/>
          <tpl hier="3" item="3"/>
          <tpl hier="5" item="4"/>
          <tpl hier="9" item="1"/>
          <tpl hier="11" item="8"/>
          <tpl fld="2" item="28"/>
          <tpl hier="14" item="4294967295"/>
        </tpls>
      </n>
      <n v="7">
        <tpls c="8">
          <tpl fld="4" item="0"/>
          <tpl hier="2" item="2"/>
          <tpl hier="3" item="3"/>
          <tpl hier="5" item="4"/>
          <tpl hier="9" item="1"/>
          <tpl hier="11" item="8"/>
          <tpl fld="2" item="9"/>
          <tpl hier="14" item="4294967295"/>
        </tpls>
      </n>
      <n v="1">
        <tpls c="8">
          <tpl fld="4" item="0"/>
          <tpl hier="2" item="2"/>
          <tpl hier="3" item="3"/>
          <tpl hier="5" item="4"/>
          <tpl hier="9" item="1"/>
          <tpl hier="11" item="8"/>
          <tpl fld="2" item="52"/>
          <tpl hier="14" item="4294967295"/>
        </tpls>
      </n>
      <n v="4">
        <tpls c="8">
          <tpl fld="4" item="0"/>
          <tpl hier="2" item="2"/>
          <tpl hier="3" item="3"/>
          <tpl hier="5" item="4"/>
          <tpl hier="9" item="1"/>
          <tpl hier="11" item="8"/>
          <tpl fld="2" item="27"/>
          <tpl hier="14" item="4294967295"/>
        </tpls>
      </n>
      <n v="1">
        <tpls c="8">
          <tpl fld="4" item="0"/>
          <tpl hier="2" item="2"/>
          <tpl hier="3" item="3"/>
          <tpl hier="5" item="4"/>
          <tpl hier="9" item="1"/>
          <tpl hier="11" item="8"/>
          <tpl fld="2" item="8"/>
          <tpl hier="14" item="4294967295"/>
        </tpls>
      </n>
      <n v="1">
        <tpls c="8">
          <tpl fld="4" item="0"/>
          <tpl hier="2" item="2"/>
          <tpl hier="3" item="3"/>
          <tpl hier="5" item="4"/>
          <tpl hier="9" item="1"/>
          <tpl hier="11" item="8"/>
          <tpl fld="2" item="21"/>
          <tpl hier="14" item="4294967295"/>
        </tpls>
      </n>
      <n v="441">
        <tpls c="8">
          <tpl fld="4" item="0"/>
          <tpl hier="2" item="2"/>
          <tpl hier="3" item="3"/>
          <tpl hier="5" item="4"/>
          <tpl hier="9" item="1"/>
          <tpl hier="11" item="8"/>
          <tpl hier="12" item="4294967295"/>
          <tpl hier="14" item="4294967295"/>
        </tpls>
      </n>
      <m>
        <tpls c="8">
          <tpl fld="4" item="0"/>
          <tpl hier="2" item="2"/>
          <tpl hier="3" item="3"/>
          <tpl hier="5" item="4"/>
          <tpl hier="9" item="1"/>
          <tpl hier="11" item="8"/>
          <tpl fld="2" item="32"/>
          <tpl fld="3" item="1"/>
        </tpls>
      </m>
      <m>
        <tpls c="8">
          <tpl fld="4" item="0"/>
          <tpl hier="2" item="2"/>
          <tpl hier="3" item="3"/>
          <tpl hier="5" item="4"/>
          <tpl hier="9" item="1"/>
          <tpl hier="11" item="8"/>
          <tpl fld="2" item="32"/>
          <tpl fld="3" item="0"/>
        </tpls>
      </m>
      <n v="2">
        <tpls c="8">
          <tpl fld="4" item="0"/>
          <tpl hier="2" item="2"/>
          <tpl hier="3" item="3"/>
          <tpl hier="5" item="4"/>
          <tpl hier="9" item="1"/>
          <tpl hier="11" item="8"/>
          <tpl fld="2" item="33"/>
          <tpl fld="3" item="1"/>
        </tpls>
      </n>
      <n v="2">
        <tpls c="8">
          <tpl fld="4" item="0"/>
          <tpl hier="2" item="2"/>
          <tpl hier="3" item="3"/>
          <tpl hier="5" item="4"/>
          <tpl hier="9" item="1"/>
          <tpl hier="11" item="8"/>
          <tpl fld="2" item="33"/>
          <tpl fld="3" item="0"/>
        </tpls>
      </n>
      <n v="5">
        <tpls c="8">
          <tpl fld="4" item="0"/>
          <tpl hier="2" item="2"/>
          <tpl hier="3" item="3"/>
          <tpl hier="5" item="4"/>
          <tpl hier="9" item="1"/>
          <tpl hier="11" item="8"/>
          <tpl fld="2" item="34"/>
          <tpl fld="3" item="1"/>
        </tpls>
      </n>
      <n v="5">
        <tpls c="8">
          <tpl fld="4" item="0"/>
          <tpl hier="2" item="2"/>
          <tpl hier="3" item="3"/>
          <tpl hier="5" item="4"/>
          <tpl hier="9" item="1"/>
          <tpl hier="11" item="8"/>
          <tpl fld="2" item="34"/>
          <tpl fld="3" item="0"/>
        </tpls>
      </n>
      <n v="3">
        <tpls c="8">
          <tpl fld="4" item="0"/>
          <tpl hier="2" item="2"/>
          <tpl hier="3" item="3"/>
          <tpl hier="5" item="4"/>
          <tpl hier="9" item="1"/>
          <tpl hier="11" item="8"/>
          <tpl fld="2" item="35"/>
          <tpl fld="3" item="1"/>
        </tpls>
      </n>
      <n v="4">
        <tpls c="8">
          <tpl fld="4" item="0"/>
          <tpl hier="2" item="2"/>
          <tpl hier="3" item="3"/>
          <tpl hier="5" item="4"/>
          <tpl hier="9" item="1"/>
          <tpl hier="11" item="8"/>
          <tpl fld="2" item="35"/>
          <tpl fld="3" item="0"/>
        </tpls>
      </n>
      <n v="7">
        <tpls c="8">
          <tpl fld="4" item="0"/>
          <tpl hier="2" item="2"/>
          <tpl hier="3" item="3"/>
          <tpl hier="5" item="4"/>
          <tpl hier="9" item="1"/>
          <tpl hier="11" item="8"/>
          <tpl fld="2" item="36"/>
          <tpl fld="3" item="1"/>
        </tpls>
      </n>
      <n v="2">
        <tpls c="8">
          <tpl fld="4" item="0"/>
          <tpl hier="2" item="2"/>
          <tpl hier="3" item="3"/>
          <tpl hier="5" item="4"/>
          <tpl hier="9" item="1"/>
          <tpl hier="11" item="8"/>
          <tpl fld="2" item="36"/>
          <tpl fld="3" item="0"/>
        </tpls>
      </n>
      <m>
        <tpls c="8">
          <tpl fld="4" item="0"/>
          <tpl hier="2" item="2"/>
          <tpl hier="3" item="3"/>
          <tpl hier="5" item="4"/>
          <tpl hier="9" item="1"/>
          <tpl hier="11" item="8"/>
          <tpl fld="2" item="37"/>
          <tpl fld="3" item="1"/>
        </tpls>
      </m>
      <m>
        <tpls c="8">
          <tpl fld="4" item="0"/>
          <tpl hier="2" item="2"/>
          <tpl hier="3" item="3"/>
          <tpl hier="5" item="4"/>
          <tpl hier="9" item="1"/>
          <tpl hier="11" item="8"/>
          <tpl fld="2" item="37"/>
          <tpl fld="3" item="0"/>
        </tpls>
      </m>
      <m>
        <tpls c="8">
          <tpl fld="4" item="0"/>
          <tpl hier="2" item="2"/>
          <tpl hier="3" item="3"/>
          <tpl hier="5" item="4"/>
          <tpl hier="9" item="1"/>
          <tpl hier="11" item="8"/>
          <tpl fld="2" item="37"/>
          <tpl hier="14" item="4294967295"/>
        </tpls>
      </m>
      <n v="1">
        <tpls c="8">
          <tpl fld="4" item="0"/>
          <tpl hier="2" item="2"/>
          <tpl hier="3" item="3"/>
          <tpl hier="5" item="4"/>
          <tpl hier="9" item="1"/>
          <tpl hier="11" item="8"/>
          <tpl fld="2" item="38"/>
          <tpl fld="3" item="1"/>
        </tpls>
      </n>
      <n v="1">
        <tpls c="8">
          <tpl fld="4" item="0"/>
          <tpl hier="2" item="2"/>
          <tpl hier="3" item="3"/>
          <tpl hier="5" item="4"/>
          <tpl hier="9" item="1"/>
          <tpl hier="11" item="8"/>
          <tpl fld="2" item="38"/>
          <tpl fld="3" item="0"/>
        </tpls>
      </n>
      <n v="2">
        <tpls c="8">
          <tpl fld="4" item="0"/>
          <tpl hier="2" item="2"/>
          <tpl hier="3" item="3"/>
          <tpl hier="5" item="4"/>
          <tpl hier="9" item="1"/>
          <tpl hier="11" item="8"/>
          <tpl fld="2" item="38"/>
          <tpl hier="14" item="4294967295"/>
        </tpls>
      </n>
      <n v="4">
        <tpls c="8">
          <tpl fld="4" item="0"/>
          <tpl hier="2" item="2"/>
          <tpl hier="3" item="3"/>
          <tpl hier="5" item="4"/>
          <tpl hier="9" item="1"/>
          <tpl hier="11" item="8"/>
          <tpl fld="2" item="39"/>
          <tpl fld="3" item="1"/>
        </tpls>
      </n>
      <n v="8">
        <tpls c="8">
          <tpl fld="4" item="0"/>
          <tpl hier="2" item="2"/>
          <tpl hier="3" item="3"/>
          <tpl hier="5" item="4"/>
          <tpl hier="9" item="1"/>
          <tpl hier="11" item="8"/>
          <tpl fld="2" item="39"/>
          <tpl fld="3" item="0"/>
        </tpls>
      </n>
      <n v="12">
        <tpls c="8">
          <tpl fld="4" item="0"/>
          <tpl hier="2" item="2"/>
          <tpl hier="3" item="3"/>
          <tpl hier="5" item="4"/>
          <tpl hier="9" item="1"/>
          <tpl hier="11" item="8"/>
          <tpl fld="2" item="39"/>
          <tpl hier="14" item="4294967295"/>
        </tpls>
      </n>
      <n v="8">
        <tpls c="8">
          <tpl fld="4" item="0"/>
          <tpl hier="2" item="2"/>
          <tpl hier="3" item="3"/>
          <tpl hier="5" item="4"/>
          <tpl hier="9" item="1"/>
          <tpl hier="11" item="8"/>
          <tpl fld="2" item="40"/>
          <tpl fld="3" item="1"/>
        </tpls>
      </n>
      <n v="4">
        <tpls c="8">
          <tpl fld="4" item="0"/>
          <tpl hier="2" item="2"/>
          <tpl hier="3" item="3"/>
          <tpl hier="5" item="4"/>
          <tpl hier="9" item="1"/>
          <tpl hier="11" item="8"/>
          <tpl fld="2" item="40"/>
          <tpl fld="3" item="0"/>
        </tpls>
      </n>
      <n v="12">
        <tpls c="8">
          <tpl fld="4" item="0"/>
          <tpl hier="2" item="2"/>
          <tpl hier="3" item="3"/>
          <tpl hier="5" item="4"/>
          <tpl hier="9" item="1"/>
          <tpl hier="11" item="8"/>
          <tpl fld="2" item="40"/>
          <tpl hier="14" item="4294967295"/>
        </tpls>
      </n>
      <n v="7">
        <tpls c="8">
          <tpl fld="4" item="0"/>
          <tpl hier="2" item="2"/>
          <tpl hier="3" item="3"/>
          <tpl hier="5" item="4"/>
          <tpl hier="9" item="1"/>
          <tpl hier="11" item="8"/>
          <tpl fld="2" item="41"/>
          <tpl fld="3" item="1"/>
        </tpls>
      </n>
      <n v="9">
        <tpls c="8">
          <tpl fld="4" item="0"/>
          <tpl hier="2" item="2"/>
          <tpl hier="3" item="3"/>
          <tpl hier="5" item="4"/>
          <tpl hier="9" item="1"/>
          <tpl hier="11" item="8"/>
          <tpl fld="2" item="41"/>
          <tpl fld="3" item="0"/>
        </tpls>
      </n>
      <n v="16">
        <tpls c="8">
          <tpl fld="4" item="0"/>
          <tpl hier="2" item="2"/>
          <tpl hier="3" item="3"/>
          <tpl hier="5" item="4"/>
          <tpl hier="9" item="1"/>
          <tpl hier="11" item="8"/>
          <tpl fld="2" item="41"/>
          <tpl hier="14" item="4294967295"/>
        </tpls>
      </n>
      <m>
        <tpls c="8">
          <tpl fld="4" item="0"/>
          <tpl hier="2" item="2"/>
          <tpl hier="3" item="3"/>
          <tpl hier="5" item="4"/>
          <tpl hier="9" item="1"/>
          <tpl hier="11" item="8"/>
          <tpl fld="2" item="43"/>
          <tpl hier="14" item="4294967295"/>
        </tpls>
      </m>
      <m>
        <tpls c="8">
          <tpl fld="4" item="0"/>
          <tpl hier="2" item="2"/>
          <tpl hier="3" item="3"/>
          <tpl hier="5" item="4"/>
          <tpl hier="9" item="1"/>
          <tpl hier="11" item="8"/>
          <tpl fld="2" item="43"/>
          <tpl fld="3" item="0"/>
        </tpls>
      </m>
      <n v="1">
        <tpls c="8">
          <tpl fld="4" item="0"/>
          <tpl hier="2" item="2"/>
          <tpl hier="3" item="3"/>
          <tpl hier="5" item="4"/>
          <tpl hier="9" item="1"/>
          <tpl hier="11" item="8"/>
          <tpl fld="2" item="44"/>
          <tpl hier="14" item="4294967295"/>
        </tpls>
      </n>
      <n v="1">
        <tpls c="8">
          <tpl fld="4" item="0"/>
          <tpl hier="2" item="2"/>
          <tpl hier="3" item="3"/>
          <tpl hier="5" item="4"/>
          <tpl hier="9" item="1"/>
          <tpl hier="11" item="8"/>
          <tpl fld="2" item="44"/>
          <tpl fld="3" item="0"/>
        </tpls>
      </n>
      <n v="9">
        <tpls c="8">
          <tpl fld="4" item="0"/>
          <tpl hier="2" item="2"/>
          <tpl hier="3" item="3"/>
          <tpl hier="5" item="4"/>
          <tpl hier="9" item="1"/>
          <tpl hier="11" item="8"/>
          <tpl fld="2" item="45"/>
          <tpl hier="14" item="4294967295"/>
        </tpls>
      </n>
      <n v="4">
        <tpls c="8">
          <tpl fld="4" item="0"/>
          <tpl hier="2" item="2"/>
          <tpl hier="3" item="3"/>
          <tpl hier="5" item="4"/>
          <tpl hier="9" item="1"/>
          <tpl hier="11" item="8"/>
          <tpl fld="2" item="45"/>
          <tpl fld="3" item="0"/>
        </tpls>
      </n>
      <m>
        <tpls c="8">
          <tpl fld="4" item="0"/>
          <tpl hier="2" item="2"/>
          <tpl hier="3" item="3"/>
          <tpl hier="5" item="4"/>
          <tpl hier="9" item="1"/>
          <tpl hier="11" item="8"/>
          <tpl fld="2" item="47"/>
          <tpl fld="3" item="1"/>
        </tpls>
      </m>
      <n v="1">
        <tpls c="8">
          <tpl fld="4" item="0"/>
          <tpl hier="2" item="2"/>
          <tpl hier="3" item="3"/>
          <tpl hier="5" item="4"/>
          <tpl hier="9" item="1"/>
          <tpl hier="11" item="8"/>
          <tpl fld="2" item="47"/>
          <tpl fld="3" item="0"/>
        </tpls>
      </n>
      <m>
        <tpls c="8">
          <tpl fld="4" item="0"/>
          <tpl hier="2" item="2"/>
          <tpl hier="3" item="3"/>
          <tpl hier="5" item="4"/>
          <tpl hier="9" item="1"/>
          <tpl hier="11" item="8"/>
          <tpl fld="2" item="48"/>
          <tpl fld="3" item="1"/>
        </tpls>
      </m>
      <m>
        <tpls c="8">
          <tpl fld="4" item="0"/>
          <tpl hier="2" item="2"/>
          <tpl hier="3" item="3"/>
          <tpl hier="5" item="4"/>
          <tpl hier="9" item="1"/>
          <tpl hier="11" item="8"/>
          <tpl fld="2" item="48"/>
          <tpl fld="3" item="0"/>
        </tpls>
      </m>
      <n v="10">
        <tpls c="8">
          <tpl fld="4" item="0"/>
          <tpl hier="2" item="2"/>
          <tpl hier="3" item="3"/>
          <tpl hier="5" item="4"/>
          <tpl hier="9" item="1"/>
          <tpl hier="11" item="8"/>
          <tpl fld="2" item="49"/>
          <tpl fld="3" item="1"/>
        </tpls>
      </n>
      <n v="6">
        <tpls c="8">
          <tpl fld="4" item="0"/>
          <tpl hier="2" item="2"/>
          <tpl hier="3" item="3"/>
          <tpl hier="5" item="4"/>
          <tpl hier="9" item="1"/>
          <tpl hier="11" item="8"/>
          <tpl fld="2" item="49"/>
          <tpl fld="3" item="0"/>
        </tpls>
      </n>
      <n v="1">
        <tpls c="8">
          <tpl fld="4" item="0"/>
          <tpl hier="2" item="2"/>
          <tpl hier="3" item="3"/>
          <tpl hier="5" item="4"/>
          <tpl hier="9" item="1"/>
          <tpl hier="11" item="8"/>
          <tpl fld="2" item="50"/>
          <tpl fld="3" item="1"/>
        </tpls>
      </n>
      <n v="13">
        <tpls c="8">
          <tpl fld="4" item="0"/>
          <tpl hier="2" item="2"/>
          <tpl hier="3" item="3"/>
          <tpl hier="5" item="4"/>
          <tpl hier="9" item="1"/>
          <tpl hier="11" item="8"/>
          <tpl fld="2" item="50"/>
          <tpl fld="3" item="0"/>
        </tpls>
      </n>
      <n v="1">
        <tpls c="8">
          <tpl fld="4" item="0"/>
          <tpl hier="2" item="2"/>
          <tpl hier="3" item="3"/>
          <tpl hier="5" item="4"/>
          <tpl hier="9" item="1"/>
          <tpl hier="11" item="8"/>
          <tpl fld="2" item="51"/>
          <tpl fld="3" item="1"/>
        </tpls>
      </n>
      <n v="3">
        <tpls c="8">
          <tpl fld="4" item="0"/>
          <tpl hier="2" item="2"/>
          <tpl hier="3" item="3"/>
          <tpl hier="5" item="4"/>
          <tpl hier="9" item="1"/>
          <tpl hier="11" item="8"/>
          <tpl fld="2" item="51"/>
          <tpl fld="3" item="0"/>
        </tpls>
      </n>
      <n v="3">
        <tpls c="8">
          <tpl fld="4" item="0"/>
          <tpl hier="2" item="2"/>
          <tpl hier="3" item="3"/>
          <tpl hier="5" item="4"/>
          <tpl hier="9" item="1"/>
          <tpl hier="11" item="9"/>
          <tpl fld="2" item="6"/>
          <tpl fld="3" item="0"/>
        </tpls>
      </n>
      <m>
        <tpls c="8">
          <tpl fld="4" item="0"/>
          <tpl hier="2" item="2"/>
          <tpl hier="3" item="3"/>
          <tpl hier="5" item="4"/>
          <tpl hier="9" item="1"/>
          <tpl hier="11" item="9"/>
          <tpl fld="2" item="13"/>
          <tpl fld="3" item="0"/>
        </tpls>
      </m>
      <m>
        <tpls c="8">
          <tpl fld="4" item="0"/>
          <tpl hier="2" item="2"/>
          <tpl hier="3" item="3"/>
          <tpl hier="5" item="4"/>
          <tpl hier="9" item="1"/>
          <tpl hier="11" item="9"/>
          <tpl fld="2" item="14"/>
          <tpl fld="3" item="0"/>
        </tpls>
      </m>
      <n v="3">
        <tpls c="8">
          <tpl fld="4" item="0"/>
          <tpl hier="2" item="2"/>
          <tpl hier="3" item="3"/>
          <tpl hier="5" item="4"/>
          <tpl hier="9" item="1"/>
          <tpl hier="11" item="9"/>
          <tpl fld="2" item="15"/>
          <tpl fld="3" item="0"/>
        </tpls>
      </n>
      <n v="2">
        <tpls c="8">
          <tpl fld="4" item="0"/>
          <tpl hier="2" item="2"/>
          <tpl hier="3" item="3"/>
          <tpl hier="5" item="4"/>
          <tpl hier="9" item="1"/>
          <tpl hier="11" item="9"/>
          <tpl fld="2" item="16"/>
          <tpl fld="3" item="0"/>
        </tpls>
      </n>
      <n v="3">
        <tpls c="8">
          <tpl fld="4" item="0"/>
          <tpl hier="2" item="2"/>
          <tpl hier="3" item="3"/>
          <tpl hier="5" item="4"/>
          <tpl hier="9" item="1"/>
          <tpl hier="11" item="9"/>
          <tpl fld="2" item="13"/>
          <tpl fld="3" item="1"/>
        </tpls>
      </n>
      <n v="1">
        <tpls c="8">
          <tpl fld="4" item="0"/>
          <tpl hier="2" item="2"/>
          <tpl hier="3" item="3"/>
          <tpl hier="5" item="4"/>
          <tpl hier="9" item="1"/>
          <tpl hier="11" item="9"/>
          <tpl fld="2" item="14"/>
          <tpl fld="3" item="1"/>
        </tpls>
      </n>
      <n v="2">
        <tpls c="8">
          <tpl fld="4" item="0"/>
          <tpl hier="2" item="2"/>
          <tpl hier="3" item="3"/>
          <tpl hier="5" item="4"/>
          <tpl hier="9" item="1"/>
          <tpl hier="11" item="9"/>
          <tpl fld="2" item="15"/>
          <tpl fld="3" item="1"/>
        </tpls>
      </n>
      <n v="1">
        <tpls c="8">
          <tpl fld="4" item="0"/>
          <tpl hier="2" item="2"/>
          <tpl hier="3" item="3"/>
          <tpl hier="5" item="4"/>
          <tpl hier="9" item="1"/>
          <tpl hier="11" item="9"/>
          <tpl fld="2" item="16"/>
          <tpl fld="3" item="1"/>
        </tpls>
      </n>
      <n v="3">
        <tpls c="8">
          <tpl fld="4" item="0"/>
          <tpl hier="2" item="2"/>
          <tpl hier="3" item="3"/>
          <tpl hier="5" item="4"/>
          <tpl hier="9" item="1"/>
          <tpl hier="11" item="9"/>
          <tpl fld="2" item="24"/>
          <tpl fld="3" item="0"/>
        </tpls>
      </n>
      <n v="1">
        <tpls c="8">
          <tpl fld="4" item="0"/>
          <tpl hier="2" item="2"/>
          <tpl hier="3" item="3"/>
          <tpl hier="5" item="4"/>
          <tpl hier="9" item="1"/>
          <tpl hier="11" item="9"/>
          <tpl fld="2" item="25"/>
          <tpl fld="3" item="0"/>
        </tpls>
      </n>
      <n v="2">
        <tpls c="8">
          <tpl fld="4" item="0"/>
          <tpl hier="2" item="2"/>
          <tpl hier="3" item="3"/>
          <tpl hier="5" item="4"/>
          <tpl hier="9" item="1"/>
          <tpl hier="11" item="9"/>
          <tpl fld="2" item="26"/>
          <tpl fld="3" item="0"/>
        </tpls>
      </n>
      <m>
        <tpls c="8">
          <tpl fld="4" item="0"/>
          <tpl hier="2" item="2"/>
          <tpl hier="3" item="3"/>
          <tpl hier="5" item="4"/>
          <tpl hier="9" item="1"/>
          <tpl hier="11" item="9"/>
          <tpl fld="2" item="0"/>
          <tpl hier="14" item="4294967295"/>
        </tpls>
      </m>
      <n v="1">
        <tpls c="8">
          <tpl fld="4" item="0"/>
          <tpl hier="2" item="2"/>
          <tpl hier="3" item="3"/>
          <tpl hier="5" item="4"/>
          <tpl hier="9" item="1"/>
          <tpl hier="11" item="9"/>
          <tpl fld="2" item="17"/>
          <tpl hier="14" item="4294967295"/>
        </tpls>
      </n>
      <n v="2">
        <tpls c="8">
          <tpl fld="4" item="0"/>
          <tpl hier="2" item="2"/>
          <tpl hier="3" item="3"/>
          <tpl hier="5" item="4"/>
          <tpl hier="9" item="1"/>
          <tpl hier="11" item="9"/>
          <tpl fld="2" item="1"/>
          <tpl hier="14" item="4294967295"/>
        </tpls>
      </n>
      <m>
        <tpls c="8">
          <tpl fld="4" item="0"/>
          <tpl hier="2" item="2"/>
          <tpl hier="3" item="3"/>
          <tpl hier="5" item="4"/>
          <tpl hier="9" item="1"/>
          <tpl hier="11" item="9"/>
          <tpl fld="2" item="18"/>
          <tpl hier="14" item="4294967295"/>
        </tpls>
      </m>
      <n v="5">
        <tpls c="8">
          <tpl fld="4" item="0"/>
          <tpl hier="2" item="2"/>
          <tpl hier="3" item="3"/>
          <tpl hier="5" item="4"/>
          <tpl hier="9" item="1"/>
          <tpl hier="11" item="9"/>
          <tpl fld="2" item="2"/>
          <tpl hier="14" item="4294967295"/>
        </tpls>
      </n>
      <n v="1">
        <tpls c="8">
          <tpl fld="4" item="0"/>
          <tpl hier="2" item="2"/>
          <tpl hier="3" item="3"/>
          <tpl hier="5" item="4"/>
          <tpl hier="9" item="1"/>
          <tpl hier="11" item="9"/>
          <tpl fld="2" item="19"/>
          <tpl hier="14" item="4294967295"/>
        </tpls>
      </n>
      <n v="7">
        <tpls c="8">
          <tpl fld="4" item="0"/>
          <tpl hier="2" item="2"/>
          <tpl hier="3" item="3"/>
          <tpl hier="5" item="4"/>
          <tpl hier="9" item="1"/>
          <tpl hier="11" item="9"/>
          <tpl fld="2" item="3"/>
          <tpl hier="14" item="4294967295"/>
        </tpls>
      </n>
      <n v="7">
        <tpls c="8">
          <tpl fld="4" item="0"/>
          <tpl hier="2" item="2"/>
          <tpl hier="3" item="3"/>
          <tpl hier="5" item="4"/>
          <tpl hier="9" item="1"/>
          <tpl hier="11" item="9"/>
          <tpl fld="2" item="20"/>
          <tpl hier="14" item="4294967295"/>
        </tpls>
      </n>
      <m>
        <tpls c="8">
          <tpl fld="4" item="0"/>
          <tpl hier="2" item="2"/>
          <tpl hier="3" item="3"/>
          <tpl hier="5" item="4"/>
          <tpl hier="9" item="1"/>
          <tpl hier="11" item="9"/>
          <tpl fld="2" item="0"/>
          <tpl fld="3" item="0"/>
        </tpls>
      </m>
      <m>
        <tpls c="8">
          <tpl fld="4" item="0"/>
          <tpl hier="2" item="2"/>
          <tpl hier="3" item="3"/>
          <tpl hier="5" item="4"/>
          <tpl hier="9" item="1"/>
          <tpl hier="11" item="9"/>
          <tpl fld="2" item="17"/>
          <tpl fld="3" item="0"/>
        </tpls>
      </m>
      <n v="2">
        <tpls c="8">
          <tpl fld="4" item="0"/>
          <tpl hier="2" item="2"/>
          <tpl hier="3" item="3"/>
          <tpl hier="5" item="4"/>
          <tpl hier="9" item="1"/>
          <tpl hier="11" item="9"/>
          <tpl fld="2" item="1"/>
          <tpl fld="3" item="0"/>
        </tpls>
      </n>
      <m>
        <tpls c="8">
          <tpl fld="4" item="0"/>
          <tpl hier="2" item="2"/>
          <tpl hier="3" item="3"/>
          <tpl hier="5" item="4"/>
          <tpl hier="9" item="1"/>
          <tpl hier="11" item="9"/>
          <tpl fld="2" item="18"/>
          <tpl fld="3" item="0"/>
        </tpls>
      </m>
      <n v="1">
        <tpls c="8">
          <tpl fld="4" item="0"/>
          <tpl hier="2" item="2"/>
          <tpl hier="3" item="3"/>
          <tpl hier="5" item="4"/>
          <tpl hier="9" item="1"/>
          <tpl hier="11" item="9"/>
          <tpl fld="2" item="2"/>
          <tpl fld="3" item="0"/>
        </tpls>
      </n>
      <n v="1">
        <tpls c="8">
          <tpl fld="4" item="0"/>
          <tpl hier="2" item="2"/>
          <tpl hier="3" item="3"/>
          <tpl hier="5" item="4"/>
          <tpl hier="9" item="1"/>
          <tpl hier="11" item="9"/>
          <tpl fld="2" item="19"/>
          <tpl fld="3" item="0"/>
        </tpls>
      </n>
      <n v="6">
        <tpls c="8">
          <tpl fld="4" item="0"/>
          <tpl hier="2" item="2"/>
          <tpl hier="3" item="3"/>
          <tpl hier="5" item="4"/>
          <tpl hier="9" item="1"/>
          <tpl hier="11" item="9"/>
          <tpl fld="2" item="3"/>
          <tpl fld="3" item="0"/>
        </tpls>
      </n>
      <n v="4">
        <tpls c="8">
          <tpl fld="4" item="0"/>
          <tpl hier="2" item="2"/>
          <tpl hier="3" item="3"/>
          <tpl hier="5" item="4"/>
          <tpl hier="9" item="1"/>
          <tpl hier="11" item="9"/>
          <tpl fld="2" item="20"/>
          <tpl fld="3" item="0"/>
        </tpls>
      </n>
      <m>
        <tpls c="8">
          <tpl fld="4" item="0"/>
          <tpl hier="2" item="2"/>
          <tpl hier="3" item="3"/>
          <tpl hier="5" item="4"/>
          <tpl hier="9" item="1"/>
          <tpl hier="11" item="9"/>
          <tpl fld="2" item="0"/>
          <tpl fld="3" item="1"/>
        </tpls>
      </m>
      <n v="1">
        <tpls c="8">
          <tpl fld="4" item="0"/>
          <tpl hier="2" item="2"/>
          <tpl hier="3" item="3"/>
          <tpl hier="5" item="4"/>
          <tpl hier="9" item="1"/>
          <tpl hier="11" item="9"/>
          <tpl fld="2" item="17"/>
          <tpl fld="3" item="1"/>
        </tpls>
      </n>
      <m>
        <tpls c="8">
          <tpl fld="4" item="0"/>
          <tpl hier="2" item="2"/>
          <tpl hier="3" item="3"/>
          <tpl hier="5" item="4"/>
          <tpl hier="9" item="1"/>
          <tpl hier="11" item="9"/>
          <tpl fld="2" item="1"/>
          <tpl fld="3" item="1"/>
        </tpls>
      </m>
      <m>
        <tpls c="8">
          <tpl fld="4" item="0"/>
          <tpl hier="2" item="2"/>
          <tpl hier="3" item="3"/>
          <tpl hier="5" item="4"/>
          <tpl hier="9" item="1"/>
          <tpl hier="11" item="9"/>
          <tpl fld="2" item="18"/>
          <tpl fld="3" item="1"/>
        </tpls>
      </m>
      <n v="4">
        <tpls c="8">
          <tpl fld="4" item="0"/>
          <tpl hier="2" item="2"/>
          <tpl hier="3" item="3"/>
          <tpl hier="5" item="4"/>
          <tpl hier="9" item="1"/>
          <tpl hier="11" item="9"/>
          <tpl fld="2" item="2"/>
          <tpl fld="3" item="1"/>
        </tpls>
      </n>
      <m>
        <tpls c="8">
          <tpl fld="4" item="0"/>
          <tpl hier="2" item="2"/>
          <tpl hier="3" item="3"/>
          <tpl hier="5" item="4"/>
          <tpl hier="9" item="1"/>
          <tpl hier="11" item="9"/>
          <tpl fld="2" item="19"/>
          <tpl fld="3" item="1"/>
        </tpls>
      </m>
      <n v="1">
        <tpls c="8">
          <tpl fld="4" item="0"/>
          <tpl hier="2" item="2"/>
          <tpl hier="3" item="3"/>
          <tpl hier="5" item="4"/>
          <tpl hier="9" item="1"/>
          <tpl hier="11" item="9"/>
          <tpl fld="2" item="3"/>
          <tpl fld="3" item="1"/>
        </tpls>
      </n>
      <n v="3">
        <tpls c="8">
          <tpl fld="4" item="0"/>
          <tpl hier="2" item="2"/>
          <tpl hier="3" item="3"/>
          <tpl hier="5" item="4"/>
          <tpl hier="9" item="1"/>
          <tpl hier="11" item="9"/>
          <tpl fld="2" item="20"/>
          <tpl fld="3" item="1"/>
        </tpls>
      </n>
      <m>
        <tpls c="8">
          <tpl fld="4" item="0"/>
          <tpl hier="2" item="2"/>
          <tpl hier="3" item="3"/>
          <tpl hier="5" item="4"/>
          <tpl hier="9" item="1"/>
          <tpl hier="11" item="9"/>
          <tpl fld="2" item="5"/>
          <tpl fld="3" item="0"/>
        </tpls>
      </m>
      <m>
        <tpls c="8">
          <tpl fld="4" item="0"/>
          <tpl hier="2" item="2"/>
          <tpl hier="3" item="3"/>
          <tpl hier="5" item="4"/>
          <tpl hier="9" item="1"/>
          <tpl hier="11" item="9"/>
          <tpl fld="2" item="4"/>
          <tpl hier="14" item="4294967295"/>
        </tpls>
      </m>
      <n v="5">
        <tpls c="8">
          <tpl fld="4" item="0"/>
          <tpl hier="2" item="2"/>
          <tpl hier="3" item="3"/>
          <tpl hier="5" item="4"/>
          <tpl hier="9" item="1"/>
          <tpl hier="11" item="9"/>
          <tpl fld="2" item="22"/>
          <tpl hier="14" item="4294967295"/>
        </tpls>
      </n>
      <m>
        <tpls c="8">
          <tpl fld="4" item="0"/>
          <tpl hier="2" item="2"/>
          <tpl hier="3" item="3"/>
          <tpl hier="5" item="4"/>
          <tpl hier="9" item="1"/>
          <tpl hier="11" item="9"/>
          <tpl fld="2" item="5"/>
          <tpl hier="14" item="4294967295"/>
        </tpls>
      </m>
      <n v="2">
        <tpls c="8">
          <tpl fld="4" item="0"/>
          <tpl hier="2" item="2"/>
          <tpl hier="3" item="3"/>
          <tpl hier="5" item="4"/>
          <tpl hier="9" item="1"/>
          <tpl hier="11" item="9"/>
          <tpl fld="2" item="23"/>
          <tpl hier="14" item="4294967295"/>
        </tpls>
      </n>
      <n v="5">
        <tpls c="8">
          <tpl fld="4" item="0"/>
          <tpl hier="2" item="2"/>
          <tpl hier="3" item="3"/>
          <tpl hier="5" item="4"/>
          <tpl hier="9" item="1"/>
          <tpl hier="11" item="9"/>
          <tpl fld="2" item="6"/>
          <tpl hier="14" item="4294967295"/>
        </tpls>
      </n>
      <n v="3">
        <tpls c="8">
          <tpl fld="4" item="0"/>
          <tpl hier="2" item="2"/>
          <tpl hier="3" item="3"/>
          <tpl hier="5" item="4"/>
          <tpl hier="9" item="1"/>
          <tpl hier="11" item="9"/>
          <tpl fld="2" item="24"/>
          <tpl hier="14" item="4294967295"/>
        </tpls>
      </n>
      <n v="5">
        <tpls c="8">
          <tpl fld="4" item="0"/>
          <tpl hier="2" item="2"/>
          <tpl hier="3" item="3"/>
          <tpl hier="5" item="4"/>
          <tpl hier="9" item="1"/>
          <tpl hier="11" item="9"/>
          <tpl fld="2" item="7"/>
          <tpl hier="14" item="4294967295"/>
        </tpls>
      </n>
      <n v="4">
        <tpls c="8">
          <tpl fld="4" item="0"/>
          <tpl hier="2" item="2"/>
          <tpl hier="3" item="3"/>
          <tpl hier="5" item="4"/>
          <tpl hier="9" item="1"/>
          <tpl hier="11" item="9"/>
          <tpl fld="2" item="25"/>
          <tpl hier="14" item="4294967295"/>
        </tpls>
      </n>
      <n v="3">
        <tpls c="8">
          <tpl fld="4" item="0"/>
          <tpl hier="2" item="2"/>
          <tpl hier="3" item="3"/>
          <tpl hier="5" item="4"/>
          <tpl hier="9" item="1"/>
          <tpl hier="11" item="9"/>
          <tpl fld="2" item="26"/>
          <tpl hier="14" item="4294967295"/>
        </tpls>
      </n>
      <n v="2">
        <tpls c="8">
          <tpl fld="4" item="0"/>
          <tpl hier="2" item="2"/>
          <tpl hier="3" item="3"/>
          <tpl hier="5" item="4"/>
          <tpl hier="9" item="1"/>
          <tpl hier="11" item="9"/>
          <tpl fld="2" item="46"/>
          <tpl hier="14" item="4294967295"/>
        </tpls>
      </n>
      <n v="2">
        <tpls c="8">
          <tpl fld="4" item="0"/>
          <tpl hier="2" item="2"/>
          <tpl hier="3" item="3"/>
          <tpl hier="5" item="4"/>
          <tpl hier="9" item="1"/>
          <tpl hier="11" item="9"/>
          <tpl fld="2" item="7"/>
          <tpl fld="3" item="0"/>
        </tpls>
      </n>
      <m>
        <tpls c="8">
          <tpl fld="4" item="0"/>
          <tpl hier="2" item="2"/>
          <tpl hier="3" item="3"/>
          <tpl hier="5" item="4"/>
          <tpl hier="9" item="1"/>
          <tpl hier="11" item="9"/>
          <tpl fld="2" item="43"/>
          <tpl fld="3" item="1"/>
        </tpls>
      </m>
      <m>
        <tpls c="8">
          <tpl fld="4" item="0"/>
          <tpl hier="2" item="2"/>
          <tpl hier="3" item="3"/>
          <tpl hier="5" item="4"/>
          <tpl hier="9" item="1"/>
          <tpl hier="11" item="9"/>
          <tpl fld="2" item="4"/>
          <tpl fld="3" item="1"/>
        </tpls>
      </m>
      <n v="4">
        <tpls c="8">
          <tpl fld="4" item="0"/>
          <tpl hier="2" item="2"/>
          <tpl hier="3" item="3"/>
          <tpl hier="5" item="4"/>
          <tpl hier="9" item="1"/>
          <tpl hier="11" item="9"/>
          <tpl fld="2" item="22"/>
          <tpl fld="3" item="1"/>
        </tpls>
      </n>
      <m>
        <tpls c="8">
          <tpl fld="4" item="0"/>
          <tpl hier="2" item="2"/>
          <tpl hier="3" item="3"/>
          <tpl hier="5" item="4"/>
          <tpl hier="9" item="1"/>
          <tpl hier="11" item="9"/>
          <tpl fld="2" item="44"/>
          <tpl fld="3" item="1"/>
        </tpls>
      </m>
      <m>
        <tpls c="8">
          <tpl fld="4" item="0"/>
          <tpl hier="2" item="2"/>
          <tpl hier="3" item="3"/>
          <tpl hier="5" item="4"/>
          <tpl hier="9" item="1"/>
          <tpl hier="11" item="9"/>
          <tpl fld="2" item="5"/>
          <tpl fld="3" item="1"/>
        </tpls>
      </m>
      <m>
        <tpls c="8">
          <tpl fld="4" item="0"/>
          <tpl hier="2" item="2"/>
          <tpl hier="3" item="3"/>
          <tpl hier="5" item="4"/>
          <tpl hier="9" item="1"/>
          <tpl hier="11" item="9"/>
          <tpl fld="2" item="23"/>
          <tpl fld="3" item="1"/>
        </tpls>
      </m>
      <m>
        <tpls c="8">
          <tpl fld="4" item="0"/>
          <tpl hier="2" item="2"/>
          <tpl hier="3" item="3"/>
          <tpl hier="5" item="4"/>
          <tpl hier="9" item="1"/>
          <tpl hier="11" item="9"/>
          <tpl fld="2" item="45"/>
          <tpl fld="3" item="1"/>
        </tpls>
      </m>
      <n v="2">
        <tpls c="8">
          <tpl fld="4" item="0"/>
          <tpl hier="2" item="2"/>
          <tpl hier="3" item="3"/>
          <tpl hier="5" item="4"/>
          <tpl hier="9" item="1"/>
          <tpl hier="11" item="9"/>
          <tpl fld="2" item="6"/>
          <tpl fld="3" item="1"/>
        </tpls>
      </n>
      <m>
        <tpls c="8">
          <tpl fld="4" item="0"/>
          <tpl hier="2" item="2"/>
          <tpl hier="3" item="3"/>
          <tpl hier="5" item="4"/>
          <tpl hier="9" item="1"/>
          <tpl hier="11" item="9"/>
          <tpl fld="2" item="24"/>
          <tpl fld="3" item="1"/>
        </tpls>
      </m>
      <m>
        <tpls c="8">
          <tpl fld="4" item="0"/>
          <tpl hier="2" item="2"/>
          <tpl hier="3" item="3"/>
          <tpl hier="5" item="4"/>
          <tpl hier="9" item="1"/>
          <tpl hier="11" item="9"/>
          <tpl fld="2" item="46"/>
          <tpl fld="3" item="1"/>
        </tpls>
      </m>
      <n v="3">
        <tpls c="8">
          <tpl fld="4" item="0"/>
          <tpl hier="2" item="2"/>
          <tpl hier="3" item="3"/>
          <tpl hier="5" item="4"/>
          <tpl hier="9" item="1"/>
          <tpl hier="11" item="9"/>
          <tpl fld="2" item="7"/>
          <tpl fld="3" item="1"/>
        </tpls>
      </n>
      <n v="3">
        <tpls c="8">
          <tpl fld="4" item="0"/>
          <tpl hier="2" item="2"/>
          <tpl hier="3" item="3"/>
          <tpl hier="5" item="4"/>
          <tpl hier="9" item="1"/>
          <tpl hier="11" item="9"/>
          <tpl fld="2" item="25"/>
          <tpl fld="3" item="1"/>
        </tpls>
      </n>
      <n v="1">
        <tpls c="8">
          <tpl fld="4" item="0"/>
          <tpl hier="2" item="2"/>
          <tpl hier="3" item="3"/>
          <tpl hier="5" item="4"/>
          <tpl hier="9" item="1"/>
          <tpl hier="11" item="9"/>
          <tpl fld="2" item="26"/>
          <tpl fld="3" item="1"/>
        </tpls>
      </n>
      <n v="2">
        <tpls c="8">
          <tpl fld="4" item="0"/>
          <tpl hier="2" item="2"/>
          <tpl hier="3" item="3"/>
          <tpl hier="5" item="4"/>
          <tpl hier="9" item="1"/>
          <tpl hier="11" item="9"/>
          <tpl fld="2" item="46"/>
          <tpl fld="3" item="0"/>
        </tpls>
      </n>
      <n v="3">
        <tpls c="8">
          <tpl fld="4" item="0"/>
          <tpl hier="2" item="2"/>
          <tpl hier="3" item="3"/>
          <tpl hier="5" item="4"/>
          <tpl hier="9" item="1"/>
          <tpl hier="11" item="9"/>
          <tpl fld="2" item="51"/>
          <tpl hier="14" item="4294967295"/>
        </tpls>
      </n>
      <n v="2">
        <tpls c="8">
          <tpl fld="4" item="0"/>
          <tpl hier="2" item="2"/>
          <tpl hier="3" item="3"/>
          <tpl hier="5" item="4"/>
          <tpl hier="9" item="1"/>
          <tpl hier="11" item="9"/>
          <tpl fld="2" item="36"/>
          <tpl hier="14" item="4294967295"/>
        </tpls>
      </n>
      <n v="3">
        <tpls c="8">
          <tpl fld="4" item="0"/>
          <tpl hier="2" item="2"/>
          <tpl hier="3" item="3"/>
          <tpl hier="5" item="4"/>
          <tpl hier="9" item="1"/>
          <tpl hier="11" item="9"/>
          <tpl fld="2" item="16"/>
          <tpl hier="14" item="4294967295"/>
        </tpls>
      </n>
      <n v="6">
        <tpls c="8">
          <tpl fld="4" item="0"/>
          <tpl hier="2" item="2"/>
          <tpl hier="3" item="3"/>
          <tpl hier="5" item="4"/>
          <tpl hier="9" item="1"/>
          <tpl hier="11" item="9"/>
          <tpl fld="2" item="50"/>
          <tpl hier="14" item="4294967295"/>
        </tpls>
      </n>
      <n v="5">
        <tpls c="8">
          <tpl fld="4" item="0"/>
          <tpl hier="2" item="2"/>
          <tpl hier="3" item="3"/>
          <tpl hier="5" item="4"/>
          <tpl hier="9" item="1"/>
          <tpl hier="11" item="9"/>
          <tpl fld="2" item="35"/>
          <tpl hier="14" item="4294967295"/>
        </tpls>
      </n>
      <n v="5">
        <tpls c="8">
          <tpl fld="4" item="0"/>
          <tpl hier="2" item="2"/>
          <tpl hier="3" item="3"/>
          <tpl hier="5" item="4"/>
          <tpl hier="9" item="1"/>
          <tpl hier="11" item="9"/>
          <tpl fld="2" item="15"/>
          <tpl hier="14" item="4294967295"/>
        </tpls>
      </n>
      <n v="1">
        <tpls c="8">
          <tpl fld="4" item="0"/>
          <tpl hier="2" item="2"/>
          <tpl hier="3" item="3"/>
          <tpl hier="5" item="4"/>
          <tpl hier="9" item="1"/>
          <tpl hier="11" item="9"/>
          <tpl fld="2" item="49"/>
          <tpl hier="14" item="4294967295"/>
        </tpls>
      </n>
      <n v="2">
        <tpls c="8">
          <tpl fld="4" item="0"/>
          <tpl hier="2" item="2"/>
          <tpl hier="3" item="3"/>
          <tpl hier="5" item="4"/>
          <tpl hier="9" item="1"/>
          <tpl hier="11" item="9"/>
          <tpl fld="2" item="34"/>
          <tpl hier="14" item="4294967295"/>
        </tpls>
      </n>
      <n v="1">
        <tpls c="8">
          <tpl fld="4" item="0"/>
          <tpl hier="2" item="2"/>
          <tpl hier="3" item="3"/>
          <tpl hier="5" item="4"/>
          <tpl hier="9" item="1"/>
          <tpl hier="11" item="9"/>
          <tpl fld="2" item="14"/>
          <tpl hier="14" item="4294967295"/>
        </tpls>
      </n>
      <m>
        <tpls c="8">
          <tpl fld="4" item="0"/>
          <tpl hier="2" item="2"/>
          <tpl hier="3" item="3"/>
          <tpl hier="5" item="4"/>
          <tpl hier="9" item="1"/>
          <tpl hier="11" item="9"/>
          <tpl fld="2" item="48"/>
          <tpl hier="14" item="4294967295"/>
        </tpls>
      </m>
      <n v="3">
        <tpls c="8">
          <tpl fld="4" item="0"/>
          <tpl hier="2" item="2"/>
          <tpl hier="3" item="3"/>
          <tpl hier="5" item="4"/>
          <tpl hier="9" item="1"/>
          <tpl hier="11" item="9"/>
          <tpl fld="2" item="33"/>
          <tpl hier="14" item="4294967295"/>
        </tpls>
      </n>
      <n v="3">
        <tpls c="8">
          <tpl fld="4" item="0"/>
          <tpl hier="2" item="2"/>
          <tpl hier="3" item="3"/>
          <tpl hier="5" item="4"/>
          <tpl hier="9" item="1"/>
          <tpl hier="11" item="9"/>
          <tpl fld="2" item="13"/>
          <tpl hier="14" item="4294967295"/>
        </tpls>
      </n>
      <m>
        <tpls c="8">
          <tpl fld="4" item="0"/>
          <tpl hier="2" item="2"/>
          <tpl hier="3" item="3"/>
          <tpl hier="5" item="4"/>
          <tpl hier="9" item="1"/>
          <tpl hier="11" item="9"/>
          <tpl fld="2" item="47"/>
          <tpl hier="14" item="4294967295"/>
        </tpls>
      </m>
      <m>
        <tpls c="8">
          <tpl fld="4" item="0"/>
          <tpl hier="2" item="2"/>
          <tpl hier="3" item="3"/>
          <tpl hier="5" item="4"/>
          <tpl hier="9" item="1"/>
          <tpl hier="11" item="9"/>
          <tpl fld="2" item="32"/>
          <tpl hier="14" item="4294967295"/>
        </tpls>
      </m>
      <n v="1">
        <tpls c="8">
          <tpl fld="4" item="0"/>
          <tpl hier="2" item="2"/>
          <tpl hier="3" item="3"/>
          <tpl hier="5" item="4"/>
          <tpl hier="9" item="1"/>
          <tpl hier="11" item="9"/>
          <tpl fld="2" item="22"/>
          <tpl fld="3" item="0"/>
        </tpls>
      </n>
      <m>
        <tpls c="8">
          <tpl fld="4" item="0"/>
          <tpl hier="2" item="2"/>
          <tpl hier="3" item="3"/>
          <tpl hier="5" item="4"/>
          <tpl hier="9" item="1"/>
          <tpl hier="11" item="9"/>
          <tpl fld="2" item="12"/>
          <tpl fld="3" item="1"/>
        </tpls>
      </m>
      <n v="1">
        <tpls c="8">
          <tpl fld="4" item="0"/>
          <tpl hier="2" item="2"/>
          <tpl hier="3" item="3"/>
          <tpl hier="5" item="4"/>
          <tpl hier="9" item="1"/>
          <tpl hier="11" item="9"/>
          <tpl fld="2" item="30"/>
          <tpl fld="3" item="1"/>
        </tpls>
      </n>
      <m>
        <tpls c="8">
          <tpl fld="4" item="0"/>
          <tpl hier="2" item="2"/>
          <tpl hier="3" item="3"/>
          <tpl hier="5" item="4"/>
          <tpl hier="9" item="1"/>
          <tpl hier="11" item="9"/>
          <tpl fld="2" item="11"/>
          <tpl fld="3" item="1"/>
        </tpls>
      </m>
      <n v="2">
        <tpls c="8">
          <tpl fld="4" item="0"/>
          <tpl hier="2" item="2"/>
          <tpl hier="3" item="3"/>
          <tpl hier="5" item="4"/>
          <tpl hier="9" item="1"/>
          <tpl hier="11" item="9"/>
          <tpl fld="2" item="31"/>
          <tpl fld="3" item="1"/>
        </tpls>
      </n>
      <n v="1">
        <tpls c="8">
          <tpl fld="4" item="0"/>
          <tpl hier="2" item="2"/>
          <tpl hier="3" item="3"/>
          <tpl hier="5" item="4"/>
          <tpl hier="9" item="1"/>
          <tpl hier="11" item="9"/>
          <tpl fld="2" item="29"/>
          <tpl fld="3" item="1"/>
        </tpls>
      </n>
      <n v="2">
        <tpls c="8">
          <tpl fld="4" item="0"/>
          <tpl hier="2" item="2"/>
          <tpl hier="3" item="3"/>
          <tpl hier="5" item="4"/>
          <tpl hier="9" item="1"/>
          <tpl hier="11" item="9"/>
          <tpl fld="2" item="10"/>
          <tpl fld="3" item="1"/>
        </tpls>
      </n>
      <m>
        <tpls c="8">
          <tpl fld="4" item="0"/>
          <tpl hier="2" item="2"/>
          <tpl hier="3" item="3"/>
          <tpl hier="5" item="4"/>
          <tpl hier="9" item="1"/>
          <tpl hier="11" item="9"/>
          <tpl fld="2" item="42"/>
          <tpl fld="3" item="1"/>
        </tpls>
      </m>
      <n v="1">
        <tpls c="8">
          <tpl fld="4" item="0"/>
          <tpl hier="2" item="2"/>
          <tpl hier="3" item="3"/>
          <tpl hier="5" item="4"/>
          <tpl hier="9" item="1"/>
          <tpl hier="11" item="9"/>
          <tpl fld="2" item="28"/>
          <tpl fld="3" item="1"/>
        </tpls>
      </n>
      <n v="3">
        <tpls c="8">
          <tpl fld="4" item="0"/>
          <tpl hier="2" item="2"/>
          <tpl hier="3" item="3"/>
          <tpl hier="5" item="4"/>
          <tpl hier="9" item="1"/>
          <tpl hier="11" item="9"/>
          <tpl fld="2" item="9"/>
          <tpl fld="3" item="1"/>
        </tpls>
      </n>
      <m>
        <tpls c="8">
          <tpl fld="4" item="0"/>
          <tpl hier="2" item="2"/>
          <tpl hier="3" item="3"/>
          <tpl hier="5" item="4"/>
          <tpl hier="9" item="1"/>
          <tpl hier="11" item="9"/>
          <tpl fld="2" item="52"/>
          <tpl fld="3" item="1"/>
        </tpls>
      </m>
      <m>
        <tpls c="8">
          <tpl fld="4" item="0"/>
          <tpl hier="2" item="2"/>
          <tpl hier="3" item="3"/>
          <tpl hier="5" item="4"/>
          <tpl hier="9" item="1"/>
          <tpl hier="11" item="9"/>
          <tpl fld="2" item="27"/>
          <tpl fld="3" item="1"/>
        </tpls>
      </m>
      <m>
        <tpls c="8">
          <tpl fld="4" item="0"/>
          <tpl hier="2" item="2"/>
          <tpl hier="3" item="3"/>
          <tpl hier="5" item="4"/>
          <tpl hier="9" item="1"/>
          <tpl hier="11" item="9"/>
          <tpl fld="2" item="8"/>
          <tpl fld="3" item="1"/>
        </tpls>
      </m>
      <m>
        <tpls c="8">
          <tpl fld="4" item="0"/>
          <tpl hier="2" item="2"/>
          <tpl hier="3" item="3"/>
          <tpl hier="5" item="4"/>
          <tpl hier="9" item="1"/>
          <tpl hier="11" item="9"/>
          <tpl fld="2" item="21"/>
          <tpl fld="3" item="1"/>
        </tpls>
      </m>
      <n v="45">
        <tpls c="8">
          <tpl fld="4" item="0"/>
          <tpl hier="2" item="2"/>
          <tpl hier="3" item="3"/>
          <tpl hier="5" item="4"/>
          <tpl hier="9" item="1"/>
          <tpl hier="11" item="9"/>
          <tpl hier="12" item="4294967295"/>
          <tpl fld="3" item="1"/>
        </tpls>
      </n>
      <m>
        <tpls c="8">
          <tpl fld="4" item="0"/>
          <tpl hier="2" item="2"/>
          <tpl hier="3" item="3"/>
          <tpl hier="5" item="4"/>
          <tpl hier="9" item="1"/>
          <tpl hier="11" item="9"/>
          <tpl fld="2" item="4"/>
          <tpl fld="3" item="0"/>
        </tpls>
      </m>
      <n v="7">
        <tpls c="8">
          <tpl fld="4" item="0"/>
          <tpl hier="2" item="2"/>
          <tpl hier="3" item="3"/>
          <tpl hier="5" item="4"/>
          <tpl hier="9" item="1"/>
          <tpl hier="11" item="9"/>
          <tpl fld="2" item="12"/>
          <tpl fld="3" item="0"/>
        </tpls>
      </n>
      <n v="1">
        <tpls c="8">
          <tpl fld="4" item="0"/>
          <tpl hier="2" item="2"/>
          <tpl hier="3" item="3"/>
          <tpl hier="5" item="4"/>
          <tpl hier="9" item="1"/>
          <tpl hier="11" item="9"/>
          <tpl fld="2" item="30"/>
          <tpl fld="3" item="0"/>
        </tpls>
      </n>
      <n v="4">
        <tpls c="8">
          <tpl fld="4" item="0"/>
          <tpl hier="2" item="2"/>
          <tpl hier="3" item="3"/>
          <tpl hier="5" item="4"/>
          <tpl hier="9" item="1"/>
          <tpl hier="11" item="9"/>
          <tpl fld="2" item="11"/>
          <tpl fld="3" item="0"/>
        </tpls>
      </n>
      <n v="3">
        <tpls c="8">
          <tpl fld="4" item="0"/>
          <tpl hier="2" item="2"/>
          <tpl hier="3" item="3"/>
          <tpl hier="5" item="4"/>
          <tpl hier="9" item="1"/>
          <tpl hier="11" item="9"/>
          <tpl fld="2" item="31"/>
          <tpl fld="3" item="0"/>
        </tpls>
      </n>
      <n v="2">
        <tpls c="8">
          <tpl fld="4" item="0"/>
          <tpl hier="2" item="2"/>
          <tpl hier="3" item="3"/>
          <tpl hier="5" item="4"/>
          <tpl hier="9" item="1"/>
          <tpl hier="11" item="9"/>
          <tpl fld="2" item="29"/>
          <tpl fld="3" item="0"/>
        </tpls>
      </n>
      <n v="5">
        <tpls c="8">
          <tpl fld="4" item="0"/>
          <tpl hier="2" item="2"/>
          <tpl hier="3" item="3"/>
          <tpl hier="5" item="4"/>
          <tpl hier="9" item="1"/>
          <tpl hier="11" item="9"/>
          <tpl fld="2" item="10"/>
          <tpl fld="3" item="0"/>
        </tpls>
      </n>
      <n v="4">
        <tpls c="8">
          <tpl fld="4" item="0"/>
          <tpl hier="2" item="2"/>
          <tpl hier="3" item="3"/>
          <tpl hier="5" item="4"/>
          <tpl hier="9" item="1"/>
          <tpl hier="11" item="9"/>
          <tpl fld="2" item="42"/>
          <tpl fld="3" item="0"/>
        </tpls>
      </n>
      <m>
        <tpls c="8">
          <tpl fld="4" item="0"/>
          <tpl hier="2" item="2"/>
          <tpl hier="3" item="3"/>
          <tpl hier="5" item="4"/>
          <tpl hier="9" item="1"/>
          <tpl hier="11" item="9"/>
          <tpl fld="2" item="28"/>
          <tpl fld="3" item="0"/>
        </tpls>
      </m>
      <m>
        <tpls c="8">
          <tpl fld="4" item="0"/>
          <tpl hier="2" item="2"/>
          <tpl hier="3" item="3"/>
          <tpl hier="5" item="4"/>
          <tpl hier="9" item="1"/>
          <tpl hier="11" item="9"/>
          <tpl fld="2" item="9"/>
          <tpl fld="3" item="0"/>
        </tpls>
      </m>
      <m>
        <tpls c="8">
          <tpl fld="4" item="0"/>
          <tpl hier="2" item="2"/>
          <tpl hier="3" item="3"/>
          <tpl hier="5" item="4"/>
          <tpl hier="9" item="1"/>
          <tpl hier="11" item="9"/>
          <tpl fld="2" item="52"/>
          <tpl fld="3" item="0"/>
        </tpls>
      </m>
      <n v="3">
        <tpls c="8">
          <tpl fld="4" item="0"/>
          <tpl hier="2" item="2"/>
          <tpl hier="3" item="3"/>
          <tpl hier="5" item="4"/>
          <tpl hier="9" item="1"/>
          <tpl hier="11" item="9"/>
          <tpl fld="2" item="27"/>
          <tpl fld="3" item="0"/>
        </tpls>
      </n>
      <m>
        <tpls c="8">
          <tpl fld="4" item="0"/>
          <tpl hier="2" item="2"/>
          <tpl hier="3" item="3"/>
          <tpl hier="5" item="4"/>
          <tpl hier="9" item="1"/>
          <tpl hier="11" item="9"/>
          <tpl fld="2" item="8"/>
          <tpl fld="3" item="0"/>
        </tpls>
      </m>
      <m>
        <tpls c="8">
          <tpl fld="4" item="0"/>
          <tpl hier="2" item="2"/>
          <tpl hier="3" item="3"/>
          <tpl hier="5" item="4"/>
          <tpl hier="9" item="1"/>
          <tpl hier="11" item="9"/>
          <tpl fld="2" item="21"/>
          <tpl fld="3" item="0"/>
        </tpls>
      </m>
      <n v="96">
        <tpls c="8">
          <tpl fld="4" item="0"/>
          <tpl hier="2" item="2"/>
          <tpl hier="3" item="3"/>
          <tpl hier="5" item="4"/>
          <tpl hier="9" item="1"/>
          <tpl hier="11" item="9"/>
          <tpl hier="12" item="4294967295"/>
          <tpl fld="3" item="0"/>
        </tpls>
      </n>
      <n v="2">
        <tpls c="8">
          <tpl fld="4" item="0"/>
          <tpl hier="2" item="2"/>
          <tpl hier="3" item="3"/>
          <tpl hier="5" item="4"/>
          <tpl hier="9" item="1"/>
          <tpl hier="11" item="9"/>
          <tpl fld="2" item="23"/>
          <tpl fld="3" item="0"/>
        </tpls>
      </n>
      <n v="7">
        <tpls c="8">
          <tpl fld="4" item="0"/>
          <tpl hier="2" item="2"/>
          <tpl hier="3" item="3"/>
          <tpl hier="5" item="4"/>
          <tpl hier="9" item="1"/>
          <tpl hier="11" item="9"/>
          <tpl fld="2" item="12"/>
          <tpl hier="14" item="4294967295"/>
        </tpls>
      </n>
      <n v="2">
        <tpls c="8">
          <tpl fld="4" item="0"/>
          <tpl hier="2" item="2"/>
          <tpl hier="3" item="3"/>
          <tpl hier="5" item="4"/>
          <tpl hier="9" item="1"/>
          <tpl hier="11" item="9"/>
          <tpl fld="2" item="30"/>
          <tpl hier="14" item="4294967295"/>
        </tpls>
      </n>
      <n v="4">
        <tpls c="8">
          <tpl fld="4" item="0"/>
          <tpl hier="2" item="2"/>
          <tpl hier="3" item="3"/>
          <tpl hier="5" item="4"/>
          <tpl hier="9" item="1"/>
          <tpl hier="11" item="9"/>
          <tpl fld="2" item="11"/>
          <tpl hier="14" item="4294967295"/>
        </tpls>
      </n>
      <n v="5">
        <tpls c="8">
          <tpl fld="4" item="0"/>
          <tpl hier="2" item="2"/>
          <tpl hier="3" item="3"/>
          <tpl hier="5" item="4"/>
          <tpl hier="9" item="1"/>
          <tpl hier="11" item="9"/>
          <tpl fld="2" item="31"/>
          <tpl hier="14" item="4294967295"/>
        </tpls>
      </n>
      <n v="3">
        <tpls c="8">
          <tpl fld="4" item="0"/>
          <tpl hier="2" item="2"/>
          <tpl hier="3" item="3"/>
          <tpl hier="5" item="4"/>
          <tpl hier="9" item="1"/>
          <tpl hier="11" item="9"/>
          <tpl fld="2" item="29"/>
          <tpl hier="14" item="4294967295"/>
        </tpls>
      </n>
      <n v="7">
        <tpls c="8">
          <tpl fld="4" item="0"/>
          <tpl hier="2" item="2"/>
          <tpl hier="3" item="3"/>
          <tpl hier="5" item="4"/>
          <tpl hier="9" item="1"/>
          <tpl hier="11" item="9"/>
          <tpl fld="2" item="10"/>
          <tpl hier="14" item="4294967295"/>
        </tpls>
      </n>
      <n v="4">
        <tpls c="8">
          <tpl fld="4" item="0"/>
          <tpl hier="2" item="2"/>
          <tpl hier="3" item="3"/>
          <tpl hier="5" item="4"/>
          <tpl hier="9" item="1"/>
          <tpl hier="11" item="9"/>
          <tpl fld="2" item="42"/>
          <tpl hier="14" item="4294967295"/>
        </tpls>
      </n>
      <n v="1">
        <tpls c="8">
          <tpl fld="4" item="0"/>
          <tpl hier="2" item="2"/>
          <tpl hier="3" item="3"/>
          <tpl hier="5" item="4"/>
          <tpl hier="9" item="1"/>
          <tpl hier="11" item="9"/>
          <tpl fld="2" item="28"/>
          <tpl hier="14" item="4294967295"/>
        </tpls>
      </n>
      <n v="3">
        <tpls c="8">
          <tpl fld="4" item="0"/>
          <tpl hier="2" item="2"/>
          <tpl hier="3" item="3"/>
          <tpl hier="5" item="4"/>
          <tpl hier="9" item="1"/>
          <tpl hier="11" item="9"/>
          <tpl fld="2" item="9"/>
          <tpl hier="14" item="4294967295"/>
        </tpls>
      </n>
      <m>
        <tpls c="8">
          <tpl fld="4" item="0"/>
          <tpl hier="2" item="2"/>
          <tpl hier="3" item="3"/>
          <tpl hier="5" item="4"/>
          <tpl hier="9" item="1"/>
          <tpl hier="11" item="9"/>
          <tpl fld="2" item="52"/>
          <tpl hier="14" item="4294967295"/>
        </tpls>
      </m>
      <n v="3">
        <tpls c="8">
          <tpl fld="4" item="0"/>
          <tpl hier="2" item="2"/>
          <tpl hier="3" item="3"/>
          <tpl hier="5" item="4"/>
          <tpl hier="9" item="1"/>
          <tpl hier="11" item="9"/>
          <tpl fld="2" item="27"/>
          <tpl hier="14" item="4294967295"/>
        </tpls>
      </n>
      <m>
        <tpls c="8">
          <tpl fld="4" item="0"/>
          <tpl hier="2" item="2"/>
          <tpl hier="3" item="3"/>
          <tpl hier="5" item="4"/>
          <tpl hier="9" item="1"/>
          <tpl hier="11" item="9"/>
          <tpl fld="2" item="8"/>
          <tpl hier="14" item="4294967295"/>
        </tpls>
      </m>
      <m>
        <tpls c="8">
          <tpl fld="4" item="0"/>
          <tpl hier="2" item="2"/>
          <tpl hier="3" item="3"/>
          <tpl hier="5" item="4"/>
          <tpl hier="9" item="1"/>
          <tpl hier="11" item="9"/>
          <tpl fld="2" item="21"/>
          <tpl hier="14" item="4294967295"/>
        </tpls>
      </m>
      <n v="141">
        <tpls c="8">
          <tpl fld="4" item="0"/>
          <tpl hier="2" item="2"/>
          <tpl hier="3" item="3"/>
          <tpl hier="5" item="4"/>
          <tpl hier="9" item="1"/>
          <tpl hier="11" item="9"/>
          <tpl hier="12" item="4294967295"/>
          <tpl hier="14" item="4294967295"/>
        </tpls>
      </n>
      <m>
        <tpls c="8">
          <tpl fld="4" item="0"/>
          <tpl hier="2" item="2"/>
          <tpl hier="3" item="3"/>
          <tpl hier="5" item="4"/>
          <tpl hier="9" item="1"/>
          <tpl hier="11" item="9"/>
          <tpl fld="2" item="32"/>
          <tpl fld="3" item="1"/>
        </tpls>
      </m>
      <m>
        <tpls c="8">
          <tpl fld="4" item="0"/>
          <tpl hier="2" item="2"/>
          <tpl hier="3" item="3"/>
          <tpl hier="5" item="4"/>
          <tpl hier="9" item="1"/>
          <tpl hier="11" item="9"/>
          <tpl fld="2" item="32"/>
          <tpl fld="3" item="0"/>
        </tpls>
      </m>
      <n v="1">
        <tpls c="8">
          <tpl fld="4" item="0"/>
          <tpl hier="2" item="2"/>
          <tpl hier="3" item="3"/>
          <tpl hier="5" item="4"/>
          <tpl hier="9" item="1"/>
          <tpl hier="11" item="9"/>
          <tpl fld="2" item="33"/>
          <tpl fld="3" item="1"/>
        </tpls>
      </n>
      <n v="2">
        <tpls c="8">
          <tpl fld="4" item="0"/>
          <tpl hier="2" item="2"/>
          <tpl hier="3" item="3"/>
          <tpl hier="5" item="4"/>
          <tpl hier="9" item="1"/>
          <tpl hier="11" item="9"/>
          <tpl fld="2" item="33"/>
          <tpl fld="3" item="0"/>
        </tpls>
      </n>
      <m>
        <tpls c="8">
          <tpl fld="4" item="0"/>
          <tpl hier="2" item="2"/>
          <tpl hier="3" item="3"/>
          <tpl hier="5" item="4"/>
          <tpl hier="9" item="1"/>
          <tpl hier="11" item="9"/>
          <tpl fld="2" item="34"/>
          <tpl fld="3" item="1"/>
        </tpls>
      </m>
      <n v="2">
        <tpls c="8">
          <tpl fld="4" item="0"/>
          <tpl hier="2" item="2"/>
          <tpl hier="3" item="3"/>
          <tpl hier="5" item="4"/>
          <tpl hier="9" item="1"/>
          <tpl hier="11" item="9"/>
          <tpl fld="2" item="34"/>
          <tpl fld="3" item="0"/>
        </tpls>
      </n>
      <n v="1">
        <tpls c="8">
          <tpl fld="4" item="0"/>
          <tpl hier="2" item="2"/>
          <tpl hier="3" item="3"/>
          <tpl hier="5" item="4"/>
          <tpl hier="9" item="1"/>
          <tpl hier="11" item="9"/>
          <tpl fld="2" item="35"/>
          <tpl fld="3" item="1"/>
        </tpls>
      </n>
      <n v="4">
        <tpls c="8">
          <tpl fld="4" item="0"/>
          <tpl hier="2" item="2"/>
          <tpl hier="3" item="3"/>
          <tpl hier="5" item="4"/>
          <tpl hier="9" item="1"/>
          <tpl hier="11" item="9"/>
          <tpl fld="2" item="35"/>
          <tpl fld="3" item="0"/>
        </tpls>
      </n>
      <m>
        <tpls c="8">
          <tpl fld="4" item="0"/>
          <tpl hier="2" item="2"/>
          <tpl hier="3" item="3"/>
          <tpl hier="5" item="4"/>
          <tpl hier="9" item="1"/>
          <tpl hier="11" item="9"/>
          <tpl fld="2" item="36"/>
          <tpl fld="3" item="1"/>
        </tpls>
      </m>
      <n v="2">
        <tpls c="8">
          <tpl fld="4" item="0"/>
          <tpl hier="2" item="2"/>
          <tpl hier="3" item="3"/>
          <tpl hier="5" item="4"/>
          <tpl hier="9" item="1"/>
          <tpl hier="11" item="9"/>
          <tpl fld="2" item="36"/>
          <tpl fld="3" item="0"/>
        </tpls>
      </n>
      <m>
        <tpls c="8">
          <tpl fld="4" item="0"/>
          <tpl hier="2" item="2"/>
          <tpl hier="3" item="3"/>
          <tpl hier="5" item="4"/>
          <tpl hier="9" item="1"/>
          <tpl hier="11" item="9"/>
          <tpl fld="2" item="37"/>
          <tpl fld="3" item="1"/>
        </tpls>
      </m>
      <m>
        <tpls c="8">
          <tpl fld="4" item="0"/>
          <tpl hier="2" item="2"/>
          <tpl hier="3" item="3"/>
          <tpl hier="5" item="4"/>
          <tpl hier="9" item="1"/>
          <tpl hier="11" item="9"/>
          <tpl fld="2" item="37"/>
          <tpl fld="3" item="0"/>
        </tpls>
      </m>
      <m>
        <tpls c="8">
          <tpl fld="4" item="0"/>
          <tpl hier="2" item="2"/>
          <tpl hier="3" item="3"/>
          <tpl hier="5" item="4"/>
          <tpl hier="9" item="1"/>
          <tpl hier="11" item="9"/>
          <tpl fld="2" item="37"/>
          <tpl hier="14" item="4294967295"/>
        </tpls>
      </m>
      <m>
        <tpls c="8">
          <tpl fld="4" item="0"/>
          <tpl hier="2" item="2"/>
          <tpl hier="3" item="3"/>
          <tpl hier="5" item="4"/>
          <tpl hier="9" item="1"/>
          <tpl hier="11" item="9"/>
          <tpl fld="2" item="38"/>
          <tpl fld="3" item="1"/>
        </tpls>
      </m>
      <n v="1">
        <tpls c="8">
          <tpl fld="4" item="0"/>
          <tpl hier="2" item="2"/>
          <tpl hier="3" item="3"/>
          <tpl hier="5" item="4"/>
          <tpl hier="9" item="1"/>
          <tpl hier="11" item="9"/>
          <tpl fld="2" item="38"/>
          <tpl fld="3" item="0"/>
        </tpls>
      </n>
      <n v="1">
        <tpls c="8">
          <tpl fld="4" item="0"/>
          <tpl hier="2" item="2"/>
          <tpl hier="3" item="3"/>
          <tpl hier="5" item="4"/>
          <tpl hier="9" item="1"/>
          <tpl hier="11" item="9"/>
          <tpl fld="2" item="38"/>
          <tpl hier="14" item="4294967295"/>
        </tpls>
      </n>
      <n v="1">
        <tpls c="8">
          <tpl fld="4" item="0"/>
          <tpl hier="2" item="2"/>
          <tpl hier="3" item="3"/>
          <tpl hier="5" item="4"/>
          <tpl hier="9" item="1"/>
          <tpl hier="11" item="9"/>
          <tpl fld="2" item="39"/>
          <tpl fld="3" item="1"/>
        </tpls>
      </n>
      <n v="6">
        <tpls c="8">
          <tpl fld="4" item="0"/>
          <tpl hier="2" item="2"/>
          <tpl hier="3" item="3"/>
          <tpl hier="5" item="4"/>
          <tpl hier="9" item="1"/>
          <tpl hier="11" item="9"/>
          <tpl fld="2" item="39"/>
          <tpl fld="3" item="0"/>
        </tpls>
      </n>
      <n v="7">
        <tpls c="8">
          <tpl fld="4" item="0"/>
          <tpl hier="2" item="2"/>
          <tpl hier="3" item="3"/>
          <tpl hier="5" item="4"/>
          <tpl hier="9" item="1"/>
          <tpl hier="11" item="9"/>
          <tpl fld="2" item="39"/>
          <tpl hier="14" item="4294967295"/>
        </tpls>
      </n>
      <n v="1">
        <tpls c="8">
          <tpl fld="4" item="0"/>
          <tpl hier="2" item="2"/>
          <tpl hier="3" item="3"/>
          <tpl hier="5" item="4"/>
          <tpl hier="9" item="1"/>
          <tpl hier="11" item="9"/>
          <tpl fld="2" item="40"/>
          <tpl fld="3" item="1"/>
        </tpls>
      </n>
      <n v="2">
        <tpls c="8">
          <tpl fld="4" item="0"/>
          <tpl hier="2" item="2"/>
          <tpl hier="3" item="3"/>
          <tpl hier="5" item="4"/>
          <tpl hier="9" item="1"/>
          <tpl hier="11" item="9"/>
          <tpl fld="2" item="40"/>
          <tpl fld="3" item="0"/>
        </tpls>
      </n>
      <n v="3">
        <tpls c="8">
          <tpl fld="4" item="0"/>
          <tpl hier="2" item="2"/>
          <tpl hier="3" item="3"/>
          <tpl hier="5" item="4"/>
          <tpl hier="9" item="1"/>
          <tpl hier="11" item="9"/>
          <tpl fld="2" item="40"/>
          <tpl hier="14" item="4294967295"/>
        </tpls>
      </n>
      <m>
        <tpls c="8">
          <tpl fld="4" item="0"/>
          <tpl hier="2" item="2"/>
          <tpl hier="3" item="3"/>
          <tpl hier="5" item="4"/>
          <tpl hier="9" item="1"/>
          <tpl hier="11" item="9"/>
          <tpl fld="2" item="41"/>
          <tpl fld="3" item="1"/>
        </tpls>
      </m>
      <n v="4">
        <tpls c="8">
          <tpl fld="4" item="0"/>
          <tpl hier="2" item="2"/>
          <tpl hier="3" item="3"/>
          <tpl hier="5" item="4"/>
          <tpl hier="9" item="1"/>
          <tpl hier="11" item="9"/>
          <tpl fld="2" item="41"/>
          <tpl fld="3" item="0"/>
        </tpls>
      </n>
      <n v="4">
        <tpls c="8">
          <tpl fld="4" item="0"/>
          <tpl hier="2" item="2"/>
          <tpl hier="3" item="3"/>
          <tpl hier="5" item="4"/>
          <tpl hier="9" item="1"/>
          <tpl hier="11" item="9"/>
          <tpl fld="2" item="41"/>
          <tpl hier="14" item="4294967295"/>
        </tpls>
      </n>
      <m>
        <tpls c="8">
          <tpl fld="4" item="0"/>
          <tpl hier="2" item="2"/>
          <tpl hier="3" item="3"/>
          <tpl hier="5" item="4"/>
          <tpl hier="9" item="1"/>
          <tpl hier="11" item="9"/>
          <tpl fld="2" item="43"/>
          <tpl hier="14" item="4294967295"/>
        </tpls>
      </m>
      <m>
        <tpls c="8">
          <tpl fld="4" item="0"/>
          <tpl hier="2" item="2"/>
          <tpl hier="3" item="3"/>
          <tpl hier="5" item="4"/>
          <tpl hier="9" item="1"/>
          <tpl hier="11" item="9"/>
          <tpl fld="2" item="43"/>
          <tpl fld="3" item="0"/>
        </tpls>
      </m>
      <n v="1">
        <tpls c="8">
          <tpl fld="4" item="0"/>
          <tpl hier="2" item="2"/>
          <tpl hier="3" item="3"/>
          <tpl hier="5" item="4"/>
          <tpl hier="9" item="1"/>
          <tpl hier="11" item="9"/>
          <tpl fld="2" item="44"/>
          <tpl hier="14" item="4294967295"/>
        </tpls>
      </n>
      <n v="1">
        <tpls c="8">
          <tpl fld="4" item="0"/>
          <tpl hier="2" item="2"/>
          <tpl hier="3" item="3"/>
          <tpl hier="5" item="4"/>
          <tpl hier="9" item="1"/>
          <tpl hier="11" item="9"/>
          <tpl fld="2" item="44"/>
          <tpl fld="3" item="0"/>
        </tpls>
      </n>
      <m>
        <tpls c="8">
          <tpl fld="4" item="0"/>
          <tpl hier="2" item="2"/>
          <tpl hier="3" item="3"/>
          <tpl hier="5" item="4"/>
          <tpl hier="9" item="1"/>
          <tpl hier="11" item="9"/>
          <tpl fld="2" item="45"/>
          <tpl hier="14" item="4294967295"/>
        </tpls>
      </m>
      <m>
        <tpls c="8">
          <tpl fld="4" item="0"/>
          <tpl hier="2" item="2"/>
          <tpl hier="3" item="3"/>
          <tpl hier="5" item="4"/>
          <tpl hier="9" item="1"/>
          <tpl hier="11" item="9"/>
          <tpl fld="2" item="45"/>
          <tpl fld="3" item="0"/>
        </tpls>
      </m>
      <m>
        <tpls c="8">
          <tpl fld="4" item="0"/>
          <tpl hier="2" item="2"/>
          <tpl hier="3" item="3"/>
          <tpl hier="5" item="4"/>
          <tpl hier="9" item="1"/>
          <tpl hier="11" item="9"/>
          <tpl fld="2" item="47"/>
          <tpl fld="3" item="1"/>
        </tpls>
      </m>
      <m>
        <tpls c="8">
          <tpl fld="4" item="0"/>
          <tpl hier="2" item="2"/>
          <tpl hier="3" item="3"/>
          <tpl hier="5" item="4"/>
          <tpl hier="9" item="1"/>
          <tpl hier="11" item="9"/>
          <tpl fld="2" item="47"/>
          <tpl fld="3" item="0"/>
        </tpls>
      </m>
      <m>
        <tpls c="8">
          <tpl fld="4" item="0"/>
          <tpl hier="2" item="2"/>
          <tpl hier="3" item="3"/>
          <tpl hier="5" item="4"/>
          <tpl hier="9" item="1"/>
          <tpl hier="11" item="9"/>
          <tpl fld="2" item="48"/>
          <tpl fld="3" item="1"/>
        </tpls>
      </m>
      <m>
        <tpls c="8">
          <tpl fld="4" item="0"/>
          <tpl hier="2" item="2"/>
          <tpl hier="3" item="3"/>
          <tpl hier="5" item="4"/>
          <tpl hier="9" item="1"/>
          <tpl hier="11" item="9"/>
          <tpl fld="2" item="48"/>
          <tpl fld="3" item="0"/>
        </tpls>
      </m>
      <m>
        <tpls c="8">
          <tpl fld="4" item="0"/>
          <tpl hier="2" item="2"/>
          <tpl hier="3" item="3"/>
          <tpl hier="5" item="4"/>
          <tpl hier="9" item="1"/>
          <tpl hier="11" item="9"/>
          <tpl fld="2" item="49"/>
          <tpl fld="3" item="1"/>
        </tpls>
      </m>
      <n v="1">
        <tpls c="8">
          <tpl fld="4" item="0"/>
          <tpl hier="2" item="2"/>
          <tpl hier="3" item="3"/>
          <tpl hier="5" item="4"/>
          <tpl hier="9" item="1"/>
          <tpl hier="11" item="9"/>
          <tpl fld="2" item="49"/>
          <tpl fld="3" item="0"/>
        </tpls>
      </n>
      <n v="1">
        <tpls c="8">
          <tpl fld="4" item="0"/>
          <tpl hier="2" item="2"/>
          <tpl hier="3" item="3"/>
          <tpl hier="5" item="4"/>
          <tpl hier="9" item="1"/>
          <tpl hier="11" item="9"/>
          <tpl fld="2" item="50"/>
          <tpl fld="3" item="1"/>
        </tpls>
      </n>
      <n v="5">
        <tpls c="8">
          <tpl fld="4" item="0"/>
          <tpl hier="2" item="2"/>
          <tpl hier="3" item="3"/>
          <tpl hier="5" item="4"/>
          <tpl hier="9" item="1"/>
          <tpl hier="11" item="9"/>
          <tpl fld="2" item="50"/>
          <tpl fld="3" item="0"/>
        </tpls>
      </n>
      <n v="1">
        <tpls c="8">
          <tpl fld="4" item="0"/>
          <tpl hier="2" item="2"/>
          <tpl hier="3" item="3"/>
          <tpl hier="5" item="4"/>
          <tpl hier="9" item="1"/>
          <tpl hier="11" item="9"/>
          <tpl fld="2" item="51"/>
          <tpl fld="3" item="1"/>
        </tpls>
      </n>
      <n v="2">
        <tpls c="8">
          <tpl fld="4" item="0"/>
          <tpl hier="2" item="2"/>
          <tpl hier="3" item="3"/>
          <tpl hier="5" item="4"/>
          <tpl hier="9" item="1"/>
          <tpl hier="11" item="9"/>
          <tpl fld="2" item="51"/>
          <tpl fld="3" item="0"/>
        </tpls>
      </n>
      <n v="10">
        <tpls c="8">
          <tpl fld="4" item="0"/>
          <tpl hier="2" item="2"/>
          <tpl hier="3" item="3"/>
          <tpl hier="5" item="4"/>
          <tpl hier="9" item="10"/>
          <tpl hier="11" item="5"/>
          <tpl fld="2" item="6"/>
          <tpl fld="3" item="0"/>
        </tpls>
      </n>
      <m>
        <tpls c="8">
          <tpl fld="4" item="0"/>
          <tpl hier="2" item="2"/>
          <tpl hier="3" item="3"/>
          <tpl hier="5" item="4"/>
          <tpl hier="9" item="10"/>
          <tpl hier="11" item="5"/>
          <tpl fld="2" item="13"/>
          <tpl fld="3" item="0"/>
        </tpls>
      </m>
      <n v="2">
        <tpls c="8">
          <tpl fld="4" item="0"/>
          <tpl hier="2" item="2"/>
          <tpl hier="3" item="3"/>
          <tpl hier="5" item="4"/>
          <tpl hier="9" item="10"/>
          <tpl hier="11" item="5"/>
          <tpl fld="2" item="14"/>
          <tpl fld="3" item="0"/>
        </tpls>
      </n>
      <n v="9">
        <tpls c="8">
          <tpl fld="4" item="0"/>
          <tpl hier="2" item="2"/>
          <tpl hier="3" item="3"/>
          <tpl hier="5" item="4"/>
          <tpl hier="9" item="10"/>
          <tpl hier="11" item="5"/>
          <tpl fld="2" item="15"/>
          <tpl fld="3" item="0"/>
        </tpls>
      </n>
      <n v="12">
        <tpls c="8">
          <tpl fld="4" item="0"/>
          <tpl hier="2" item="2"/>
          <tpl hier="3" item="3"/>
          <tpl hier="5" item="4"/>
          <tpl hier="9" item="10"/>
          <tpl hier="11" item="5"/>
          <tpl fld="2" item="16"/>
          <tpl fld="3" item="0"/>
        </tpls>
      </n>
      <n v="1">
        <tpls c="8">
          <tpl fld="4" item="0"/>
          <tpl hier="2" item="2"/>
          <tpl hier="3" item="3"/>
          <tpl hier="5" item="4"/>
          <tpl hier="9" item="10"/>
          <tpl hier="11" item="5"/>
          <tpl fld="2" item="13"/>
          <tpl fld="3" item="1"/>
        </tpls>
      </n>
      <n v="1">
        <tpls c="8">
          <tpl fld="4" item="0"/>
          <tpl hier="2" item="2"/>
          <tpl hier="3" item="3"/>
          <tpl hier="5" item="4"/>
          <tpl hier="9" item="10"/>
          <tpl hier="11" item="5"/>
          <tpl fld="2" item="14"/>
          <tpl fld="3" item="1"/>
        </tpls>
      </n>
      <n v="9">
        <tpls c="8">
          <tpl fld="4" item="0"/>
          <tpl hier="2" item="2"/>
          <tpl hier="3" item="3"/>
          <tpl hier="5" item="4"/>
          <tpl hier="9" item="10"/>
          <tpl hier="11" item="5"/>
          <tpl fld="2" item="15"/>
          <tpl fld="3" item="1"/>
        </tpls>
      </n>
      <n v="6">
        <tpls c="8">
          <tpl fld="4" item="0"/>
          <tpl hier="2" item="2"/>
          <tpl hier="3" item="3"/>
          <tpl hier="5" item="4"/>
          <tpl hier="9" item="10"/>
          <tpl hier="11" item="5"/>
          <tpl fld="2" item="16"/>
          <tpl fld="3" item="1"/>
        </tpls>
      </n>
      <n v="7">
        <tpls c="8">
          <tpl fld="4" item="0"/>
          <tpl hier="2" item="2"/>
          <tpl hier="3" item="3"/>
          <tpl hier="5" item="4"/>
          <tpl hier="9" item="10"/>
          <tpl hier="11" item="5"/>
          <tpl fld="2" item="24"/>
          <tpl fld="3" item="0"/>
        </tpls>
      </n>
      <n v="3">
        <tpls c="8">
          <tpl fld="4" item="0"/>
          <tpl hier="2" item="2"/>
          <tpl hier="3" item="3"/>
          <tpl hier="5" item="4"/>
          <tpl hier="9" item="10"/>
          <tpl hier="11" item="5"/>
          <tpl fld="2" item="25"/>
          <tpl fld="3" item="0"/>
        </tpls>
      </n>
      <n v="4">
        <tpls c="8">
          <tpl fld="4" item="0"/>
          <tpl hier="2" item="2"/>
          <tpl hier="3" item="3"/>
          <tpl hier="5" item="4"/>
          <tpl hier="9" item="10"/>
          <tpl hier="11" item="5"/>
          <tpl fld="2" item="26"/>
          <tpl fld="3" item="0"/>
        </tpls>
      </n>
      <m>
        <tpls c="8">
          <tpl fld="4" item="0"/>
          <tpl hier="2" item="2"/>
          <tpl hier="3" item="3"/>
          <tpl hier="5" item="4"/>
          <tpl hier="9" item="10"/>
          <tpl hier="11" item="5"/>
          <tpl fld="2" item="0"/>
          <tpl hier="14" item="4294967295"/>
        </tpls>
      </m>
      <n v="1">
        <tpls c="8">
          <tpl fld="4" item="0"/>
          <tpl hier="2" item="2"/>
          <tpl hier="3" item="3"/>
          <tpl hier="5" item="4"/>
          <tpl hier="9" item="10"/>
          <tpl hier="11" item="5"/>
          <tpl fld="2" item="17"/>
          <tpl hier="14" item="4294967295"/>
        </tpls>
      </n>
      <m>
        <tpls c="8">
          <tpl fld="4" item="0"/>
          <tpl hier="2" item="2"/>
          <tpl hier="3" item="3"/>
          <tpl hier="5" item="4"/>
          <tpl hier="9" item="10"/>
          <tpl hier="11" item="5"/>
          <tpl fld="2" item="1"/>
          <tpl hier="14" item="4294967295"/>
        </tpls>
      </m>
      <n v="2">
        <tpls c="8">
          <tpl fld="4" item="0"/>
          <tpl hier="2" item="2"/>
          <tpl hier="3" item="3"/>
          <tpl hier="5" item="4"/>
          <tpl hier="9" item="10"/>
          <tpl hier="11" item="5"/>
          <tpl fld="2" item="18"/>
          <tpl hier="14" item="4294967295"/>
        </tpls>
      </n>
      <n v="17">
        <tpls c="8">
          <tpl fld="4" item="0"/>
          <tpl hier="2" item="2"/>
          <tpl hier="3" item="3"/>
          <tpl hier="5" item="4"/>
          <tpl hier="9" item="10"/>
          <tpl hier="11" item="5"/>
          <tpl fld="2" item="2"/>
          <tpl hier="14" item="4294967295"/>
        </tpls>
      </n>
      <n v="18">
        <tpls c="8">
          <tpl fld="4" item="0"/>
          <tpl hier="2" item="2"/>
          <tpl hier="3" item="3"/>
          <tpl hier="5" item="4"/>
          <tpl hier="9" item="10"/>
          <tpl hier="11" item="5"/>
          <tpl fld="2" item="19"/>
          <tpl hier="14" item="4294967295"/>
        </tpls>
      </n>
      <n v="27">
        <tpls c="8">
          <tpl fld="4" item="0"/>
          <tpl hier="2" item="2"/>
          <tpl hier="3" item="3"/>
          <tpl hier="5" item="4"/>
          <tpl hier="9" item="10"/>
          <tpl hier="11" item="5"/>
          <tpl fld="2" item="3"/>
          <tpl hier="14" item="4294967295"/>
        </tpls>
      </n>
      <n v="19">
        <tpls c="8">
          <tpl fld="4" item="0"/>
          <tpl hier="2" item="2"/>
          <tpl hier="3" item="3"/>
          <tpl hier="5" item="4"/>
          <tpl hier="9" item="10"/>
          <tpl hier="11" item="5"/>
          <tpl fld="2" item="20"/>
          <tpl hier="14" item="4294967295"/>
        </tpls>
      </n>
      <m>
        <tpls c="8">
          <tpl fld="4" item="0"/>
          <tpl hier="2" item="2"/>
          <tpl hier="3" item="3"/>
          <tpl hier="5" item="4"/>
          <tpl hier="9" item="10"/>
          <tpl hier="11" item="5"/>
          <tpl fld="2" item="0"/>
          <tpl fld="3" item="0"/>
        </tpls>
      </m>
      <m>
        <tpls c="8">
          <tpl fld="4" item="0"/>
          <tpl hier="2" item="2"/>
          <tpl hier="3" item="3"/>
          <tpl hier="5" item="4"/>
          <tpl hier="9" item="10"/>
          <tpl hier="11" item="5"/>
          <tpl fld="2" item="17"/>
          <tpl fld="3" item="0"/>
        </tpls>
      </m>
      <m>
        <tpls c="8">
          <tpl fld="4" item="0"/>
          <tpl hier="2" item="2"/>
          <tpl hier="3" item="3"/>
          <tpl hier="5" item="4"/>
          <tpl hier="9" item="10"/>
          <tpl hier="11" item="5"/>
          <tpl fld="2" item="1"/>
          <tpl fld="3" item="0"/>
        </tpls>
      </m>
      <m>
        <tpls c="8">
          <tpl fld="4" item="0"/>
          <tpl hier="2" item="2"/>
          <tpl hier="3" item="3"/>
          <tpl hier="5" item="4"/>
          <tpl hier="9" item="10"/>
          <tpl hier="11" item="5"/>
          <tpl fld="2" item="18"/>
          <tpl fld="3" item="0"/>
        </tpls>
      </m>
      <n v="7">
        <tpls c="8">
          <tpl fld="4" item="0"/>
          <tpl hier="2" item="2"/>
          <tpl hier="3" item="3"/>
          <tpl hier="5" item="4"/>
          <tpl hier="9" item="10"/>
          <tpl hier="11" item="5"/>
          <tpl fld="2" item="2"/>
          <tpl fld="3" item="0"/>
        </tpls>
      </n>
      <n v="9">
        <tpls c="8">
          <tpl fld="4" item="0"/>
          <tpl hier="2" item="2"/>
          <tpl hier="3" item="3"/>
          <tpl hier="5" item="4"/>
          <tpl hier="9" item="10"/>
          <tpl hier="11" item="5"/>
          <tpl fld="2" item="19"/>
          <tpl fld="3" item="0"/>
        </tpls>
      </n>
      <n v="22">
        <tpls c="8">
          <tpl fld="4" item="0"/>
          <tpl hier="2" item="2"/>
          <tpl hier="3" item="3"/>
          <tpl hier="5" item="4"/>
          <tpl hier="9" item="10"/>
          <tpl hier="11" item="5"/>
          <tpl fld="2" item="3"/>
          <tpl fld="3" item="0"/>
        </tpls>
      </n>
      <n v="10">
        <tpls c="8">
          <tpl fld="4" item="0"/>
          <tpl hier="2" item="2"/>
          <tpl hier="3" item="3"/>
          <tpl hier="5" item="4"/>
          <tpl hier="9" item="10"/>
          <tpl hier="11" item="5"/>
          <tpl fld="2" item="20"/>
          <tpl fld="3" item="0"/>
        </tpls>
      </n>
      <m>
        <tpls c="8">
          <tpl fld="4" item="0"/>
          <tpl hier="2" item="2"/>
          <tpl hier="3" item="3"/>
          <tpl hier="5" item="4"/>
          <tpl hier="9" item="10"/>
          <tpl hier="11" item="5"/>
          <tpl fld="2" item="0"/>
          <tpl fld="3" item="1"/>
        </tpls>
      </m>
      <n v="1">
        <tpls c="8">
          <tpl fld="4" item="0"/>
          <tpl hier="2" item="2"/>
          <tpl hier="3" item="3"/>
          <tpl hier="5" item="4"/>
          <tpl hier="9" item="10"/>
          <tpl hier="11" item="5"/>
          <tpl fld="2" item="17"/>
          <tpl fld="3" item="1"/>
        </tpls>
      </n>
      <m>
        <tpls c="8">
          <tpl fld="4" item="0"/>
          <tpl hier="2" item="2"/>
          <tpl hier="3" item="3"/>
          <tpl hier="5" item="4"/>
          <tpl hier="9" item="10"/>
          <tpl hier="11" item="5"/>
          <tpl fld="2" item="1"/>
          <tpl fld="3" item="1"/>
        </tpls>
      </m>
      <n v="2">
        <tpls c="8">
          <tpl fld="4" item="0"/>
          <tpl hier="2" item="2"/>
          <tpl hier="3" item="3"/>
          <tpl hier="5" item="4"/>
          <tpl hier="9" item="10"/>
          <tpl hier="11" item="5"/>
          <tpl fld="2" item="18"/>
          <tpl fld="3" item="1"/>
        </tpls>
      </n>
      <n v="10">
        <tpls c="8">
          <tpl fld="4" item="0"/>
          <tpl hier="2" item="2"/>
          <tpl hier="3" item="3"/>
          <tpl hier="5" item="4"/>
          <tpl hier="9" item="10"/>
          <tpl hier="11" item="5"/>
          <tpl fld="2" item="2"/>
          <tpl fld="3" item="1"/>
        </tpls>
      </n>
      <n v="9">
        <tpls c="8">
          <tpl fld="4" item="0"/>
          <tpl hier="2" item="2"/>
          <tpl hier="3" item="3"/>
          <tpl hier="5" item="4"/>
          <tpl hier="9" item="10"/>
          <tpl hier="11" item="5"/>
          <tpl fld="2" item="19"/>
          <tpl fld="3" item="1"/>
        </tpls>
      </n>
      <n v="5">
        <tpls c="8">
          <tpl fld="4" item="0"/>
          <tpl hier="2" item="2"/>
          <tpl hier="3" item="3"/>
          <tpl hier="5" item="4"/>
          <tpl hier="9" item="10"/>
          <tpl hier="11" item="5"/>
          <tpl fld="2" item="3"/>
          <tpl fld="3" item="1"/>
        </tpls>
      </n>
      <n v="9">
        <tpls c="8">
          <tpl fld="4" item="0"/>
          <tpl hier="2" item="2"/>
          <tpl hier="3" item="3"/>
          <tpl hier="5" item="4"/>
          <tpl hier="9" item="10"/>
          <tpl hier="11" item="5"/>
          <tpl fld="2" item="20"/>
          <tpl fld="3" item="1"/>
        </tpls>
      </n>
      <n v="2">
        <tpls c="8">
          <tpl fld="4" item="0"/>
          <tpl hier="2" item="2"/>
          <tpl hier="3" item="3"/>
          <tpl hier="5" item="4"/>
          <tpl hier="9" item="10"/>
          <tpl hier="11" item="5"/>
          <tpl fld="2" item="5"/>
          <tpl fld="3" item="0"/>
        </tpls>
      </n>
      <m>
        <tpls c="8">
          <tpl fld="4" item="0"/>
          <tpl hier="2" item="2"/>
          <tpl hier="3" item="3"/>
          <tpl hier="5" item="4"/>
          <tpl hier="9" item="10"/>
          <tpl hier="11" item="5"/>
          <tpl fld="2" item="4"/>
          <tpl hier="14" item="4294967295"/>
        </tpls>
      </m>
      <n v="2">
        <tpls c="8">
          <tpl fld="4" item="0"/>
          <tpl hier="2" item="2"/>
          <tpl hier="3" item="3"/>
          <tpl hier="5" item="4"/>
          <tpl hier="9" item="10"/>
          <tpl hier="11" item="5"/>
          <tpl fld="2" item="22"/>
          <tpl hier="14" item="4294967295"/>
        </tpls>
      </n>
      <n v="7">
        <tpls c="8">
          <tpl fld="4" item="0"/>
          <tpl hier="2" item="2"/>
          <tpl hier="3" item="3"/>
          <tpl hier="5" item="4"/>
          <tpl hier="9" item="10"/>
          <tpl hier="11" item="5"/>
          <tpl fld="2" item="5"/>
          <tpl hier="14" item="4294967295"/>
        </tpls>
      </n>
      <n v="3">
        <tpls c="8">
          <tpl fld="4" item="0"/>
          <tpl hier="2" item="2"/>
          <tpl hier="3" item="3"/>
          <tpl hier="5" item="4"/>
          <tpl hier="9" item="10"/>
          <tpl hier="11" item="5"/>
          <tpl fld="2" item="23"/>
          <tpl hier="14" item="4294967295"/>
        </tpls>
      </n>
      <n v="16">
        <tpls c="8">
          <tpl fld="4" item="0"/>
          <tpl hier="2" item="2"/>
          <tpl hier="3" item="3"/>
          <tpl hier="5" item="4"/>
          <tpl hier="9" item="10"/>
          <tpl hier="11" item="5"/>
          <tpl fld="2" item="6"/>
          <tpl hier="14" item="4294967295"/>
        </tpls>
      </n>
      <n v="13">
        <tpls c="8">
          <tpl fld="4" item="0"/>
          <tpl hier="2" item="2"/>
          <tpl hier="3" item="3"/>
          <tpl hier="5" item="4"/>
          <tpl hier="9" item="10"/>
          <tpl hier="11" item="5"/>
          <tpl fld="2" item="24"/>
          <tpl hier="14" item="4294967295"/>
        </tpls>
      </n>
      <n v="24">
        <tpls c="8">
          <tpl fld="4" item="0"/>
          <tpl hier="2" item="2"/>
          <tpl hier="3" item="3"/>
          <tpl hier="5" item="4"/>
          <tpl hier="9" item="10"/>
          <tpl hier="11" item="5"/>
          <tpl fld="2" item="7"/>
          <tpl hier="14" item="4294967295"/>
        </tpls>
      </n>
      <n v="12">
        <tpls c="8">
          <tpl fld="4" item="0"/>
          <tpl hier="2" item="2"/>
          <tpl hier="3" item="3"/>
          <tpl hier="5" item="4"/>
          <tpl hier="9" item="10"/>
          <tpl hier="11" item="5"/>
          <tpl fld="2" item="25"/>
          <tpl hier="14" item="4294967295"/>
        </tpls>
      </n>
      <n v="11">
        <tpls c="8">
          <tpl fld="4" item="0"/>
          <tpl hier="2" item="2"/>
          <tpl hier="3" item="3"/>
          <tpl hier="5" item="4"/>
          <tpl hier="9" item="10"/>
          <tpl hier="11" item="5"/>
          <tpl fld="2" item="26"/>
          <tpl hier="14" item="4294967295"/>
        </tpls>
      </n>
      <n v="18">
        <tpls c="8">
          <tpl fld="4" item="0"/>
          <tpl hier="2" item="2"/>
          <tpl hier="3" item="3"/>
          <tpl hier="5" item="4"/>
          <tpl hier="9" item="10"/>
          <tpl hier="11" item="5"/>
          <tpl fld="2" item="46"/>
          <tpl hier="14" item="4294967295"/>
        </tpls>
      </n>
      <n v="14">
        <tpls c="8">
          <tpl fld="4" item="0"/>
          <tpl hier="2" item="2"/>
          <tpl hier="3" item="3"/>
          <tpl hier="5" item="4"/>
          <tpl hier="9" item="10"/>
          <tpl hier="11" item="5"/>
          <tpl fld="2" item="7"/>
          <tpl fld="3" item="0"/>
        </tpls>
      </n>
      <m>
        <tpls c="8">
          <tpl fld="4" item="0"/>
          <tpl hier="2" item="2"/>
          <tpl hier="3" item="3"/>
          <tpl hier="5" item="4"/>
          <tpl hier="9" item="10"/>
          <tpl hier="11" item="5"/>
          <tpl fld="2" item="43"/>
          <tpl fld="3" item="1"/>
        </tpls>
      </m>
      <m>
        <tpls c="8">
          <tpl fld="4" item="0"/>
          <tpl hier="2" item="2"/>
          <tpl hier="3" item="3"/>
          <tpl hier="5" item="4"/>
          <tpl hier="9" item="10"/>
          <tpl hier="11" item="5"/>
          <tpl fld="2" item="4"/>
          <tpl fld="3" item="1"/>
        </tpls>
      </m>
      <n v="1">
        <tpls c="8">
          <tpl fld="4" item="0"/>
          <tpl hier="2" item="2"/>
          <tpl hier="3" item="3"/>
          <tpl hier="5" item="4"/>
          <tpl hier="9" item="10"/>
          <tpl hier="11" item="5"/>
          <tpl fld="2" item="22"/>
          <tpl fld="3" item="1"/>
        </tpls>
      </n>
      <n v="2">
        <tpls c="8">
          <tpl fld="4" item="0"/>
          <tpl hier="2" item="2"/>
          <tpl hier="3" item="3"/>
          <tpl hier="5" item="4"/>
          <tpl hier="9" item="10"/>
          <tpl hier="11" item="5"/>
          <tpl fld="2" item="44"/>
          <tpl fld="3" item="1"/>
        </tpls>
      </n>
      <n v="5">
        <tpls c="8">
          <tpl fld="4" item="0"/>
          <tpl hier="2" item="2"/>
          <tpl hier="3" item="3"/>
          <tpl hier="5" item="4"/>
          <tpl hier="9" item="10"/>
          <tpl hier="11" item="5"/>
          <tpl fld="2" item="5"/>
          <tpl fld="3" item="1"/>
        </tpls>
      </n>
      <n v="3">
        <tpls c="8">
          <tpl fld="4" item="0"/>
          <tpl hier="2" item="2"/>
          <tpl hier="3" item="3"/>
          <tpl hier="5" item="4"/>
          <tpl hier="9" item="10"/>
          <tpl hier="11" item="5"/>
          <tpl fld="2" item="23"/>
          <tpl fld="3" item="1"/>
        </tpls>
      </n>
      <n v="3">
        <tpls c="8">
          <tpl fld="4" item="0"/>
          <tpl hier="2" item="2"/>
          <tpl hier="3" item="3"/>
          <tpl hier="5" item="4"/>
          <tpl hier="9" item="10"/>
          <tpl hier="11" item="5"/>
          <tpl fld="2" item="45"/>
          <tpl fld="3" item="1"/>
        </tpls>
      </n>
      <n v="6">
        <tpls c="8">
          <tpl fld="4" item="0"/>
          <tpl hier="2" item="2"/>
          <tpl hier="3" item="3"/>
          <tpl hier="5" item="4"/>
          <tpl hier="9" item="10"/>
          <tpl hier="11" item="5"/>
          <tpl fld="2" item="6"/>
          <tpl fld="3" item="1"/>
        </tpls>
      </n>
      <n v="6">
        <tpls c="8">
          <tpl fld="4" item="0"/>
          <tpl hier="2" item="2"/>
          <tpl hier="3" item="3"/>
          <tpl hier="5" item="4"/>
          <tpl hier="9" item="10"/>
          <tpl hier="11" item="5"/>
          <tpl fld="2" item="24"/>
          <tpl fld="3" item="1"/>
        </tpls>
      </n>
      <n v="7">
        <tpls c="8">
          <tpl fld="4" item="0"/>
          <tpl hier="2" item="2"/>
          <tpl hier="3" item="3"/>
          <tpl hier="5" item="4"/>
          <tpl hier="9" item="10"/>
          <tpl hier="11" item="5"/>
          <tpl fld="2" item="46"/>
          <tpl fld="3" item="1"/>
        </tpls>
      </n>
      <n v="10">
        <tpls c="8">
          <tpl fld="4" item="0"/>
          <tpl hier="2" item="2"/>
          <tpl hier="3" item="3"/>
          <tpl hier="5" item="4"/>
          <tpl hier="9" item="10"/>
          <tpl hier="11" item="5"/>
          <tpl fld="2" item="7"/>
          <tpl fld="3" item="1"/>
        </tpls>
      </n>
      <n v="9">
        <tpls c="8">
          <tpl fld="4" item="0"/>
          <tpl hier="2" item="2"/>
          <tpl hier="3" item="3"/>
          <tpl hier="5" item="4"/>
          <tpl hier="9" item="10"/>
          <tpl hier="11" item="5"/>
          <tpl fld="2" item="25"/>
          <tpl fld="3" item="1"/>
        </tpls>
      </n>
      <n v="7">
        <tpls c="8">
          <tpl fld="4" item="0"/>
          <tpl hier="2" item="2"/>
          <tpl hier="3" item="3"/>
          <tpl hier="5" item="4"/>
          <tpl hier="9" item="10"/>
          <tpl hier="11" item="5"/>
          <tpl fld="2" item="26"/>
          <tpl fld="3" item="1"/>
        </tpls>
      </n>
      <n v="11">
        <tpls c="8">
          <tpl fld="4" item="0"/>
          <tpl hier="2" item="2"/>
          <tpl hier="3" item="3"/>
          <tpl hier="5" item="4"/>
          <tpl hier="9" item="10"/>
          <tpl hier="11" item="5"/>
          <tpl fld="2" item="46"/>
          <tpl fld="3" item="0"/>
        </tpls>
      </n>
      <n v="4">
        <tpls c="8">
          <tpl fld="4" item="0"/>
          <tpl hier="2" item="2"/>
          <tpl hier="3" item="3"/>
          <tpl hier="5" item="4"/>
          <tpl hier="9" item="10"/>
          <tpl hier="11" item="5"/>
          <tpl fld="2" item="51"/>
          <tpl hier="14" item="4294967295"/>
        </tpls>
      </n>
      <n v="10">
        <tpls c="8">
          <tpl fld="4" item="0"/>
          <tpl hier="2" item="2"/>
          <tpl hier="3" item="3"/>
          <tpl hier="5" item="4"/>
          <tpl hier="9" item="10"/>
          <tpl hier="11" item="5"/>
          <tpl fld="2" item="36"/>
          <tpl hier="14" item="4294967295"/>
        </tpls>
      </n>
      <n v="18">
        <tpls c="8">
          <tpl fld="4" item="0"/>
          <tpl hier="2" item="2"/>
          <tpl hier="3" item="3"/>
          <tpl hier="5" item="4"/>
          <tpl hier="9" item="10"/>
          <tpl hier="11" item="5"/>
          <tpl fld="2" item="16"/>
          <tpl hier="14" item="4294967295"/>
        </tpls>
      </n>
      <n v="29">
        <tpls c="8">
          <tpl fld="4" item="0"/>
          <tpl hier="2" item="2"/>
          <tpl hier="3" item="3"/>
          <tpl hier="5" item="4"/>
          <tpl hier="9" item="10"/>
          <tpl hier="11" item="5"/>
          <tpl fld="2" item="50"/>
          <tpl hier="14" item="4294967295"/>
        </tpls>
      </n>
      <n v="8">
        <tpls c="8">
          <tpl fld="4" item="0"/>
          <tpl hier="2" item="2"/>
          <tpl hier="3" item="3"/>
          <tpl hier="5" item="4"/>
          <tpl hier="9" item="10"/>
          <tpl hier="11" item="5"/>
          <tpl fld="2" item="35"/>
          <tpl hier="14" item="4294967295"/>
        </tpls>
      </n>
      <n v="18">
        <tpls c="8">
          <tpl fld="4" item="0"/>
          <tpl hier="2" item="2"/>
          <tpl hier="3" item="3"/>
          <tpl hier="5" item="4"/>
          <tpl hier="9" item="10"/>
          <tpl hier="11" item="5"/>
          <tpl fld="2" item="15"/>
          <tpl hier="14" item="4294967295"/>
        </tpls>
      </n>
      <n v="7">
        <tpls c="8">
          <tpl fld="4" item="0"/>
          <tpl hier="2" item="2"/>
          <tpl hier="3" item="3"/>
          <tpl hier="5" item="4"/>
          <tpl hier="9" item="10"/>
          <tpl hier="11" item="5"/>
          <tpl fld="2" item="49"/>
          <tpl hier="14" item="4294967295"/>
        </tpls>
      </n>
      <n v="3">
        <tpls c="8">
          <tpl fld="4" item="0"/>
          <tpl hier="2" item="2"/>
          <tpl hier="3" item="3"/>
          <tpl hier="5" item="4"/>
          <tpl hier="9" item="10"/>
          <tpl hier="11" item="5"/>
          <tpl fld="2" item="34"/>
          <tpl hier="14" item="4294967295"/>
        </tpls>
      </n>
      <n v="3">
        <tpls c="8">
          <tpl fld="4" item="0"/>
          <tpl hier="2" item="2"/>
          <tpl hier="3" item="3"/>
          <tpl hier="5" item="4"/>
          <tpl hier="9" item="10"/>
          <tpl hier="11" item="5"/>
          <tpl fld="2" item="14"/>
          <tpl hier="14" item="4294967295"/>
        </tpls>
      </n>
      <m>
        <tpls c="8">
          <tpl fld="4" item="0"/>
          <tpl hier="2" item="2"/>
          <tpl hier="3" item="3"/>
          <tpl hier="5" item="4"/>
          <tpl hier="9" item="10"/>
          <tpl hier="11" item="5"/>
          <tpl fld="2" item="48"/>
          <tpl hier="14" item="4294967295"/>
        </tpls>
      </m>
      <n v="5">
        <tpls c="8">
          <tpl fld="4" item="0"/>
          <tpl hier="2" item="2"/>
          <tpl hier="3" item="3"/>
          <tpl hier="5" item="4"/>
          <tpl hier="9" item="10"/>
          <tpl hier="11" item="5"/>
          <tpl fld="2" item="33"/>
          <tpl hier="14" item="4294967295"/>
        </tpls>
      </n>
      <n v="1">
        <tpls c="8">
          <tpl fld="4" item="0"/>
          <tpl hier="2" item="2"/>
          <tpl hier="3" item="3"/>
          <tpl hier="5" item="4"/>
          <tpl hier="9" item="10"/>
          <tpl hier="11" item="5"/>
          <tpl fld="2" item="13"/>
          <tpl hier="14" item="4294967295"/>
        </tpls>
      </n>
      <n v="1">
        <tpls c="8">
          <tpl fld="4" item="0"/>
          <tpl hier="2" item="2"/>
          <tpl hier="3" item="3"/>
          <tpl hier="5" item="4"/>
          <tpl hier="9" item="10"/>
          <tpl hier="11" item="5"/>
          <tpl fld="2" item="47"/>
          <tpl hier="14" item="4294967295"/>
        </tpls>
      </n>
      <n v="1">
        <tpls c="8">
          <tpl fld="4" item="0"/>
          <tpl hier="2" item="2"/>
          <tpl hier="3" item="3"/>
          <tpl hier="5" item="4"/>
          <tpl hier="9" item="10"/>
          <tpl hier="11" item="5"/>
          <tpl fld="2" item="32"/>
          <tpl hier="14" item="4294967295"/>
        </tpls>
      </n>
      <n v="1">
        <tpls c="8">
          <tpl fld="4" item="0"/>
          <tpl hier="2" item="2"/>
          <tpl hier="3" item="3"/>
          <tpl hier="5" item="4"/>
          <tpl hier="9" item="10"/>
          <tpl hier="11" item="5"/>
          <tpl fld="2" item="22"/>
          <tpl fld="3" item="0"/>
        </tpls>
      </n>
      <n v="1">
        <tpls c="8">
          <tpl fld="4" item="0"/>
          <tpl hier="2" item="2"/>
          <tpl hier="3" item="3"/>
          <tpl hier="5" item="4"/>
          <tpl hier="9" item="10"/>
          <tpl hier="11" item="5"/>
          <tpl fld="2" item="12"/>
          <tpl fld="3" item="1"/>
        </tpls>
      </n>
      <n v="9">
        <tpls c="8">
          <tpl fld="4" item="0"/>
          <tpl hier="2" item="2"/>
          <tpl hier="3" item="3"/>
          <tpl hier="5" item="4"/>
          <tpl hier="9" item="10"/>
          <tpl hier="11" item="5"/>
          <tpl fld="2" item="30"/>
          <tpl fld="3" item="1"/>
        </tpls>
      </n>
      <n v="8">
        <tpls c="8">
          <tpl fld="4" item="0"/>
          <tpl hier="2" item="2"/>
          <tpl hier="3" item="3"/>
          <tpl hier="5" item="4"/>
          <tpl hier="9" item="10"/>
          <tpl hier="11" item="5"/>
          <tpl fld="2" item="11"/>
          <tpl fld="3" item="1"/>
        </tpls>
      </n>
      <n v="6">
        <tpls c="8">
          <tpl fld="4" item="0"/>
          <tpl hier="2" item="2"/>
          <tpl hier="3" item="3"/>
          <tpl hier="5" item="4"/>
          <tpl hier="9" item="10"/>
          <tpl hier="11" item="5"/>
          <tpl fld="2" item="31"/>
          <tpl fld="3" item="1"/>
        </tpls>
      </n>
      <n v="4">
        <tpls c="8">
          <tpl fld="4" item="0"/>
          <tpl hier="2" item="2"/>
          <tpl hier="3" item="3"/>
          <tpl hier="5" item="4"/>
          <tpl hier="9" item="10"/>
          <tpl hier="11" item="5"/>
          <tpl fld="2" item="29"/>
          <tpl fld="3" item="1"/>
        </tpls>
      </n>
      <n v="3">
        <tpls c="8">
          <tpl fld="4" item="0"/>
          <tpl hier="2" item="2"/>
          <tpl hier="3" item="3"/>
          <tpl hier="5" item="4"/>
          <tpl hier="9" item="10"/>
          <tpl hier="11" item="5"/>
          <tpl fld="2" item="10"/>
          <tpl fld="3" item="1"/>
        </tpls>
      </n>
      <n v="2">
        <tpls c="8">
          <tpl fld="4" item="0"/>
          <tpl hier="2" item="2"/>
          <tpl hier="3" item="3"/>
          <tpl hier="5" item="4"/>
          <tpl hier="9" item="10"/>
          <tpl hier="11" item="5"/>
          <tpl fld="2" item="42"/>
          <tpl fld="3" item="1"/>
        </tpls>
      </n>
      <n v="1">
        <tpls c="8">
          <tpl fld="4" item="0"/>
          <tpl hier="2" item="2"/>
          <tpl hier="3" item="3"/>
          <tpl hier="5" item="4"/>
          <tpl hier="9" item="10"/>
          <tpl hier="11" item="5"/>
          <tpl fld="2" item="28"/>
          <tpl fld="3" item="1"/>
        </tpls>
      </n>
      <n v="2">
        <tpls c="8">
          <tpl fld="4" item="0"/>
          <tpl hier="2" item="2"/>
          <tpl hier="3" item="3"/>
          <tpl hier="5" item="4"/>
          <tpl hier="9" item="10"/>
          <tpl hier="11" item="5"/>
          <tpl fld="2" item="9"/>
          <tpl fld="3" item="1"/>
        </tpls>
      </n>
      <n v="1">
        <tpls c="8">
          <tpl fld="4" item="0"/>
          <tpl hier="2" item="2"/>
          <tpl hier="3" item="3"/>
          <tpl hier="5" item="4"/>
          <tpl hier="9" item="10"/>
          <tpl hier="11" item="5"/>
          <tpl fld="2" item="52"/>
          <tpl fld="3" item="1"/>
        </tpls>
      </n>
      <n v="3">
        <tpls c="8">
          <tpl fld="4" item="0"/>
          <tpl hier="2" item="2"/>
          <tpl hier="3" item="3"/>
          <tpl hier="5" item="4"/>
          <tpl hier="9" item="10"/>
          <tpl hier="11" item="5"/>
          <tpl fld="2" item="27"/>
          <tpl fld="3" item="1"/>
        </tpls>
      </n>
      <n v="1">
        <tpls c="8">
          <tpl fld="4" item="0"/>
          <tpl hier="2" item="2"/>
          <tpl hier="3" item="3"/>
          <tpl hier="5" item="4"/>
          <tpl hier="9" item="10"/>
          <tpl hier="11" item="5"/>
          <tpl fld="2" item="8"/>
          <tpl fld="3" item="1"/>
        </tpls>
      </n>
      <m>
        <tpls c="8">
          <tpl fld="4" item="0"/>
          <tpl hier="2" item="2"/>
          <tpl hier="3" item="3"/>
          <tpl hier="5" item="4"/>
          <tpl hier="9" item="10"/>
          <tpl hier="11" item="5"/>
          <tpl fld="2" item="21"/>
          <tpl fld="3" item="1"/>
        </tpls>
      </m>
      <n v="199">
        <tpls c="8">
          <tpl fld="4" item="0"/>
          <tpl hier="2" item="2"/>
          <tpl hier="3" item="3"/>
          <tpl hier="5" item="4"/>
          <tpl hier="9" item="10"/>
          <tpl hier="11" item="5"/>
          <tpl hier="12" item="4294967295"/>
          <tpl fld="3" item="1"/>
        </tpls>
      </n>
      <m>
        <tpls c="8">
          <tpl fld="4" item="0"/>
          <tpl hier="2" item="2"/>
          <tpl hier="3" item="3"/>
          <tpl hier="5" item="4"/>
          <tpl hier="9" item="10"/>
          <tpl hier="11" item="5"/>
          <tpl fld="2" item="4"/>
          <tpl fld="3" item="0"/>
        </tpls>
      </m>
      <n v="7">
        <tpls c="8">
          <tpl fld="4" item="0"/>
          <tpl hier="2" item="2"/>
          <tpl hier="3" item="3"/>
          <tpl hier="5" item="4"/>
          <tpl hier="9" item="10"/>
          <tpl hier="11" item="5"/>
          <tpl fld="2" item="12"/>
          <tpl fld="3" item="0"/>
        </tpls>
      </n>
      <n v="3">
        <tpls c="8">
          <tpl fld="4" item="0"/>
          <tpl hier="2" item="2"/>
          <tpl hier="3" item="3"/>
          <tpl hier="5" item="4"/>
          <tpl hier="9" item="10"/>
          <tpl hier="11" item="5"/>
          <tpl fld="2" item="30"/>
          <tpl fld="3" item="0"/>
        </tpls>
      </n>
      <n v="16">
        <tpls c="8">
          <tpl fld="4" item="0"/>
          <tpl hier="2" item="2"/>
          <tpl hier="3" item="3"/>
          <tpl hier="5" item="4"/>
          <tpl hier="9" item="10"/>
          <tpl hier="11" item="5"/>
          <tpl fld="2" item="11"/>
          <tpl fld="3" item="0"/>
        </tpls>
      </n>
      <n v="25">
        <tpls c="8">
          <tpl fld="4" item="0"/>
          <tpl hier="2" item="2"/>
          <tpl hier="3" item="3"/>
          <tpl hier="5" item="4"/>
          <tpl hier="9" item="10"/>
          <tpl hier="11" item="5"/>
          <tpl fld="2" item="31"/>
          <tpl fld="3" item="0"/>
        </tpls>
      </n>
      <n v="6">
        <tpls c="8">
          <tpl fld="4" item="0"/>
          <tpl hier="2" item="2"/>
          <tpl hier="3" item="3"/>
          <tpl hier="5" item="4"/>
          <tpl hier="9" item="10"/>
          <tpl hier="11" item="5"/>
          <tpl fld="2" item="29"/>
          <tpl fld="3" item="0"/>
        </tpls>
      </n>
      <n v="10">
        <tpls c="8">
          <tpl fld="4" item="0"/>
          <tpl hier="2" item="2"/>
          <tpl hier="3" item="3"/>
          <tpl hier="5" item="4"/>
          <tpl hier="9" item="10"/>
          <tpl hier="11" item="5"/>
          <tpl fld="2" item="10"/>
          <tpl fld="3" item="0"/>
        </tpls>
      </n>
      <n v="2">
        <tpls c="8">
          <tpl fld="4" item="0"/>
          <tpl hier="2" item="2"/>
          <tpl hier="3" item="3"/>
          <tpl hier="5" item="4"/>
          <tpl hier="9" item="10"/>
          <tpl hier="11" item="5"/>
          <tpl fld="2" item="42"/>
          <tpl fld="3" item="0"/>
        </tpls>
      </n>
      <n v="1">
        <tpls c="8">
          <tpl fld="4" item="0"/>
          <tpl hier="2" item="2"/>
          <tpl hier="3" item="3"/>
          <tpl hier="5" item="4"/>
          <tpl hier="9" item="10"/>
          <tpl hier="11" item="5"/>
          <tpl fld="2" item="28"/>
          <tpl fld="3" item="0"/>
        </tpls>
      </n>
      <n v="2">
        <tpls c="8">
          <tpl fld="4" item="0"/>
          <tpl hier="2" item="2"/>
          <tpl hier="3" item="3"/>
          <tpl hier="5" item="4"/>
          <tpl hier="9" item="10"/>
          <tpl hier="11" item="5"/>
          <tpl fld="2" item="9"/>
          <tpl fld="3" item="0"/>
        </tpls>
      </n>
      <n v="1">
        <tpls c="8">
          <tpl fld="4" item="0"/>
          <tpl hier="2" item="2"/>
          <tpl hier="3" item="3"/>
          <tpl hier="5" item="4"/>
          <tpl hier="9" item="10"/>
          <tpl hier="11" item="5"/>
          <tpl fld="2" item="52"/>
          <tpl fld="3" item="0"/>
        </tpls>
      </n>
      <n v="1">
        <tpls c="8">
          <tpl fld="4" item="0"/>
          <tpl hier="2" item="2"/>
          <tpl hier="3" item="3"/>
          <tpl hier="5" item="4"/>
          <tpl hier="9" item="10"/>
          <tpl hier="11" item="5"/>
          <tpl fld="2" item="27"/>
          <tpl fld="3" item="0"/>
        </tpls>
      </n>
      <n v="1">
        <tpls c="8">
          <tpl fld="4" item="0"/>
          <tpl hier="2" item="2"/>
          <tpl hier="3" item="3"/>
          <tpl hier="5" item="4"/>
          <tpl hier="9" item="10"/>
          <tpl hier="11" item="5"/>
          <tpl fld="2" item="8"/>
          <tpl fld="3" item="0"/>
        </tpls>
      </n>
      <m>
        <tpls c="8">
          <tpl fld="4" item="0"/>
          <tpl hier="2" item="2"/>
          <tpl hier="3" item="3"/>
          <tpl hier="5" item="4"/>
          <tpl hier="9" item="10"/>
          <tpl hier="11" item="5"/>
          <tpl fld="2" item="21"/>
          <tpl fld="3" item="0"/>
        </tpls>
      </m>
      <n v="271">
        <tpls c="8">
          <tpl fld="4" item="0"/>
          <tpl hier="2" item="2"/>
          <tpl hier="3" item="3"/>
          <tpl hier="5" item="4"/>
          <tpl hier="9" item="10"/>
          <tpl hier="11" item="5"/>
          <tpl hier="12" item="4294967295"/>
          <tpl fld="3" item="0"/>
        </tpls>
      </n>
      <m>
        <tpls c="8">
          <tpl fld="4" item="0"/>
          <tpl hier="2" item="2"/>
          <tpl hier="3" item="3"/>
          <tpl hier="5" item="4"/>
          <tpl hier="9" item="10"/>
          <tpl hier="11" item="5"/>
          <tpl fld="2" item="23"/>
          <tpl fld="3" item="0"/>
        </tpls>
      </m>
      <n v="8">
        <tpls c="8">
          <tpl fld="4" item="0"/>
          <tpl hier="2" item="2"/>
          <tpl hier="3" item="3"/>
          <tpl hier="5" item="4"/>
          <tpl hier="9" item="10"/>
          <tpl hier="11" item="5"/>
          <tpl fld="2" item="12"/>
          <tpl hier="14" item="4294967295"/>
        </tpls>
      </n>
      <n v="12">
        <tpls c="8">
          <tpl fld="4" item="0"/>
          <tpl hier="2" item="2"/>
          <tpl hier="3" item="3"/>
          <tpl hier="5" item="4"/>
          <tpl hier="9" item="10"/>
          <tpl hier="11" item="5"/>
          <tpl fld="2" item="30"/>
          <tpl hier="14" item="4294967295"/>
        </tpls>
      </n>
      <n v="24">
        <tpls c="8">
          <tpl fld="4" item="0"/>
          <tpl hier="2" item="2"/>
          <tpl hier="3" item="3"/>
          <tpl hier="5" item="4"/>
          <tpl hier="9" item="10"/>
          <tpl hier="11" item="5"/>
          <tpl fld="2" item="11"/>
          <tpl hier="14" item="4294967295"/>
        </tpls>
      </n>
      <n v="31">
        <tpls c="8">
          <tpl fld="4" item="0"/>
          <tpl hier="2" item="2"/>
          <tpl hier="3" item="3"/>
          <tpl hier="5" item="4"/>
          <tpl hier="9" item="10"/>
          <tpl hier="11" item="5"/>
          <tpl fld="2" item="31"/>
          <tpl hier="14" item="4294967295"/>
        </tpls>
      </n>
      <n v="10">
        <tpls c="8">
          <tpl fld="4" item="0"/>
          <tpl hier="2" item="2"/>
          <tpl hier="3" item="3"/>
          <tpl hier="5" item="4"/>
          <tpl hier="9" item="10"/>
          <tpl hier="11" item="5"/>
          <tpl fld="2" item="29"/>
          <tpl hier="14" item="4294967295"/>
        </tpls>
      </n>
      <n v="13">
        <tpls c="8">
          <tpl fld="4" item="0"/>
          <tpl hier="2" item="2"/>
          <tpl hier="3" item="3"/>
          <tpl hier="5" item="4"/>
          <tpl hier="9" item="10"/>
          <tpl hier="11" item="5"/>
          <tpl fld="2" item="10"/>
          <tpl hier="14" item="4294967295"/>
        </tpls>
      </n>
      <n v="4">
        <tpls c="8">
          <tpl fld="4" item="0"/>
          <tpl hier="2" item="2"/>
          <tpl hier="3" item="3"/>
          <tpl hier="5" item="4"/>
          <tpl hier="9" item="10"/>
          <tpl hier="11" item="5"/>
          <tpl fld="2" item="42"/>
          <tpl hier="14" item="4294967295"/>
        </tpls>
      </n>
      <n v="2">
        <tpls c="8">
          <tpl fld="4" item="0"/>
          <tpl hier="2" item="2"/>
          <tpl hier="3" item="3"/>
          <tpl hier="5" item="4"/>
          <tpl hier="9" item="10"/>
          <tpl hier="11" item="5"/>
          <tpl fld="2" item="28"/>
          <tpl hier="14" item="4294967295"/>
        </tpls>
      </n>
      <n v="4">
        <tpls c="8">
          <tpl fld="4" item="0"/>
          <tpl hier="2" item="2"/>
          <tpl hier="3" item="3"/>
          <tpl hier="5" item="4"/>
          <tpl hier="9" item="10"/>
          <tpl hier="11" item="5"/>
          <tpl fld="2" item="9"/>
          <tpl hier="14" item="4294967295"/>
        </tpls>
      </n>
      <n v="2">
        <tpls c="8">
          <tpl fld="4" item="0"/>
          <tpl hier="2" item="2"/>
          <tpl hier="3" item="3"/>
          <tpl hier="5" item="4"/>
          <tpl hier="9" item="10"/>
          <tpl hier="11" item="5"/>
          <tpl fld="2" item="52"/>
          <tpl hier="14" item="4294967295"/>
        </tpls>
      </n>
      <n v="4">
        <tpls c="8">
          <tpl fld="4" item="0"/>
          <tpl hier="2" item="2"/>
          <tpl hier="3" item="3"/>
          <tpl hier="5" item="4"/>
          <tpl hier="9" item="10"/>
          <tpl hier="11" item="5"/>
          <tpl fld="2" item="27"/>
          <tpl hier="14" item="4294967295"/>
        </tpls>
      </n>
      <n v="2">
        <tpls c="8">
          <tpl fld="4" item="0"/>
          <tpl hier="2" item="2"/>
          <tpl hier="3" item="3"/>
          <tpl hier="5" item="4"/>
          <tpl hier="9" item="10"/>
          <tpl hier="11" item="5"/>
          <tpl fld="2" item="8"/>
          <tpl hier="14" item="4294967295"/>
        </tpls>
      </n>
      <m>
        <tpls c="8">
          <tpl fld="4" item="0"/>
          <tpl hier="2" item="2"/>
          <tpl hier="3" item="3"/>
          <tpl hier="5" item="4"/>
          <tpl hier="9" item="10"/>
          <tpl hier="11" item="5"/>
          <tpl fld="2" item="21"/>
          <tpl hier="14" item="4294967295"/>
        </tpls>
      </m>
      <n v="470">
        <tpls c="8">
          <tpl fld="4" item="0"/>
          <tpl hier="2" item="2"/>
          <tpl hier="3" item="3"/>
          <tpl hier="5" item="4"/>
          <tpl hier="9" item="10"/>
          <tpl hier="11" item="5"/>
          <tpl hier="12" item="4294967295"/>
          <tpl hier="14" item="4294967295"/>
        </tpls>
      </n>
      <n v="1">
        <tpls c="8">
          <tpl fld="4" item="0"/>
          <tpl hier="2" item="2"/>
          <tpl hier="3" item="3"/>
          <tpl hier="5" item="4"/>
          <tpl hier="9" item="10"/>
          <tpl hier="11" item="5"/>
          <tpl fld="2" item="32"/>
          <tpl fld="3" item="1"/>
        </tpls>
      </n>
      <m>
        <tpls c="8">
          <tpl fld="4" item="0"/>
          <tpl hier="2" item="2"/>
          <tpl hier="3" item="3"/>
          <tpl hier="5" item="4"/>
          <tpl hier="9" item="10"/>
          <tpl hier="11" item="5"/>
          <tpl fld="2" item="32"/>
          <tpl fld="3" item="0"/>
        </tpls>
      </m>
      <n v="4">
        <tpls c="8">
          <tpl fld="4" item="0"/>
          <tpl hier="2" item="2"/>
          <tpl hier="3" item="3"/>
          <tpl hier="5" item="4"/>
          <tpl hier="9" item="10"/>
          <tpl hier="11" item="5"/>
          <tpl fld="2" item="33"/>
          <tpl fld="3" item="1"/>
        </tpls>
      </n>
      <n v="1">
        <tpls c="8">
          <tpl fld="4" item="0"/>
          <tpl hier="2" item="2"/>
          <tpl hier="3" item="3"/>
          <tpl hier="5" item="4"/>
          <tpl hier="9" item="10"/>
          <tpl hier="11" item="5"/>
          <tpl fld="2" item="33"/>
          <tpl fld="3" item="0"/>
        </tpls>
      </n>
      <m>
        <tpls c="8">
          <tpl fld="4" item="0"/>
          <tpl hier="2" item="2"/>
          <tpl hier="3" item="3"/>
          <tpl hier="5" item="4"/>
          <tpl hier="9" item="10"/>
          <tpl hier="11" item="5"/>
          <tpl fld="2" item="34"/>
          <tpl fld="3" item="1"/>
        </tpls>
      </m>
      <n v="3">
        <tpls c="8">
          <tpl fld="4" item="0"/>
          <tpl hier="2" item="2"/>
          <tpl hier="3" item="3"/>
          <tpl hier="5" item="4"/>
          <tpl hier="9" item="10"/>
          <tpl hier="11" item="5"/>
          <tpl fld="2" item="34"/>
          <tpl fld="3" item="0"/>
        </tpls>
      </n>
      <n v="4">
        <tpls c="8">
          <tpl fld="4" item="0"/>
          <tpl hier="2" item="2"/>
          <tpl hier="3" item="3"/>
          <tpl hier="5" item="4"/>
          <tpl hier="9" item="10"/>
          <tpl hier="11" item="5"/>
          <tpl fld="2" item="35"/>
          <tpl fld="3" item="1"/>
        </tpls>
      </n>
      <n v="4">
        <tpls c="8">
          <tpl fld="4" item="0"/>
          <tpl hier="2" item="2"/>
          <tpl hier="3" item="3"/>
          <tpl hier="5" item="4"/>
          <tpl hier="9" item="10"/>
          <tpl hier="11" item="5"/>
          <tpl fld="2" item="35"/>
          <tpl fld="3" item="0"/>
        </tpls>
      </n>
      <n v="6">
        <tpls c="8">
          <tpl fld="4" item="0"/>
          <tpl hier="2" item="2"/>
          <tpl hier="3" item="3"/>
          <tpl hier="5" item="4"/>
          <tpl hier="9" item="10"/>
          <tpl hier="11" item="5"/>
          <tpl fld="2" item="36"/>
          <tpl fld="3" item="1"/>
        </tpls>
      </n>
      <n v="4">
        <tpls c="8">
          <tpl fld="4" item="0"/>
          <tpl hier="2" item="2"/>
          <tpl hier="3" item="3"/>
          <tpl hier="5" item="4"/>
          <tpl hier="9" item="10"/>
          <tpl hier="11" item="5"/>
          <tpl fld="2" item="36"/>
          <tpl fld="3" item="0"/>
        </tpls>
      </n>
      <n v="1">
        <tpls c="8">
          <tpl fld="4" item="0"/>
          <tpl hier="2" item="2"/>
          <tpl hier="3" item="3"/>
          <tpl hier="5" item="4"/>
          <tpl hier="9" item="10"/>
          <tpl hier="11" item="5"/>
          <tpl fld="2" item="37"/>
          <tpl fld="3" item="1"/>
        </tpls>
      </n>
      <m>
        <tpls c="8">
          <tpl fld="4" item="0"/>
          <tpl hier="2" item="2"/>
          <tpl hier="3" item="3"/>
          <tpl hier="5" item="4"/>
          <tpl hier="9" item="10"/>
          <tpl hier="11" item="5"/>
          <tpl fld="2" item="37"/>
          <tpl fld="3" item="0"/>
        </tpls>
      </m>
      <n v="1">
        <tpls c="8">
          <tpl fld="4" item="0"/>
          <tpl hier="2" item="2"/>
          <tpl hier="3" item="3"/>
          <tpl hier="5" item="4"/>
          <tpl hier="9" item="10"/>
          <tpl hier="11" item="5"/>
          <tpl fld="2" item="37"/>
          <tpl hier="14" item="4294967295"/>
        </tpls>
      </n>
      <n v="2">
        <tpls c="8">
          <tpl fld="4" item="0"/>
          <tpl hier="2" item="2"/>
          <tpl hier="3" item="3"/>
          <tpl hier="5" item="4"/>
          <tpl hier="9" item="10"/>
          <tpl hier="11" item="5"/>
          <tpl fld="2" item="38"/>
          <tpl fld="3" item="1"/>
        </tpls>
      </n>
      <n v="2">
        <tpls c="8">
          <tpl fld="4" item="0"/>
          <tpl hier="2" item="2"/>
          <tpl hier="3" item="3"/>
          <tpl hier="5" item="4"/>
          <tpl hier="9" item="10"/>
          <tpl hier="11" item="5"/>
          <tpl fld="2" item="38"/>
          <tpl fld="3" item="0"/>
        </tpls>
      </n>
      <n v="4">
        <tpls c="8">
          <tpl fld="4" item="0"/>
          <tpl hier="2" item="2"/>
          <tpl hier="3" item="3"/>
          <tpl hier="5" item="4"/>
          <tpl hier="9" item="10"/>
          <tpl hier="11" item="5"/>
          <tpl fld="2" item="38"/>
          <tpl hier="14" item="4294967295"/>
        </tpls>
      </n>
      <n v="3">
        <tpls c="8">
          <tpl fld="4" item="0"/>
          <tpl hier="2" item="2"/>
          <tpl hier="3" item="3"/>
          <tpl hier="5" item="4"/>
          <tpl hier="9" item="10"/>
          <tpl hier="11" item="5"/>
          <tpl fld="2" item="39"/>
          <tpl fld="3" item="1"/>
        </tpls>
      </n>
      <n v="4">
        <tpls c="8">
          <tpl fld="4" item="0"/>
          <tpl hier="2" item="2"/>
          <tpl hier="3" item="3"/>
          <tpl hier="5" item="4"/>
          <tpl hier="9" item="10"/>
          <tpl hier="11" item="5"/>
          <tpl fld="2" item="39"/>
          <tpl fld="3" item="0"/>
        </tpls>
      </n>
      <n v="7">
        <tpls c="8">
          <tpl fld="4" item="0"/>
          <tpl hier="2" item="2"/>
          <tpl hier="3" item="3"/>
          <tpl hier="5" item="4"/>
          <tpl hier="9" item="10"/>
          <tpl hier="11" item="5"/>
          <tpl fld="2" item="39"/>
          <tpl hier="14" item="4294967295"/>
        </tpls>
      </n>
      <n v="10">
        <tpls c="8">
          <tpl fld="4" item="0"/>
          <tpl hier="2" item="2"/>
          <tpl hier="3" item="3"/>
          <tpl hier="5" item="4"/>
          <tpl hier="9" item="10"/>
          <tpl hier="11" item="5"/>
          <tpl fld="2" item="40"/>
          <tpl fld="3" item="1"/>
        </tpls>
      </n>
      <n v="12">
        <tpls c="8">
          <tpl fld="4" item="0"/>
          <tpl hier="2" item="2"/>
          <tpl hier="3" item="3"/>
          <tpl hier="5" item="4"/>
          <tpl hier="9" item="10"/>
          <tpl hier="11" item="5"/>
          <tpl fld="2" item="40"/>
          <tpl fld="3" item="0"/>
        </tpls>
      </n>
      <n v="22">
        <tpls c="8">
          <tpl fld="4" item="0"/>
          <tpl hier="2" item="2"/>
          <tpl hier="3" item="3"/>
          <tpl hier="5" item="4"/>
          <tpl hier="9" item="10"/>
          <tpl hier="11" item="5"/>
          <tpl fld="2" item="40"/>
          <tpl hier="14" item="4294967295"/>
        </tpls>
      </n>
      <n v="8">
        <tpls c="8">
          <tpl fld="4" item="0"/>
          <tpl hier="2" item="2"/>
          <tpl hier="3" item="3"/>
          <tpl hier="5" item="4"/>
          <tpl hier="9" item="10"/>
          <tpl hier="11" item="5"/>
          <tpl fld="2" item="41"/>
          <tpl fld="3" item="1"/>
        </tpls>
      </n>
      <n v="4">
        <tpls c="8">
          <tpl fld="4" item="0"/>
          <tpl hier="2" item="2"/>
          <tpl hier="3" item="3"/>
          <tpl hier="5" item="4"/>
          <tpl hier="9" item="10"/>
          <tpl hier="11" item="5"/>
          <tpl fld="2" item="41"/>
          <tpl fld="3" item="0"/>
        </tpls>
      </n>
      <n v="12">
        <tpls c="8">
          <tpl fld="4" item="0"/>
          <tpl hier="2" item="2"/>
          <tpl hier="3" item="3"/>
          <tpl hier="5" item="4"/>
          <tpl hier="9" item="10"/>
          <tpl hier="11" item="5"/>
          <tpl fld="2" item="41"/>
          <tpl hier="14" item="4294967295"/>
        </tpls>
      </n>
      <m>
        <tpls c="8">
          <tpl fld="4" item="0"/>
          <tpl hier="2" item="2"/>
          <tpl hier="3" item="3"/>
          <tpl hier="5" item="4"/>
          <tpl hier="9" item="10"/>
          <tpl hier="11" item="5"/>
          <tpl fld="2" item="43"/>
          <tpl hier="14" item="4294967295"/>
        </tpls>
      </m>
      <m>
        <tpls c="8">
          <tpl fld="4" item="0"/>
          <tpl hier="2" item="2"/>
          <tpl hier="3" item="3"/>
          <tpl hier="5" item="4"/>
          <tpl hier="9" item="10"/>
          <tpl hier="11" item="5"/>
          <tpl fld="2" item="43"/>
          <tpl fld="3" item="0"/>
        </tpls>
      </m>
      <n v="2">
        <tpls c="8">
          <tpl fld="4" item="0"/>
          <tpl hier="2" item="2"/>
          <tpl hier="3" item="3"/>
          <tpl hier="5" item="4"/>
          <tpl hier="9" item="10"/>
          <tpl hier="11" item="5"/>
          <tpl fld="2" item="44"/>
          <tpl hier="14" item="4294967295"/>
        </tpls>
      </n>
      <m>
        <tpls c="8">
          <tpl fld="4" item="0"/>
          <tpl hier="2" item="2"/>
          <tpl hier="3" item="3"/>
          <tpl hier="5" item="4"/>
          <tpl hier="9" item="10"/>
          <tpl hier="11" item="5"/>
          <tpl fld="2" item="44"/>
          <tpl fld="3" item="0"/>
        </tpls>
      </m>
      <n v="8">
        <tpls c="8">
          <tpl fld="4" item="0"/>
          <tpl hier="2" item="2"/>
          <tpl hier="3" item="3"/>
          <tpl hier="5" item="4"/>
          <tpl hier="9" item="10"/>
          <tpl hier="11" item="5"/>
          <tpl fld="2" item="45"/>
          <tpl hier="14" item="4294967295"/>
        </tpls>
      </n>
      <n v="5">
        <tpls c="8">
          <tpl fld="4" item="0"/>
          <tpl hier="2" item="2"/>
          <tpl hier="3" item="3"/>
          <tpl hier="5" item="4"/>
          <tpl hier="9" item="10"/>
          <tpl hier="11" item="5"/>
          <tpl fld="2" item="45"/>
          <tpl fld="3" item="0"/>
        </tpls>
      </n>
      <m>
        <tpls c="8">
          <tpl fld="4" item="0"/>
          <tpl hier="2" item="2"/>
          <tpl hier="3" item="3"/>
          <tpl hier="5" item="4"/>
          <tpl hier="9" item="10"/>
          <tpl hier="11" item="5"/>
          <tpl fld="2" item="47"/>
          <tpl fld="3" item="1"/>
        </tpls>
      </m>
      <n v="1">
        <tpls c="8">
          <tpl fld="4" item="0"/>
          <tpl hier="2" item="2"/>
          <tpl hier="3" item="3"/>
          <tpl hier="5" item="4"/>
          <tpl hier="9" item="10"/>
          <tpl hier="11" item="5"/>
          <tpl fld="2" item="47"/>
          <tpl fld="3" item="0"/>
        </tpls>
      </n>
      <m>
        <tpls c="8">
          <tpl fld="4" item="0"/>
          <tpl hier="2" item="2"/>
          <tpl hier="3" item="3"/>
          <tpl hier="5" item="4"/>
          <tpl hier="9" item="10"/>
          <tpl hier="11" item="5"/>
          <tpl fld="2" item="48"/>
          <tpl fld="3" item="1"/>
        </tpls>
      </m>
      <m>
        <tpls c="8">
          <tpl fld="4" item="0"/>
          <tpl hier="2" item="2"/>
          <tpl hier="3" item="3"/>
          <tpl hier="5" item="4"/>
          <tpl hier="9" item="10"/>
          <tpl hier="11" item="5"/>
          <tpl fld="2" item="48"/>
          <tpl fld="3" item="0"/>
        </tpls>
      </m>
      <n v="3">
        <tpls c="8">
          <tpl fld="4" item="0"/>
          <tpl hier="2" item="2"/>
          <tpl hier="3" item="3"/>
          <tpl hier="5" item="4"/>
          <tpl hier="9" item="10"/>
          <tpl hier="11" item="5"/>
          <tpl fld="2" item="49"/>
          <tpl fld="3" item="1"/>
        </tpls>
      </n>
      <n v="4">
        <tpls c="8">
          <tpl fld="4" item="0"/>
          <tpl hier="2" item="2"/>
          <tpl hier="3" item="3"/>
          <tpl hier="5" item="4"/>
          <tpl hier="9" item="10"/>
          <tpl hier="11" item="5"/>
          <tpl fld="2" item="49"/>
          <tpl fld="3" item="0"/>
        </tpls>
      </n>
      <n v="3">
        <tpls c="8">
          <tpl fld="4" item="0"/>
          <tpl hier="2" item="2"/>
          <tpl hier="3" item="3"/>
          <tpl hier="5" item="4"/>
          <tpl hier="9" item="10"/>
          <tpl hier="11" item="5"/>
          <tpl fld="2" item="50"/>
          <tpl fld="3" item="1"/>
        </tpls>
      </n>
      <n v="26">
        <tpls c="8">
          <tpl fld="4" item="0"/>
          <tpl hier="2" item="2"/>
          <tpl hier="3" item="3"/>
          <tpl hier="5" item="4"/>
          <tpl hier="9" item="10"/>
          <tpl hier="11" item="5"/>
          <tpl fld="2" item="50"/>
          <tpl fld="3" item="0"/>
        </tpls>
      </n>
      <n v="1">
        <tpls c="8">
          <tpl fld="4" item="0"/>
          <tpl hier="2" item="2"/>
          <tpl hier="3" item="3"/>
          <tpl hier="5" item="4"/>
          <tpl hier="9" item="10"/>
          <tpl hier="11" item="5"/>
          <tpl fld="2" item="51"/>
          <tpl fld="3" item="1"/>
        </tpls>
      </n>
      <n v="3">
        <tpls c="8">
          <tpl fld="4" item="0"/>
          <tpl hier="2" item="2"/>
          <tpl hier="3" item="3"/>
          <tpl hier="5" item="4"/>
          <tpl hier="9" item="10"/>
          <tpl hier="11" item="5"/>
          <tpl fld="2" item="51"/>
          <tpl fld="3" item="0"/>
        </tpls>
      </n>
      <n v="9">
        <tpls c="8">
          <tpl fld="4" item="0"/>
          <tpl hier="2" item="2"/>
          <tpl hier="3" item="3"/>
          <tpl hier="5" item="4"/>
          <tpl hier="9" item="11"/>
          <tpl hier="11" item="5"/>
          <tpl fld="2" item="6"/>
          <tpl fld="3" item="0"/>
        </tpls>
      </n>
      <m>
        <tpls c="8">
          <tpl fld="4" item="0"/>
          <tpl hier="2" item="2"/>
          <tpl hier="3" item="3"/>
          <tpl hier="5" item="4"/>
          <tpl hier="9" item="11"/>
          <tpl hier="11" item="5"/>
          <tpl fld="2" item="13"/>
          <tpl fld="3" item="0"/>
        </tpls>
      </m>
      <n v="2">
        <tpls c="8">
          <tpl fld="4" item="0"/>
          <tpl hier="2" item="2"/>
          <tpl hier="3" item="3"/>
          <tpl hier="5" item="4"/>
          <tpl hier="9" item="11"/>
          <tpl hier="11" item="5"/>
          <tpl fld="2" item="14"/>
          <tpl fld="3" item="0"/>
        </tpls>
      </n>
      <n v="8">
        <tpls c="8">
          <tpl fld="4" item="0"/>
          <tpl hier="2" item="2"/>
          <tpl hier="3" item="3"/>
          <tpl hier="5" item="4"/>
          <tpl hier="9" item="11"/>
          <tpl hier="11" item="5"/>
          <tpl fld="2" item="15"/>
          <tpl fld="3" item="0"/>
        </tpls>
      </n>
      <n v="11">
        <tpls c="8">
          <tpl fld="4" item="0"/>
          <tpl hier="2" item="2"/>
          <tpl hier="3" item="3"/>
          <tpl hier="5" item="4"/>
          <tpl hier="9" item="11"/>
          <tpl hier="11" item="5"/>
          <tpl fld="2" item="16"/>
          <tpl fld="3" item="0"/>
        </tpls>
      </n>
      <m>
        <tpls c="8">
          <tpl fld="4" item="0"/>
          <tpl hier="2" item="2"/>
          <tpl hier="3" item="3"/>
          <tpl hier="5" item="4"/>
          <tpl hier="9" item="11"/>
          <tpl hier="11" item="5"/>
          <tpl fld="2" item="13"/>
          <tpl fld="3" item="1"/>
        </tpls>
      </m>
      <n v="1">
        <tpls c="8">
          <tpl fld="4" item="0"/>
          <tpl hier="2" item="2"/>
          <tpl hier="3" item="3"/>
          <tpl hier="5" item="4"/>
          <tpl hier="9" item="11"/>
          <tpl hier="11" item="5"/>
          <tpl fld="2" item="14"/>
          <tpl fld="3" item="1"/>
        </tpls>
      </n>
      <n v="8">
        <tpls c="8">
          <tpl fld="4" item="0"/>
          <tpl hier="2" item="2"/>
          <tpl hier="3" item="3"/>
          <tpl hier="5" item="4"/>
          <tpl hier="9" item="11"/>
          <tpl hier="11" item="5"/>
          <tpl fld="2" item="15"/>
          <tpl fld="3" item="1"/>
        </tpls>
      </n>
      <n v="5">
        <tpls c="8">
          <tpl fld="4" item="0"/>
          <tpl hier="2" item="2"/>
          <tpl hier="3" item="3"/>
          <tpl hier="5" item="4"/>
          <tpl hier="9" item="11"/>
          <tpl hier="11" item="5"/>
          <tpl fld="2" item="16"/>
          <tpl fld="3" item="1"/>
        </tpls>
      </n>
      <n v="7">
        <tpls c="8">
          <tpl fld="4" item="0"/>
          <tpl hier="2" item="2"/>
          <tpl hier="3" item="3"/>
          <tpl hier="5" item="4"/>
          <tpl hier="9" item="11"/>
          <tpl hier="11" item="5"/>
          <tpl fld="2" item="24"/>
          <tpl fld="3" item="0"/>
        </tpls>
      </n>
      <n v="3">
        <tpls c="8">
          <tpl fld="4" item="0"/>
          <tpl hier="2" item="2"/>
          <tpl hier="3" item="3"/>
          <tpl hier="5" item="4"/>
          <tpl hier="9" item="11"/>
          <tpl hier="11" item="5"/>
          <tpl fld="2" item="25"/>
          <tpl fld="3" item="0"/>
        </tpls>
      </n>
      <n v="4">
        <tpls c="8">
          <tpl fld="4" item="0"/>
          <tpl hier="2" item="2"/>
          <tpl hier="3" item="3"/>
          <tpl hier="5" item="4"/>
          <tpl hier="9" item="11"/>
          <tpl hier="11" item="5"/>
          <tpl fld="2" item="26"/>
          <tpl fld="3" item="0"/>
        </tpls>
      </n>
      <m>
        <tpls c="8">
          <tpl fld="4" item="0"/>
          <tpl hier="2" item="2"/>
          <tpl hier="3" item="3"/>
          <tpl hier="5" item="4"/>
          <tpl hier="9" item="11"/>
          <tpl hier="11" item="5"/>
          <tpl fld="2" item="0"/>
          <tpl hier="14" item="4294967295"/>
        </tpls>
      </m>
      <n v="1">
        <tpls c="8">
          <tpl fld="4" item="0"/>
          <tpl hier="2" item="2"/>
          <tpl hier="3" item="3"/>
          <tpl hier="5" item="4"/>
          <tpl hier="9" item="11"/>
          <tpl hier="11" item="5"/>
          <tpl fld="2" item="17"/>
          <tpl hier="14" item="4294967295"/>
        </tpls>
      </n>
      <m>
        <tpls c="8">
          <tpl fld="4" item="0"/>
          <tpl hier="2" item="2"/>
          <tpl hier="3" item="3"/>
          <tpl hier="5" item="4"/>
          <tpl hier="9" item="11"/>
          <tpl hier="11" item="5"/>
          <tpl fld="2" item="1"/>
          <tpl hier="14" item="4294967295"/>
        </tpls>
      </m>
      <n v="2">
        <tpls c="8">
          <tpl fld="4" item="0"/>
          <tpl hier="2" item="2"/>
          <tpl hier="3" item="3"/>
          <tpl hier="5" item="4"/>
          <tpl hier="9" item="11"/>
          <tpl hier="11" item="5"/>
          <tpl fld="2" item="18"/>
          <tpl hier="14" item="4294967295"/>
        </tpls>
      </n>
      <n v="15">
        <tpls c="8">
          <tpl fld="4" item="0"/>
          <tpl hier="2" item="2"/>
          <tpl hier="3" item="3"/>
          <tpl hier="5" item="4"/>
          <tpl hier="9" item="11"/>
          <tpl hier="11" item="5"/>
          <tpl fld="2" item="2"/>
          <tpl hier="14" item="4294967295"/>
        </tpls>
      </n>
      <n v="15">
        <tpls c="8">
          <tpl fld="4" item="0"/>
          <tpl hier="2" item="2"/>
          <tpl hier="3" item="3"/>
          <tpl hier="5" item="4"/>
          <tpl hier="9" item="11"/>
          <tpl hier="11" item="5"/>
          <tpl fld="2" item="19"/>
          <tpl hier="14" item="4294967295"/>
        </tpls>
      </n>
      <n v="27">
        <tpls c="8">
          <tpl fld="4" item="0"/>
          <tpl hier="2" item="2"/>
          <tpl hier="3" item="3"/>
          <tpl hier="5" item="4"/>
          <tpl hier="9" item="11"/>
          <tpl hier="11" item="5"/>
          <tpl fld="2" item="3"/>
          <tpl hier="14" item="4294967295"/>
        </tpls>
      </n>
      <n v="14">
        <tpls c="8">
          <tpl fld="4" item="0"/>
          <tpl hier="2" item="2"/>
          <tpl hier="3" item="3"/>
          <tpl hier="5" item="4"/>
          <tpl hier="9" item="11"/>
          <tpl hier="11" item="5"/>
          <tpl fld="2" item="20"/>
          <tpl hier="14" item="4294967295"/>
        </tpls>
      </n>
      <m>
        <tpls c="8">
          <tpl fld="4" item="0"/>
          <tpl hier="2" item="2"/>
          <tpl hier="3" item="3"/>
          <tpl hier="5" item="4"/>
          <tpl hier="9" item="11"/>
          <tpl hier="11" item="5"/>
          <tpl fld="2" item="0"/>
          <tpl fld="3" item="0"/>
        </tpls>
      </m>
      <m>
        <tpls c="8">
          <tpl fld="4" item="0"/>
          <tpl hier="2" item="2"/>
          <tpl hier="3" item="3"/>
          <tpl hier="5" item="4"/>
          <tpl hier="9" item="11"/>
          <tpl hier="11" item="5"/>
          <tpl fld="2" item="17"/>
          <tpl fld="3" item="0"/>
        </tpls>
      </m>
      <m>
        <tpls c="8">
          <tpl fld="4" item="0"/>
          <tpl hier="2" item="2"/>
          <tpl hier="3" item="3"/>
          <tpl hier="5" item="4"/>
          <tpl hier="9" item="11"/>
          <tpl hier="11" item="5"/>
          <tpl fld="2" item="1"/>
          <tpl fld="3" item="0"/>
        </tpls>
      </m>
      <m>
        <tpls c="8">
          <tpl fld="4" item="0"/>
          <tpl hier="2" item="2"/>
          <tpl hier="3" item="3"/>
          <tpl hier="5" item="4"/>
          <tpl hier="9" item="11"/>
          <tpl hier="11" item="5"/>
          <tpl fld="2" item="18"/>
          <tpl fld="3" item="0"/>
        </tpls>
      </m>
      <n v="7">
        <tpls c="8">
          <tpl fld="4" item="0"/>
          <tpl hier="2" item="2"/>
          <tpl hier="3" item="3"/>
          <tpl hier="5" item="4"/>
          <tpl hier="9" item="11"/>
          <tpl hier="11" item="5"/>
          <tpl fld="2" item="2"/>
          <tpl fld="3" item="0"/>
        </tpls>
      </n>
      <n v="8">
        <tpls c="8">
          <tpl fld="4" item="0"/>
          <tpl hier="2" item="2"/>
          <tpl hier="3" item="3"/>
          <tpl hier="5" item="4"/>
          <tpl hier="9" item="11"/>
          <tpl hier="11" item="5"/>
          <tpl fld="2" item="19"/>
          <tpl fld="3" item="0"/>
        </tpls>
      </n>
      <n v="22">
        <tpls c="8">
          <tpl fld="4" item="0"/>
          <tpl hier="2" item="2"/>
          <tpl hier="3" item="3"/>
          <tpl hier="5" item="4"/>
          <tpl hier="9" item="11"/>
          <tpl hier="11" item="5"/>
          <tpl fld="2" item="3"/>
          <tpl fld="3" item="0"/>
        </tpls>
      </n>
      <n v="8">
        <tpls c="8">
          <tpl fld="4" item="0"/>
          <tpl hier="2" item="2"/>
          <tpl hier="3" item="3"/>
          <tpl hier="5" item="4"/>
          <tpl hier="9" item="11"/>
          <tpl hier="11" item="5"/>
          <tpl fld="2" item="20"/>
          <tpl fld="3" item="0"/>
        </tpls>
      </n>
      <m>
        <tpls c="8">
          <tpl fld="4" item="0"/>
          <tpl hier="2" item="2"/>
          <tpl hier="3" item="3"/>
          <tpl hier="5" item="4"/>
          <tpl hier="9" item="11"/>
          <tpl hier="11" item="5"/>
          <tpl fld="2" item="0"/>
          <tpl fld="3" item="1"/>
        </tpls>
      </m>
      <n v="1">
        <tpls c="8">
          <tpl fld="4" item="0"/>
          <tpl hier="2" item="2"/>
          <tpl hier="3" item="3"/>
          <tpl hier="5" item="4"/>
          <tpl hier="9" item="11"/>
          <tpl hier="11" item="5"/>
          <tpl fld="2" item="17"/>
          <tpl fld="3" item="1"/>
        </tpls>
      </n>
      <m>
        <tpls c="8">
          <tpl fld="4" item="0"/>
          <tpl hier="2" item="2"/>
          <tpl hier="3" item="3"/>
          <tpl hier="5" item="4"/>
          <tpl hier="9" item="11"/>
          <tpl hier="11" item="5"/>
          <tpl fld="2" item="1"/>
          <tpl fld="3" item="1"/>
        </tpls>
      </m>
      <n v="2">
        <tpls c="8">
          <tpl fld="4" item="0"/>
          <tpl hier="2" item="2"/>
          <tpl hier="3" item="3"/>
          <tpl hier="5" item="4"/>
          <tpl hier="9" item="11"/>
          <tpl hier="11" item="5"/>
          <tpl fld="2" item="18"/>
          <tpl fld="3" item="1"/>
        </tpls>
      </n>
      <n v="8">
        <tpls c="8">
          <tpl fld="4" item="0"/>
          <tpl hier="2" item="2"/>
          <tpl hier="3" item="3"/>
          <tpl hier="5" item="4"/>
          <tpl hier="9" item="11"/>
          <tpl hier="11" item="5"/>
          <tpl fld="2" item="2"/>
          <tpl fld="3" item="1"/>
        </tpls>
      </n>
      <n v="7">
        <tpls c="8">
          <tpl fld="4" item="0"/>
          <tpl hier="2" item="2"/>
          <tpl hier="3" item="3"/>
          <tpl hier="5" item="4"/>
          <tpl hier="9" item="11"/>
          <tpl hier="11" item="5"/>
          <tpl fld="2" item="19"/>
          <tpl fld="3" item="1"/>
        </tpls>
      </n>
      <n v="5">
        <tpls c="8">
          <tpl fld="4" item="0"/>
          <tpl hier="2" item="2"/>
          <tpl hier="3" item="3"/>
          <tpl hier="5" item="4"/>
          <tpl hier="9" item="11"/>
          <tpl hier="11" item="5"/>
          <tpl fld="2" item="3"/>
          <tpl fld="3" item="1"/>
        </tpls>
      </n>
      <n v="6">
        <tpls c="8">
          <tpl fld="4" item="0"/>
          <tpl hier="2" item="2"/>
          <tpl hier="3" item="3"/>
          <tpl hier="5" item="4"/>
          <tpl hier="9" item="11"/>
          <tpl hier="11" item="5"/>
          <tpl fld="2" item="20"/>
          <tpl fld="3" item="1"/>
        </tpls>
      </n>
      <n v="2">
        <tpls c="8">
          <tpl fld="4" item="0"/>
          <tpl hier="2" item="2"/>
          <tpl hier="3" item="3"/>
          <tpl hier="5" item="4"/>
          <tpl hier="9" item="11"/>
          <tpl hier="11" item="5"/>
          <tpl fld="2" item="5"/>
          <tpl fld="3" item="0"/>
        </tpls>
      </n>
      <m>
        <tpls c="8">
          <tpl fld="4" item="0"/>
          <tpl hier="2" item="2"/>
          <tpl hier="3" item="3"/>
          <tpl hier="5" item="4"/>
          <tpl hier="9" item="11"/>
          <tpl hier="11" item="5"/>
          <tpl fld="2" item="4"/>
          <tpl hier="14" item="4294967295"/>
        </tpls>
      </m>
      <n v="2">
        <tpls c="8">
          <tpl fld="4" item="0"/>
          <tpl hier="2" item="2"/>
          <tpl hier="3" item="3"/>
          <tpl hier="5" item="4"/>
          <tpl hier="9" item="11"/>
          <tpl hier="11" item="5"/>
          <tpl fld="2" item="22"/>
          <tpl hier="14" item="4294967295"/>
        </tpls>
      </n>
      <n v="7">
        <tpls c="8">
          <tpl fld="4" item="0"/>
          <tpl hier="2" item="2"/>
          <tpl hier="3" item="3"/>
          <tpl hier="5" item="4"/>
          <tpl hier="9" item="11"/>
          <tpl hier="11" item="5"/>
          <tpl fld="2" item="5"/>
          <tpl hier="14" item="4294967295"/>
        </tpls>
      </n>
      <n v="3">
        <tpls c="8">
          <tpl fld="4" item="0"/>
          <tpl hier="2" item="2"/>
          <tpl hier="3" item="3"/>
          <tpl hier="5" item="4"/>
          <tpl hier="9" item="11"/>
          <tpl hier="11" item="5"/>
          <tpl fld="2" item="23"/>
          <tpl hier="14" item="4294967295"/>
        </tpls>
      </n>
      <n v="14">
        <tpls c="8">
          <tpl fld="4" item="0"/>
          <tpl hier="2" item="2"/>
          <tpl hier="3" item="3"/>
          <tpl hier="5" item="4"/>
          <tpl hier="9" item="11"/>
          <tpl hier="11" item="5"/>
          <tpl fld="2" item="6"/>
          <tpl hier="14" item="4294967295"/>
        </tpls>
      </n>
      <n v="13">
        <tpls c="8">
          <tpl fld="4" item="0"/>
          <tpl hier="2" item="2"/>
          <tpl hier="3" item="3"/>
          <tpl hier="5" item="4"/>
          <tpl hier="9" item="11"/>
          <tpl hier="11" item="5"/>
          <tpl fld="2" item="24"/>
          <tpl hier="14" item="4294967295"/>
        </tpls>
      </n>
      <n v="22">
        <tpls c="8">
          <tpl fld="4" item="0"/>
          <tpl hier="2" item="2"/>
          <tpl hier="3" item="3"/>
          <tpl hier="5" item="4"/>
          <tpl hier="9" item="11"/>
          <tpl hier="11" item="5"/>
          <tpl fld="2" item="7"/>
          <tpl hier="14" item="4294967295"/>
        </tpls>
      </n>
      <n v="10">
        <tpls c="8">
          <tpl fld="4" item="0"/>
          <tpl hier="2" item="2"/>
          <tpl hier="3" item="3"/>
          <tpl hier="5" item="4"/>
          <tpl hier="9" item="11"/>
          <tpl hier="11" item="5"/>
          <tpl fld="2" item="25"/>
          <tpl hier="14" item="4294967295"/>
        </tpls>
      </n>
      <n v="11">
        <tpls c="8">
          <tpl fld="4" item="0"/>
          <tpl hier="2" item="2"/>
          <tpl hier="3" item="3"/>
          <tpl hier="5" item="4"/>
          <tpl hier="9" item="11"/>
          <tpl hier="11" item="5"/>
          <tpl fld="2" item="26"/>
          <tpl hier="14" item="4294967295"/>
        </tpls>
      </n>
      <n v="17">
        <tpls c="8">
          <tpl fld="4" item="0"/>
          <tpl hier="2" item="2"/>
          <tpl hier="3" item="3"/>
          <tpl hier="5" item="4"/>
          <tpl hier="9" item="11"/>
          <tpl hier="11" item="5"/>
          <tpl fld="2" item="46"/>
          <tpl hier="14" item="4294967295"/>
        </tpls>
      </n>
      <n v="13">
        <tpls c="8">
          <tpl fld="4" item="0"/>
          <tpl hier="2" item="2"/>
          <tpl hier="3" item="3"/>
          <tpl hier="5" item="4"/>
          <tpl hier="9" item="11"/>
          <tpl hier="11" item="5"/>
          <tpl fld="2" item="7"/>
          <tpl fld="3" item="0"/>
        </tpls>
      </n>
      <m>
        <tpls c="8">
          <tpl fld="4" item="0"/>
          <tpl hier="2" item="2"/>
          <tpl hier="3" item="3"/>
          <tpl hier="5" item="4"/>
          <tpl hier="9" item="11"/>
          <tpl hier="11" item="5"/>
          <tpl fld="2" item="43"/>
          <tpl fld="3" item="1"/>
        </tpls>
      </m>
      <m>
        <tpls c="8">
          <tpl fld="4" item="0"/>
          <tpl hier="2" item="2"/>
          <tpl hier="3" item="3"/>
          <tpl hier="5" item="4"/>
          <tpl hier="9" item="11"/>
          <tpl hier="11" item="5"/>
          <tpl fld="2" item="4"/>
          <tpl fld="3" item="1"/>
        </tpls>
      </m>
      <n v="1">
        <tpls c="8">
          <tpl fld="4" item="0"/>
          <tpl hier="2" item="2"/>
          <tpl hier="3" item="3"/>
          <tpl hier="5" item="4"/>
          <tpl hier="9" item="11"/>
          <tpl hier="11" item="5"/>
          <tpl fld="2" item="22"/>
          <tpl fld="3" item="1"/>
        </tpls>
      </n>
      <n v="2">
        <tpls c="8">
          <tpl fld="4" item="0"/>
          <tpl hier="2" item="2"/>
          <tpl hier="3" item="3"/>
          <tpl hier="5" item="4"/>
          <tpl hier="9" item="11"/>
          <tpl hier="11" item="5"/>
          <tpl fld="2" item="44"/>
          <tpl fld="3" item="1"/>
        </tpls>
      </n>
      <n v="5">
        <tpls c="8">
          <tpl fld="4" item="0"/>
          <tpl hier="2" item="2"/>
          <tpl hier="3" item="3"/>
          <tpl hier="5" item="4"/>
          <tpl hier="9" item="11"/>
          <tpl hier="11" item="5"/>
          <tpl fld="2" item="5"/>
          <tpl fld="3" item="1"/>
        </tpls>
      </n>
      <n v="3">
        <tpls c="8">
          <tpl fld="4" item="0"/>
          <tpl hier="2" item="2"/>
          <tpl hier="3" item="3"/>
          <tpl hier="5" item="4"/>
          <tpl hier="9" item="11"/>
          <tpl hier="11" item="5"/>
          <tpl fld="2" item="23"/>
          <tpl fld="3" item="1"/>
        </tpls>
      </n>
      <n v="3">
        <tpls c="8">
          <tpl fld="4" item="0"/>
          <tpl hier="2" item="2"/>
          <tpl hier="3" item="3"/>
          <tpl hier="5" item="4"/>
          <tpl hier="9" item="11"/>
          <tpl hier="11" item="5"/>
          <tpl fld="2" item="45"/>
          <tpl fld="3" item="1"/>
        </tpls>
      </n>
      <n v="5">
        <tpls c="8">
          <tpl fld="4" item="0"/>
          <tpl hier="2" item="2"/>
          <tpl hier="3" item="3"/>
          <tpl hier="5" item="4"/>
          <tpl hier="9" item="11"/>
          <tpl hier="11" item="5"/>
          <tpl fld="2" item="6"/>
          <tpl fld="3" item="1"/>
        </tpls>
      </n>
      <n v="6">
        <tpls c="8">
          <tpl fld="4" item="0"/>
          <tpl hier="2" item="2"/>
          <tpl hier="3" item="3"/>
          <tpl hier="5" item="4"/>
          <tpl hier="9" item="11"/>
          <tpl hier="11" item="5"/>
          <tpl fld="2" item="24"/>
          <tpl fld="3" item="1"/>
        </tpls>
      </n>
      <n v="7">
        <tpls c="8">
          <tpl fld="4" item="0"/>
          <tpl hier="2" item="2"/>
          <tpl hier="3" item="3"/>
          <tpl hier="5" item="4"/>
          <tpl hier="9" item="11"/>
          <tpl hier="11" item="5"/>
          <tpl fld="2" item="46"/>
          <tpl fld="3" item="1"/>
        </tpls>
      </n>
      <n v="9">
        <tpls c="8">
          <tpl fld="4" item="0"/>
          <tpl hier="2" item="2"/>
          <tpl hier="3" item="3"/>
          <tpl hier="5" item="4"/>
          <tpl hier="9" item="11"/>
          <tpl hier="11" item="5"/>
          <tpl fld="2" item="7"/>
          <tpl fld="3" item="1"/>
        </tpls>
      </n>
      <n v="7">
        <tpls c="8">
          <tpl fld="4" item="0"/>
          <tpl hier="2" item="2"/>
          <tpl hier="3" item="3"/>
          <tpl hier="5" item="4"/>
          <tpl hier="9" item="11"/>
          <tpl hier="11" item="5"/>
          <tpl fld="2" item="25"/>
          <tpl fld="3" item="1"/>
        </tpls>
      </n>
      <n v="7">
        <tpls c="8">
          <tpl fld="4" item="0"/>
          <tpl hier="2" item="2"/>
          <tpl hier="3" item="3"/>
          <tpl hier="5" item="4"/>
          <tpl hier="9" item="11"/>
          <tpl hier="11" item="5"/>
          <tpl fld="2" item="26"/>
          <tpl fld="3" item="1"/>
        </tpls>
      </n>
      <n v="10">
        <tpls c="8">
          <tpl fld="4" item="0"/>
          <tpl hier="2" item="2"/>
          <tpl hier="3" item="3"/>
          <tpl hier="5" item="4"/>
          <tpl hier="9" item="11"/>
          <tpl hier="11" item="5"/>
          <tpl fld="2" item="46"/>
          <tpl fld="3" item="0"/>
        </tpls>
      </n>
      <n v="4">
        <tpls c="8">
          <tpl fld="4" item="0"/>
          <tpl hier="2" item="2"/>
          <tpl hier="3" item="3"/>
          <tpl hier="5" item="4"/>
          <tpl hier="9" item="11"/>
          <tpl hier="11" item="5"/>
          <tpl fld="2" item="51"/>
          <tpl hier="14" item="4294967295"/>
        </tpls>
      </n>
      <n v="10">
        <tpls c="8">
          <tpl fld="4" item="0"/>
          <tpl hier="2" item="2"/>
          <tpl hier="3" item="3"/>
          <tpl hier="5" item="4"/>
          <tpl hier="9" item="11"/>
          <tpl hier="11" item="5"/>
          <tpl fld="2" item="36"/>
          <tpl hier="14" item="4294967295"/>
        </tpls>
      </n>
      <n v="16">
        <tpls c="8">
          <tpl fld="4" item="0"/>
          <tpl hier="2" item="2"/>
          <tpl hier="3" item="3"/>
          <tpl hier="5" item="4"/>
          <tpl hier="9" item="11"/>
          <tpl hier="11" item="5"/>
          <tpl fld="2" item="16"/>
          <tpl hier="14" item="4294967295"/>
        </tpls>
      </n>
      <n v="28">
        <tpls c="8">
          <tpl fld="4" item="0"/>
          <tpl hier="2" item="2"/>
          <tpl hier="3" item="3"/>
          <tpl hier="5" item="4"/>
          <tpl hier="9" item="11"/>
          <tpl hier="11" item="5"/>
          <tpl fld="2" item="50"/>
          <tpl hier="14" item="4294967295"/>
        </tpls>
      </n>
      <n v="8">
        <tpls c="8">
          <tpl fld="4" item="0"/>
          <tpl hier="2" item="2"/>
          <tpl hier="3" item="3"/>
          <tpl hier="5" item="4"/>
          <tpl hier="9" item="11"/>
          <tpl hier="11" item="5"/>
          <tpl fld="2" item="35"/>
          <tpl hier="14" item="4294967295"/>
        </tpls>
      </n>
      <n v="16">
        <tpls c="8">
          <tpl fld="4" item="0"/>
          <tpl hier="2" item="2"/>
          <tpl hier="3" item="3"/>
          <tpl hier="5" item="4"/>
          <tpl hier="9" item="11"/>
          <tpl hier="11" item="5"/>
          <tpl fld="2" item="15"/>
          <tpl hier="14" item="4294967295"/>
        </tpls>
      </n>
      <n v="7">
        <tpls c="8">
          <tpl fld="4" item="0"/>
          <tpl hier="2" item="2"/>
          <tpl hier="3" item="3"/>
          <tpl hier="5" item="4"/>
          <tpl hier="9" item="11"/>
          <tpl hier="11" item="5"/>
          <tpl fld="2" item="49"/>
          <tpl hier="14" item="4294967295"/>
        </tpls>
      </n>
      <n v="3">
        <tpls c="8">
          <tpl fld="4" item="0"/>
          <tpl hier="2" item="2"/>
          <tpl hier="3" item="3"/>
          <tpl hier="5" item="4"/>
          <tpl hier="9" item="11"/>
          <tpl hier="11" item="5"/>
          <tpl fld="2" item="34"/>
          <tpl hier="14" item="4294967295"/>
        </tpls>
      </n>
      <n v="3">
        <tpls c="8">
          <tpl fld="4" item="0"/>
          <tpl hier="2" item="2"/>
          <tpl hier="3" item="3"/>
          <tpl hier="5" item="4"/>
          <tpl hier="9" item="11"/>
          <tpl hier="11" item="5"/>
          <tpl fld="2" item="14"/>
          <tpl hier="14" item="4294967295"/>
        </tpls>
      </n>
      <m>
        <tpls c="8">
          <tpl fld="4" item="0"/>
          <tpl hier="2" item="2"/>
          <tpl hier="3" item="3"/>
          <tpl hier="5" item="4"/>
          <tpl hier="9" item="11"/>
          <tpl hier="11" item="5"/>
          <tpl fld="2" item="48"/>
          <tpl hier="14" item="4294967295"/>
        </tpls>
      </m>
      <n v="4">
        <tpls c="8">
          <tpl fld="4" item="0"/>
          <tpl hier="2" item="2"/>
          <tpl hier="3" item="3"/>
          <tpl hier="5" item="4"/>
          <tpl hier="9" item="11"/>
          <tpl hier="11" item="5"/>
          <tpl fld="2" item="33"/>
          <tpl hier="14" item="4294967295"/>
        </tpls>
      </n>
      <m>
        <tpls c="8">
          <tpl fld="4" item="0"/>
          <tpl hier="2" item="2"/>
          <tpl hier="3" item="3"/>
          <tpl hier="5" item="4"/>
          <tpl hier="9" item="11"/>
          <tpl hier="11" item="5"/>
          <tpl fld="2" item="13"/>
          <tpl hier="14" item="4294967295"/>
        </tpls>
      </m>
      <m>
        <tpls c="8">
          <tpl fld="4" item="0"/>
          <tpl hier="2" item="2"/>
          <tpl hier="3" item="3"/>
          <tpl hier="5" item="4"/>
          <tpl hier="9" item="11"/>
          <tpl hier="11" item="5"/>
          <tpl fld="2" item="47"/>
          <tpl hier="14" item="4294967295"/>
        </tpls>
      </m>
      <n v="1">
        <tpls c="8">
          <tpl fld="4" item="0"/>
          <tpl hier="2" item="2"/>
          <tpl hier="3" item="3"/>
          <tpl hier="5" item="4"/>
          <tpl hier="9" item="11"/>
          <tpl hier="11" item="5"/>
          <tpl fld="2" item="32"/>
          <tpl hier="14" item="4294967295"/>
        </tpls>
      </n>
      <n v="1">
        <tpls c="8">
          <tpl fld="4" item="0"/>
          <tpl hier="2" item="2"/>
          <tpl hier="3" item="3"/>
          <tpl hier="5" item="4"/>
          <tpl hier="9" item="11"/>
          <tpl hier="11" item="5"/>
          <tpl fld="2" item="22"/>
          <tpl fld="3" item="0"/>
        </tpls>
      </n>
      <n v="1">
        <tpls c="8">
          <tpl fld="4" item="0"/>
          <tpl hier="2" item="2"/>
          <tpl hier="3" item="3"/>
          <tpl hier="5" item="4"/>
          <tpl hier="9" item="11"/>
          <tpl hier="11" item="5"/>
          <tpl fld="2" item="12"/>
          <tpl fld="3" item="1"/>
        </tpls>
      </n>
      <n v="8">
        <tpls c="8">
          <tpl fld="4" item="0"/>
          <tpl hier="2" item="2"/>
          <tpl hier="3" item="3"/>
          <tpl hier="5" item="4"/>
          <tpl hier="9" item="11"/>
          <tpl hier="11" item="5"/>
          <tpl fld="2" item="30"/>
          <tpl fld="3" item="1"/>
        </tpls>
      </n>
      <n v="8">
        <tpls c="8">
          <tpl fld="4" item="0"/>
          <tpl hier="2" item="2"/>
          <tpl hier="3" item="3"/>
          <tpl hier="5" item="4"/>
          <tpl hier="9" item="11"/>
          <tpl hier="11" item="5"/>
          <tpl fld="2" item="11"/>
          <tpl fld="3" item="1"/>
        </tpls>
      </n>
      <n v="6">
        <tpls c="8">
          <tpl fld="4" item="0"/>
          <tpl hier="2" item="2"/>
          <tpl hier="3" item="3"/>
          <tpl hier="5" item="4"/>
          <tpl hier="9" item="11"/>
          <tpl hier="11" item="5"/>
          <tpl fld="2" item="31"/>
          <tpl fld="3" item="1"/>
        </tpls>
      </n>
      <n v="4">
        <tpls c="8">
          <tpl fld="4" item="0"/>
          <tpl hier="2" item="2"/>
          <tpl hier="3" item="3"/>
          <tpl hier="5" item="4"/>
          <tpl hier="9" item="11"/>
          <tpl hier="11" item="5"/>
          <tpl fld="2" item="29"/>
          <tpl fld="3" item="1"/>
        </tpls>
      </n>
      <n v="3">
        <tpls c="8">
          <tpl fld="4" item="0"/>
          <tpl hier="2" item="2"/>
          <tpl hier="3" item="3"/>
          <tpl hier="5" item="4"/>
          <tpl hier="9" item="11"/>
          <tpl hier="11" item="5"/>
          <tpl fld="2" item="10"/>
          <tpl fld="3" item="1"/>
        </tpls>
      </n>
      <n v="2">
        <tpls c="8">
          <tpl fld="4" item="0"/>
          <tpl hier="2" item="2"/>
          <tpl hier="3" item="3"/>
          <tpl hier="5" item="4"/>
          <tpl hier="9" item="11"/>
          <tpl hier="11" item="5"/>
          <tpl fld="2" item="42"/>
          <tpl fld="3" item="1"/>
        </tpls>
      </n>
      <m>
        <tpls c="8">
          <tpl fld="4" item="0"/>
          <tpl hier="2" item="2"/>
          <tpl hier="3" item="3"/>
          <tpl hier="5" item="4"/>
          <tpl hier="9" item="11"/>
          <tpl hier="11" item="5"/>
          <tpl fld="2" item="28"/>
          <tpl fld="3" item="1"/>
        </tpls>
      </m>
      <n v="2">
        <tpls c="8">
          <tpl fld="4" item="0"/>
          <tpl hier="2" item="2"/>
          <tpl hier="3" item="3"/>
          <tpl hier="5" item="4"/>
          <tpl hier="9" item="11"/>
          <tpl hier="11" item="5"/>
          <tpl fld="2" item="9"/>
          <tpl fld="3" item="1"/>
        </tpls>
      </n>
      <m>
        <tpls c="8">
          <tpl fld="4" item="0"/>
          <tpl hier="2" item="2"/>
          <tpl hier="3" item="3"/>
          <tpl hier="5" item="4"/>
          <tpl hier="9" item="11"/>
          <tpl hier="11" item="5"/>
          <tpl fld="2" item="52"/>
          <tpl fld="3" item="1"/>
        </tpls>
      </m>
      <n v="3">
        <tpls c="8">
          <tpl fld="4" item="0"/>
          <tpl hier="2" item="2"/>
          <tpl hier="3" item="3"/>
          <tpl hier="5" item="4"/>
          <tpl hier="9" item="11"/>
          <tpl hier="11" item="5"/>
          <tpl fld="2" item="27"/>
          <tpl fld="3" item="1"/>
        </tpls>
      </n>
      <n v="1">
        <tpls c="8">
          <tpl fld="4" item="0"/>
          <tpl hier="2" item="2"/>
          <tpl hier="3" item="3"/>
          <tpl hier="5" item="4"/>
          <tpl hier="9" item="11"/>
          <tpl hier="11" item="5"/>
          <tpl fld="2" item="8"/>
          <tpl fld="3" item="1"/>
        </tpls>
      </n>
      <m>
        <tpls c="8">
          <tpl fld="4" item="0"/>
          <tpl hier="2" item="2"/>
          <tpl hier="3" item="3"/>
          <tpl hier="5" item="4"/>
          <tpl hier="9" item="11"/>
          <tpl hier="11" item="5"/>
          <tpl fld="2" item="21"/>
          <tpl fld="3" item="1"/>
        </tpls>
      </m>
      <n v="179">
        <tpls c="8">
          <tpl fld="4" item="0"/>
          <tpl hier="2" item="2"/>
          <tpl hier="3" item="3"/>
          <tpl hier="5" item="4"/>
          <tpl hier="9" item="11"/>
          <tpl hier="11" item="5"/>
          <tpl hier="12" item="4294967295"/>
          <tpl fld="3" item="1"/>
        </tpls>
      </n>
      <m>
        <tpls c="8">
          <tpl fld="4" item="0"/>
          <tpl hier="2" item="2"/>
          <tpl hier="3" item="3"/>
          <tpl hier="5" item="4"/>
          <tpl hier="9" item="11"/>
          <tpl hier="11" item="5"/>
          <tpl fld="2" item="4"/>
          <tpl fld="3" item="0"/>
        </tpls>
      </m>
      <n v="7">
        <tpls c="8">
          <tpl fld="4" item="0"/>
          <tpl hier="2" item="2"/>
          <tpl hier="3" item="3"/>
          <tpl hier="5" item="4"/>
          <tpl hier="9" item="11"/>
          <tpl hier="11" item="5"/>
          <tpl fld="2" item="12"/>
          <tpl fld="3" item="0"/>
        </tpls>
      </n>
      <n v="2">
        <tpls c="8">
          <tpl fld="4" item="0"/>
          <tpl hier="2" item="2"/>
          <tpl hier="3" item="3"/>
          <tpl hier="5" item="4"/>
          <tpl hier="9" item="11"/>
          <tpl hier="11" item="5"/>
          <tpl fld="2" item="30"/>
          <tpl fld="3" item="0"/>
        </tpls>
      </n>
      <n v="14">
        <tpls c="8">
          <tpl fld="4" item="0"/>
          <tpl hier="2" item="2"/>
          <tpl hier="3" item="3"/>
          <tpl hier="5" item="4"/>
          <tpl hier="9" item="11"/>
          <tpl hier="11" item="5"/>
          <tpl fld="2" item="11"/>
          <tpl fld="3" item="0"/>
        </tpls>
      </n>
      <n v="25">
        <tpls c="8">
          <tpl fld="4" item="0"/>
          <tpl hier="2" item="2"/>
          <tpl hier="3" item="3"/>
          <tpl hier="5" item="4"/>
          <tpl hier="9" item="11"/>
          <tpl hier="11" item="5"/>
          <tpl fld="2" item="31"/>
          <tpl fld="3" item="0"/>
        </tpls>
      </n>
      <n v="5">
        <tpls c="8">
          <tpl fld="4" item="0"/>
          <tpl hier="2" item="2"/>
          <tpl hier="3" item="3"/>
          <tpl hier="5" item="4"/>
          <tpl hier="9" item="11"/>
          <tpl hier="11" item="5"/>
          <tpl fld="2" item="29"/>
          <tpl fld="3" item="0"/>
        </tpls>
      </n>
      <n v="9">
        <tpls c="8">
          <tpl fld="4" item="0"/>
          <tpl hier="2" item="2"/>
          <tpl hier="3" item="3"/>
          <tpl hier="5" item="4"/>
          <tpl hier="9" item="11"/>
          <tpl hier="11" item="5"/>
          <tpl fld="2" item="10"/>
          <tpl fld="3" item="0"/>
        </tpls>
      </n>
      <n v="2">
        <tpls c="8">
          <tpl fld="4" item="0"/>
          <tpl hier="2" item="2"/>
          <tpl hier="3" item="3"/>
          <tpl hier="5" item="4"/>
          <tpl hier="9" item="11"/>
          <tpl hier="11" item="5"/>
          <tpl fld="2" item="42"/>
          <tpl fld="3" item="0"/>
        </tpls>
      </n>
      <n v="1">
        <tpls c="8">
          <tpl fld="4" item="0"/>
          <tpl hier="2" item="2"/>
          <tpl hier="3" item="3"/>
          <tpl hier="5" item="4"/>
          <tpl hier="9" item="11"/>
          <tpl hier="11" item="5"/>
          <tpl fld="2" item="28"/>
          <tpl fld="3" item="0"/>
        </tpls>
      </n>
      <n v="2">
        <tpls c="8">
          <tpl fld="4" item="0"/>
          <tpl hier="2" item="2"/>
          <tpl hier="3" item="3"/>
          <tpl hier="5" item="4"/>
          <tpl hier="9" item="11"/>
          <tpl hier="11" item="5"/>
          <tpl fld="2" item="9"/>
          <tpl fld="3" item="0"/>
        </tpls>
      </n>
      <n v="1">
        <tpls c="8">
          <tpl fld="4" item="0"/>
          <tpl hier="2" item="2"/>
          <tpl hier="3" item="3"/>
          <tpl hier="5" item="4"/>
          <tpl hier="9" item="11"/>
          <tpl hier="11" item="5"/>
          <tpl fld="2" item="52"/>
          <tpl fld="3" item="0"/>
        </tpls>
      </n>
      <n v="1">
        <tpls c="8">
          <tpl fld="4" item="0"/>
          <tpl hier="2" item="2"/>
          <tpl hier="3" item="3"/>
          <tpl hier="5" item="4"/>
          <tpl hier="9" item="11"/>
          <tpl hier="11" item="5"/>
          <tpl fld="2" item="27"/>
          <tpl fld="3" item="0"/>
        </tpls>
      </n>
      <n v="1">
        <tpls c="8">
          <tpl fld="4" item="0"/>
          <tpl hier="2" item="2"/>
          <tpl hier="3" item="3"/>
          <tpl hier="5" item="4"/>
          <tpl hier="9" item="11"/>
          <tpl hier="11" item="5"/>
          <tpl fld="2" item="8"/>
          <tpl fld="3" item="0"/>
        </tpls>
      </n>
      <m>
        <tpls c="8">
          <tpl fld="4" item="0"/>
          <tpl hier="2" item="2"/>
          <tpl hier="3" item="3"/>
          <tpl hier="5" item="4"/>
          <tpl hier="9" item="11"/>
          <tpl hier="11" item="5"/>
          <tpl fld="2" item="21"/>
          <tpl fld="3" item="0"/>
        </tpls>
      </m>
      <n v="256">
        <tpls c="8">
          <tpl fld="4" item="0"/>
          <tpl hier="2" item="2"/>
          <tpl hier="3" item="3"/>
          <tpl hier="5" item="4"/>
          <tpl hier="9" item="11"/>
          <tpl hier="11" item="5"/>
          <tpl hier="12" item="4294967295"/>
          <tpl fld="3" item="0"/>
        </tpls>
      </n>
      <m>
        <tpls c="8">
          <tpl fld="4" item="0"/>
          <tpl hier="2" item="2"/>
          <tpl hier="3" item="3"/>
          <tpl hier="5" item="4"/>
          <tpl hier="9" item="11"/>
          <tpl hier="11" item="5"/>
          <tpl fld="2" item="23"/>
          <tpl fld="3" item="0"/>
        </tpls>
      </m>
      <n v="8">
        <tpls c="8">
          <tpl fld="4" item="0"/>
          <tpl hier="2" item="2"/>
          <tpl hier="3" item="3"/>
          <tpl hier="5" item="4"/>
          <tpl hier="9" item="11"/>
          <tpl hier="11" item="5"/>
          <tpl fld="2" item="12"/>
          <tpl hier="14" item="4294967295"/>
        </tpls>
      </n>
      <n v="10">
        <tpls c="8">
          <tpl fld="4" item="0"/>
          <tpl hier="2" item="2"/>
          <tpl hier="3" item="3"/>
          <tpl hier="5" item="4"/>
          <tpl hier="9" item="11"/>
          <tpl hier="11" item="5"/>
          <tpl fld="2" item="30"/>
          <tpl hier="14" item="4294967295"/>
        </tpls>
      </n>
      <n v="22">
        <tpls c="8">
          <tpl fld="4" item="0"/>
          <tpl hier="2" item="2"/>
          <tpl hier="3" item="3"/>
          <tpl hier="5" item="4"/>
          <tpl hier="9" item="11"/>
          <tpl hier="11" item="5"/>
          <tpl fld="2" item="11"/>
          <tpl hier="14" item="4294967295"/>
        </tpls>
      </n>
      <n v="31">
        <tpls c="8">
          <tpl fld="4" item="0"/>
          <tpl hier="2" item="2"/>
          <tpl hier="3" item="3"/>
          <tpl hier="5" item="4"/>
          <tpl hier="9" item="11"/>
          <tpl hier="11" item="5"/>
          <tpl fld="2" item="31"/>
          <tpl hier="14" item="4294967295"/>
        </tpls>
      </n>
      <n v="9">
        <tpls c="8">
          <tpl fld="4" item="0"/>
          <tpl hier="2" item="2"/>
          <tpl hier="3" item="3"/>
          <tpl hier="5" item="4"/>
          <tpl hier="9" item="11"/>
          <tpl hier="11" item="5"/>
          <tpl fld="2" item="29"/>
          <tpl hier="14" item="4294967295"/>
        </tpls>
      </n>
      <n v="12">
        <tpls c="8">
          <tpl fld="4" item="0"/>
          <tpl hier="2" item="2"/>
          <tpl hier="3" item="3"/>
          <tpl hier="5" item="4"/>
          <tpl hier="9" item="11"/>
          <tpl hier="11" item="5"/>
          <tpl fld="2" item="10"/>
          <tpl hier="14" item="4294967295"/>
        </tpls>
      </n>
      <n v="4">
        <tpls c="8">
          <tpl fld="4" item="0"/>
          <tpl hier="2" item="2"/>
          <tpl hier="3" item="3"/>
          <tpl hier="5" item="4"/>
          <tpl hier="9" item="11"/>
          <tpl hier="11" item="5"/>
          <tpl fld="2" item="42"/>
          <tpl hier="14" item="4294967295"/>
        </tpls>
      </n>
      <n v="1">
        <tpls c="8">
          <tpl fld="4" item="0"/>
          <tpl hier="2" item="2"/>
          <tpl hier="3" item="3"/>
          <tpl hier="5" item="4"/>
          <tpl hier="9" item="11"/>
          <tpl hier="11" item="5"/>
          <tpl fld="2" item="28"/>
          <tpl hier="14" item="4294967295"/>
        </tpls>
      </n>
      <n v="4">
        <tpls c="8">
          <tpl fld="4" item="0"/>
          <tpl hier="2" item="2"/>
          <tpl hier="3" item="3"/>
          <tpl hier="5" item="4"/>
          <tpl hier="9" item="11"/>
          <tpl hier="11" item="5"/>
          <tpl fld="2" item="9"/>
          <tpl hier="14" item="4294967295"/>
        </tpls>
      </n>
      <n v="1">
        <tpls c="8">
          <tpl fld="4" item="0"/>
          <tpl hier="2" item="2"/>
          <tpl hier="3" item="3"/>
          <tpl hier="5" item="4"/>
          <tpl hier="9" item="11"/>
          <tpl hier="11" item="5"/>
          <tpl fld="2" item="52"/>
          <tpl hier="14" item="4294967295"/>
        </tpls>
      </n>
      <n v="4">
        <tpls c="8">
          <tpl fld="4" item="0"/>
          <tpl hier="2" item="2"/>
          <tpl hier="3" item="3"/>
          <tpl hier="5" item="4"/>
          <tpl hier="9" item="11"/>
          <tpl hier="11" item="5"/>
          <tpl fld="2" item="27"/>
          <tpl hier="14" item="4294967295"/>
        </tpls>
      </n>
      <n v="2">
        <tpls c="8">
          <tpl fld="4" item="0"/>
          <tpl hier="2" item="2"/>
          <tpl hier="3" item="3"/>
          <tpl hier="5" item="4"/>
          <tpl hier="9" item="11"/>
          <tpl hier="11" item="5"/>
          <tpl fld="2" item="8"/>
          <tpl hier="14" item="4294967295"/>
        </tpls>
      </n>
      <m>
        <tpls c="8">
          <tpl fld="4" item="0"/>
          <tpl hier="2" item="2"/>
          <tpl hier="3" item="3"/>
          <tpl hier="5" item="4"/>
          <tpl hier="9" item="11"/>
          <tpl hier="11" item="5"/>
          <tpl fld="2" item="21"/>
          <tpl hier="14" item="4294967295"/>
        </tpls>
      </m>
      <n v="435">
        <tpls c="8">
          <tpl fld="4" item="0"/>
          <tpl hier="2" item="2"/>
          <tpl hier="3" item="3"/>
          <tpl hier="5" item="4"/>
          <tpl hier="9" item="11"/>
          <tpl hier="11" item="5"/>
          <tpl hier="12" item="4294967295"/>
          <tpl hier="14" item="4294967295"/>
        </tpls>
      </n>
      <n v="1">
        <tpls c="8">
          <tpl fld="4" item="0"/>
          <tpl hier="2" item="2"/>
          <tpl hier="3" item="3"/>
          <tpl hier="5" item="4"/>
          <tpl hier="9" item="11"/>
          <tpl hier="11" item="5"/>
          <tpl fld="2" item="32"/>
          <tpl fld="3" item="1"/>
        </tpls>
      </n>
      <m>
        <tpls c="8">
          <tpl fld="4" item="0"/>
          <tpl hier="2" item="2"/>
          <tpl hier="3" item="3"/>
          <tpl hier="5" item="4"/>
          <tpl hier="9" item="11"/>
          <tpl hier="11" item="5"/>
          <tpl fld="2" item="32"/>
          <tpl fld="3" item="0"/>
        </tpls>
      </m>
      <n v="3">
        <tpls c="8">
          <tpl fld="4" item="0"/>
          <tpl hier="2" item="2"/>
          <tpl hier="3" item="3"/>
          <tpl hier="5" item="4"/>
          <tpl hier="9" item="11"/>
          <tpl hier="11" item="5"/>
          <tpl fld="2" item="33"/>
          <tpl fld="3" item="1"/>
        </tpls>
      </n>
      <n v="1">
        <tpls c="8">
          <tpl fld="4" item="0"/>
          <tpl hier="2" item="2"/>
          <tpl hier="3" item="3"/>
          <tpl hier="5" item="4"/>
          <tpl hier="9" item="11"/>
          <tpl hier="11" item="5"/>
          <tpl fld="2" item="33"/>
          <tpl fld="3" item="0"/>
        </tpls>
      </n>
      <m>
        <tpls c="8">
          <tpl fld="4" item="0"/>
          <tpl hier="2" item="2"/>
          <tpl hier="3" item="3"/>
          <tpl hier="5" item="4"/>
          <tpl hier="9" item="11"/>
          <tpl hier="11" item="5"/>
          <tpl fld="2" item="34"/>
          <tpl fld="3" item="1"/>
        </tpls>
      </m>
      <n v="3">
        <tpls c="8">
          <tpl fld="4" item="0"/>
          <tpl hier="2" item="2"/>
          <tpl hier="3" item="3"/>
          <tpl hier="5" item="4"/>
          <tpl hier="9" item="11"/>
          <tpl hier="11" item="5"/>
          <tpl fld="2" item="34"/>
          <tpl fld="3" item="0"/>
        </tpls>
      </n>
      <n v="4">
        <tpls c="8">
          <tpl fld="4" item="0"/>
          <tpl hier="2" item="2"/>
          <tpl hier="3" item="3"/>
          <tpl hier="5" item="4"/>
          <tpl hier="9" item="11"/>
          <tpl hier="11" item="5"/>
          <tpl fld="2" item="35"/>
          <tpl fld="3" item="1"/>
        </tpls>
      </n>
      <n v="4">
        <tpls c="8">
          <tpl fld="4" item="0"/>
          <tpl hier="2" item="2"/>
          <tpl hier="3" item="3"/>
          <tpl hier="5" item="4"/>
          <tpl hier="9" item="11"/>
          <tpl hier="11" item="5"/>
          <tpl fld="2" item="35"/>
          <tpl fld="3" item="0"/>
        </tpls>
      </n>
      <n v="6">
        <tpls c="8">
          <tpl fld="4" item="0"/>
          <tpl hier="2" item="2"/>
          <tpl hier="3" item="3"/>
          <tpl hier="5" item="4"/>
          <tpl hier="9" item="11"/>
          <tpl hier="11" item="5"/>
          <tpl fld="2" item="36"/>
          <tpl fld="3" item="1"/>
        </tpls>
      </n>
      <n v="4">
        <tpls c="8">
          <tpl fld="4" item="0"/>
          <tpl hier="2" item="2"/>
          <tpl hier="3" item="3"/>
          <tpl hier="5" item="4"/>
          <tpl hier="9" item="11"/>
          <tpl hier="11" item="5"/>
          <tpl fld="2" item="36"/>
          <tpl fld="3" item="0"/>
        </tpls>
      </n>
      <n v="1">
        <tpls c="8">
          <tpl fld="4" item="0"/>
          <tpl hier="2" item="2"/>
          <tpl hier="3" item="3"/>
          <tpl hier="5" item="4"/>
          <tpl hier="9" item="11"/>
          <tpl hier="11" item="5"/>
          <tpl fld="2" item="37"/>
          <tpl fld="3" item="1"/>
        </tpls>
      </n>
      <m>
        <tpls c="8">
          <tpl fld="4" item="0"/>
          <tpl hier="2" item="2"/>
          <tpl hier="3" item="3"/>
          <tpl hier="5" item="4"/>
          <tpl hier="9" item="11"/>
          <tpl hier="11" item="5"/>
          <tpl fld="2" item="37"/>
          <tpl fld="3" item="0"/>
        </tpls>
      </m>
      <n v="1">
        <tpls c="8">
          <tpl fld="4" item="0"/>
          <tpl hier="2" item="2"/>
          <tpl hier="3" item="3"/>
          <tpl hier="5" item="4"/>
          <tpl hier="9" item="11"/>
          <tpl hier="11" item="5"/>
          <tpl fld="2" item="37"/>
          <tpl hier="14" item="4294967295"/>
        </tpls>
      </n>
      <n v="1">
        <tpls c="8">
          <tpl fld="4" item="0"/>
          <tpl hier="2" item="2"/>
          <tpl hier="3" item="3"/>
          <tpl hier="5" item="4"/>
          <tpl hier="9" item="11"/>
          <tpl hier="11" item="5"/>
          <tpl fld="2" item="38"/>
          <tpl fld="3" item="1"/>
        </tpls>
      </n>
      <n v="2">
        <tpls c="8">
          <tpl fld="4" item="0"/>
          <tpl hier="2" item="2"/>
          <tpl hier="3" item="3"/>
          <tpl hier="5" item="4"/>
          <tpl hier="9" item="11"/>
          <tpl hier="11" item="5"/>
          <tpl fld="2" item="38"/>
          <tpl fld="3" item="0"/>
        </tpls>
      </n>
      <n v="3">
        <tpls c="8">
          <tpl fld="4" item="0"/>
          <tpl hier="2" item="2"/>
          <tpl hier="3" item="3"/>
          <tpl hier="5" item="4"/>
          <tpl hier="9" item="11"/>
          <tpl hier="11" item="5"/>
          <tpl fld="2" item="38"/>
          <tpl hier="14" item="4294967295"/>
        </tpls>
      </n>
      <n v="3">
        <tpls c="8">
          <tpl fld="4" item="0"/>
          <tpl hier="2" item="2"/>
          <tpl hier="3" item="3"/>
          <tpl hier="5" item="4"/>
          <tpl hier="9" item="11"/>
          <tpl hier="11" item="5"/>
          <tpl fld="2" item="39"/>
          <tpl fld="3" item="1"/>
        </tpls>
      </n>
      <n v="4">
        <tpls c="8">
          <tpl fld="4" item="0"/>
          <tpl hier="2" item="2"/>
          <tpl hier="3" item="3"/>
          <tpl hier="5" item="4"/>
          <tpl hier="9" item="11"/>
          <tpl hier="11" item="5"/>
          <tpl fld="2" item="39"/>
          <tpl fld="3" item="0"/>
        </tpls>
      </n>
      <n v="7">
        <tpls c="8">
          <tpl fld="4" item="0"/>
          <tpl hier="2" item="2"/>
          <tpl hier="3" item="3"/>
          <tpl hier="5" item="4"/>
          <tpl hier="9" item="11"/>
          <tpl hier="11" item="5"/>
          <tpl fld="2" item="39"/>
          <tpl hier="14" item="4294967295"/>
        </tpls>
      </n>
      <n v="9">
        <tpls c="8">
          <tpl fld="4" item="0"/>
          <tpl hier="2" item="2"/>
          <tpl hier="3" item="3"/>
          <tpl hier="5" item="4"/>
          <tpl hier="9" item="11"/>
          <tpl hier="11" item="5"/>
          <tpl fld="2" item="40"/>
          <tpl fld="3" item="1"/>
        </tpls>
      </n>
      <n v="12">
        <tpls c="8">
          <tpl fld="4" item="0"/>
          <tpl hier="2" item="2"/>
          <tpl hier="3" item="3"/>
          <tpl hier="5" item="4"/>
          <tpl hier="9" item="11"/>
          <tpl hier="11" item="5"/>
          <tpl fld="2" item="40"/>
          <tpl fld="3" item="0"/>
        </tpls>
      </n>
      <n v="21">
        <tpls c="8">
          <tpl fld="4" item="0"/>
          <tpl hier="2" item="2"/>
          <tpl hier="3" item="3"/>
          <tpl hier="5" item="4"/>
          <tpl hier="9" item="11"/>
          <tpl hier="11" item="5"/>
          <tpl fld="2" item="40"/>
          <tpl hier="14" item="4294967295"/>
        </tpls>
      </n>
      <n v="8">
        <tpls c="8">
          <tpl fld="4" item="0"/>
          <tpl hier="2" item="2"/>
          <tpl hier="3" item="3"/>
          <tpl hier="5" item="4"/>
          <tpl hier="9" item="11"/>
          <tpl hier="11" item="5"/>
          <tpl fld="2" item="41"/>
          <tpl fld="3" item="1"/>
        </tpls>
      </n>
      <n v="4">
        <tpls c="8">
          <tpl fld="4" item="0"/>
          <tpl hier="2" item="2"/>
          <tpl hier="3" item="3"/>
          <tpl hier="5" item="4"/>
          <tpl hier="9" item="11"/>
          <tpl hier="11" item="5"/>
          <tpl fld="2" item="41"/>
          <tpl fld="3" item="0"/>
        </tpls>
      </n>
      <n v="12">
        <tpls c="8">
          <tpl fld="4" item="0"/>
          <tpl hier="2" item="2"/>
          <tpl hier="3" item="3"/>
          <tpl hier="5" item="4"/>
          <tpl hier="9" item="11"/>
          <tpl hier="11" item="5"/>
          <tpl fld="2" item="41"/>
          <tpl hier="14" item="4294967295"/>
        </tpls>
      </n>
      <m>
        <tpls c="8">
          <tpl fld="4" item="0"/>
          <tpl hier="2" item="2"/>
          <tpl hier="3" item="3"/>
          <tpl hier="5" item="4"/>
          <tpl hier="9" item="11"/>
          <tpl hier="11" item="5"/>
          <tpl fld="2" item="43"/>
          <tpl hier="14" item="4294967295"/>
        </tpls>
      </m>
      <m>
        <tpls c="8">
          <tpl fld="4" item="0"/>
          <tpl hier="2" item="2"/>
          <tpl hier="3" item="3"/>
          <tpl hier="5" item="4"/>
          <tpl hier="9" item="11"/>
          <tpl hier="11" item="5"/>
          <tpl fld="2" item="43"/>
          <tpl fld="3" item="0"/>
        </tpls>
      </m>
      <n v="2">
        <tpls c="8">
          <tpl fld="4" item="0"/>
          <tpl hier="2" item="2"/>
          <tpl hier="3" item="3"/>
          <tpl hier="5" item="4"/>
          <tpl hier="9" item="11"/>
          <tpl hier="11" item="5"/>
          <tpl fld="2" item="44"/>
          <tpl hier="14" item="4294967295"/>
        </tpls>
      </n>
      <m>
        <tpls c="8">
          <tpl fld="4" item="0"/>
          <tpl hier="2" item="2"/>
          <tpl hier="3" item="3"/>
          <tpl hier="5" item="4"/>
          <tpl hier="9" item="11"/>
          <tpl hier="11" item="5"/>
          <tpl fld="2" item="44"/>
          <tpl fld="3" item="0"/>
        </tpls>
      </m>
      <n v="8">
        <tpls c="8">
          <tpl fld="4" item="0"/>
          <tpl hier="2" item="2"/>
          <tpl hier="3" item="3"/>
          <tpl hier="5" item="4"/>
          <tpl hier="9" item="11"/>
          <tpl hier="11" item="5"/>
          <tpl fld="2" item="45"/>
          <tpl hier="14" item="4294967295"/>
        </tpls>
      </n>
      <n v="5">
        <tpls c="8">
          <tpl fld="4" item="0"/>
          <tpl hier="2" item="2"/>
          <tpl hier="3" item="3"/>
          <tpl hier="5" item="4"/>
          <tpl hier="9" item="11"/>
          <tpl hier="11" item="5"/>
          <tpl fld="2" item="45"/>
          <tpl fld="3" item="0"/>
        </tpls>
      </n>
      <m>
        <tpls c="8">
          <tpl fld="4" item="0"/>
          <tpl hier="2" item="2"/>
          <tpl hier="3" item="3"/>
          <tpl hier="5" item="4"/>
          <tpl hier="9" item="11"/>
          <tpl hier="11" item="5"/>
          <tpl fld="2" item="47"/>
          <tpl fld="3" item="1"/>
        </tpls>
      </m>
      <m>
        <tpls c="8">
          <tpl fld="4" item="0"/>
          <tpl hier="2" item="2"/>
          <tpl hier="3" item="3"/>
          <tpl hier="5" item="4"/>
          <tpl hier="9" item="11"/>
          <tpl hier="11" item="5"/>
          <tpl fld="2" item="47"/>
          <tpl fld="3" item="0"/>
        </tpls>
      </m>
      <m>
        <tpls c="8">
          <tpl fld="4" item="0"/>
          <tpl hier="2" item="2"/>
          <tpl hier="3" item="3"/>
          <tpl hier="5" item="4"/>
          <tpl hier="9" item="11"/>
          <tpl hier="11" item="5"/>
          <tpl fld="2" item="48"/>
          <tpl fld="3" item="1"/>
        </tpls>
      </m>
      <m>
        <tpls c="8">
          <tpl fld="4" item="0"/>
          <tpl hier="2" item="2"/>
          <tpl hier="3" item="3"/>
          <tpl hier="5" item="4"/>
          <tpl hier="9" item="11"/>
          <tpl hier="11" item="5"/>
          <tpl fld="2" item="48"/>
          <tpl fld="3" item="0"/>
        </tpls>
      </m>
      <n v="3">
        <tpls c="8">
          <tpl fld="4" item="0"/>
          <tpl hier="2" item="2"/>
          <tpl hier="3" item="3"/>
          <tpl hier="5" item="4"/>
          <tpl hier="9" item="11"/>
          <tpl hier="11" item="5"/>
          <tpl fld="2" item="49"/>
          <tpl fld="3" item="1"/>
        </tpls>
      </n>
      <n v="4">
        <tpls c="8">
          <tpl fld="4" item="0"/>
          <tpl hier="2" item="2"/>
          <tpl hier="3" item="3"/>
          <tpl hier="5" item="4"/>
          <tpl hier="9" item="11"/>
          <tpl hier="11" item="5"/>
          <tpl fld="2" item="49"/>
          <tpl fld="3" item="0"/>
        </tpls>
      </n>
      <n v="3">
        <tpls c="8">
          <tpl fld="4" item="0"/>
          <tpl hier="2" item="2"/>
          <tpl hier="3" item="3"/>
          <tpl hier="5" item="4"/>
          <tpl hier="9" item="11"/>
          <tpl hier="11" item="5"/>
          <tpl fld="2" item="50"/>
          <tpl fld="3" item="1"/>
        </tpls>
      </n>
      <n v="25">
        <tpls c="8">
          <tpl fld="4" item="0"/>
          <tpl hier="2" item="2"/>
          <tpl hier="3" item="3"/>
          <tpl hier="5" item="4"/>
          <tpl hier="9" item="11"/>
          <tpl hier="11" item="5"/>
          <tpl fld="2" item="50"/>
          <tpl fld="3" item="0"/>
        </tpls>
      </n>
      <n v="1">
        <tpls c="8">
          <tpl fld="4" item="0"/>
          <tpl hier="2" item="2"/>
          <tpl hier="3" item="3"/>
          <tpl hier="5" item="4"/>
          <tpl hier="9" item="11"/>
          <tpl hier="11" item="5"/>
          <tpl fld="2" item="51"/>
          <tpl fld="3" item="1"/>
        </tpls>
      </n>
      <n v="3">
        <tpls c="8">
          <tpl fld="4" item="0"/>
          <tpl hier="2" item="2"/>
          <tpl hier="3" item="3"/>
          <tpl hier="5" item="4"/>
          <tpl hier="9" item="11"/>
          <tpl hier="11" item="5"/>
          <tpl fld="2" item="51"/>
          <tpl fld="3" item="0"/>
        </tpls>
      </n>
      <n v="5">
        <tpls c="8">
          <tpl fld="4" item="0"/>
          <tpl hier="2" item="2"/>
          <tpl hier="3" item="3"/>
          <tpl hier="5" item="4"/>
          <tpl hier="9" item="11"/>
          <tpl hier="11" item="0"/>
          <tpl fld="2" item="6"/>
          <tpl fld="3" item="0"/>
        </tpls>
      </n>
      <m>
        <tpls c="8">
          <tpl fld="4" item="0"/>
          <tpl hier="2" item="2"/>
          <tpl hier="3" item="3"/>
          <tpl hier="5" item="4"/>
          <tpl hier="9" item="11"/>
          <tpl hier="11" item="0"/>
          <tpl fld="2" item="13"/>
          <tpl fld="3" item="0"/>
        </tpls>
      </m>
      <m>
        <tpls c="8">
          <tpl fld="4" item="0"/>
          <tpl hier="2" item="2"/>
          <tpl hier="3" item="3"/>
          <tpl hier="5" item="4"/>
          <tpl hier="9" item="11"/>
          <tpl hier="11" item="0"/>
          <tpl fld="2" item="14"/>
          <tpl fld="3" item="0"/>
        </tpls>
      </m>
      <n v="3">
        <tpls c="8">
          <tpl fld="4" item="0"/>
          <tpl hier="2" item="2"/>
          <tpl hier="3" item="3"/>
          <tpl hier="5" item="4"/>
          <tpl hier="9" item="11"/>
          <tpl hier="11" item="0"/>
          <tpl fld="2" item="15"/>
          <tpl fld="3" item="0"/>
        </tpls>
      </n>
      <n v="6">
        <tpls c="8">
          <tpl fld="4" item="0"/>
          <tpl hier="2" item="2"/>
          <tpl hier="3" item="3"/>
          <tpl hier="5" item="4"/>
          <tpl hier="9" item="11"/>
          <tpl hier="11" item="0"/>
          <tpl fld="2" item="16"/>
          <tpl fld="3" item="0"/>
        </tpls>
      </n>
      <m>
        <tpls c="8">
          <tpl fld="4" item="0"/>
          <tpl hier="2" item="2"/>
          <tpl hier="3" item="3"/>
          <tpl hier="5" item="4"/>
          <tpl hier="9" item="11"/>
          <tpl hier="11" item="0"/>
          <tpl fld="2" item="13"/>
          <tpl fld="3" item="1"/>
        </tpls>
      </m>
      <m>
        <tpls c="8">
          <tpl fld="4" item="0"/>
          <tpl hier="2" item="2"/>
          <tpl hier="3" item="3"/>
          <tpl hier="5" item="4"/>
          <tpl hier="9" item="11"/>
          <tpl hier="11" item="0"/>
          <tpl fld="2" item="14"/>
          <tpl fld="3" item="1"/>
        </tpls>
      </m>
      <n v="4">
        <tpls c="8">
          <tpl fld="4" item="0"/>
          <tpl hier="2" item="2"/>
          <tpl hier="3" item="3"/>
          <tpl hier="5" item="4"/>
          <tpl hier="9" item="11"/>
          <tpl hier="11" item="0"/>
          <tpl fld="2" item="15"/>
          <tpl fld="3" item="1"/>
        </tpls>
      </n>
      <n v="2">
        <tpls c="8">
          <tpl fld="4" item="0"/>
          <tpl hier="2" item="2"/>
          <tpl hier="3" item="3"/>
          <tpl hier="5" item="4"/>
          <tpl hier="9" item="11"/>
          <tpl hier="11" item="0"/>
          <tpl fld="2" item="16"/>
          <tpl fld="3" item="1"/>
        </tpls>
      </n>
      <n v="7">
        <tpls c="8">
          <tpl fld="4" item="0"/>
          <tpl hier="2" item="2"/>
          <tpl hier="3" item="3"/>
          <tpl hier="5" item="4"/>
          <tpl hier="9" item="11"/>
          <tpl hier="11" item="0"/>
          <tpl fld="2" item="24"/>
          <tpl fld="3" item="0"/>
        </tpls>
      </n>
      <n v="3">
        <tpls c="8">
          <tpl fld="4" item="0"/>
          <tpl hier="2" item="2"/>
          <tpl hier="3" item="3"/>
          <tpl hier="5" item="4"/>
          <tpl hier="9" item="11"/>
          <tpl hier="11" item="0"/>
          <tpl fld="2" item="25"/>
          <tpl fld="3" item="0"/>
        </tpls>
      </n>
      <n v="2">
        <tpls c="8">
          <tpl fld="4" item="0"/>
          <tpl hier="2" item="2"/>
          <tpl hier="3" item="3"/>
          <tpl hier="5" item="4"/>
          <tpl hier="9" item="11"/>
          <tpl hier="11" item="0"/>
          <tpl fld="2" item="26"/>
          <tpl fld="3" item="0"/>
        </tpls>
      </n>
      <m>
        <tpls c="8">
          <tpl fld="4" item="0"/>
          <tpl hier="2" item="2"/>
          <tpl hier="3" item="3"/>
          <tpl hier="5" item="4"/>
          <tpl hier="9" item="11"/>
          <tpl hier="11" item="0"/>
          <tpl fld="2" item="0"/>
          <tpl hier="14" item="4294967295"/>
        </tpls>
      </m>
      <n v="1">
        <tpls c="8">
          <tpl fld="4" item="0"/>
          <tpl hier="2" item="2"/>
          <tpl hier="3" item="3"/>
          <tpl hier="5" item="4"/>
          <tpl hier="9" item="11"/>
          <tpl hier="11" item="0"/>
          <tpl fld="2" item="17"/>
          <tpl hier="14" item="4294967295"/>
        </tpls>
      </n>
      <m>
        <tpls c="8">
          <tpl fld="4" item="0"/>
          <tpl hier="2" item="2"/>
          <tpl hier="3" item="3"/>
          <tpl hier="5" item="4"/>
          <tpl hier="9" item="11"/>
          <tpl hier="11" item="0"/>
          <tpl fld="2" item="1"/>
          <tpl hier="14" item="4294967295"/>
        </tpls>
      </m>
      <m>
        <tpls c="8">
          <tpl fld="4" item="0"/>
          <tpl hier="2" item="2"/>
          <tpl hier="3" item="3"/>
          <tpl hier="5" item="4"/>
          <tpl hier="9" item="11"/>
          <tpl hier="11" item="0"/>
          <tpl fld="2" item="18"/>
          <tpl hier="14" item="4294967295"/>
        </tpls>
      </m>
      <n v="7">
        <tpls c="8">
          <tpl fld="4" item="0"/>
          <tpl hier="2" item="2"/>
          <tpl hier="3" item="3"/>
          <tpl hier="5" item="4"/>
          <tpl hier="9" item="11"/>
          <tpl hier="11" item="0"/>
          <tpl fld="2" item="2"/>
          <tpl hier="14" item="4294967295"/>
        </tpls>
      </n>
      <n v="6">
        <tpls c="8">
          <tpl fld="4" item="0"/>
          <tpl hier="2" item="2"/>
          <tpl hier="3" item="3"/>
          <tpl hier="5" item="4"/>
          <tpl hier="9" item="11"/>
          <tpl hier="11" item="0"/>
          <tpl fld="2" item="19"/>
          <tpl hier="14" item="4294967295"/>
        </tpls>
      </n>
      <n v="18">
        <tpls c="8">
          <tpl fld="4" item="0"/>
          <tpl hier="2" item="2"/>
          <tpl hier="3" item="3"/>
          <tpl hier="5" item="4"/>
          <tpl hier="9" item="11"/>
          <tpl hier="11" item="0"/>
          <tpl fld="2" item="3"/>
          <tpl hier="14" item="4294967295"/>
        </tpls>
      </n>
      <n v="9">
        <tpls c="8">
          <tpl fld="4" item="0"/>
          <tpl hier="2" item="2"/>
          <tpl hier="3" item="3"/>
          <tpl hier="5" item="4"/>
          <tpl hier="9" item="11"/>
          <tpl hier="11" item="0"/>
          <tpl fld="2" item="20"/>
          <tpl hier="14" item="4294967295"/>
        </tpls>
      </n>
      <m>
        <tpls c="8">
          <tpl fld="4" item="0"/>
          <tpl hier="2" item="2"/>
          <tpl hier="3" item="3"/>
          <tpl hier="5" item="4"/>
          <tpl hier="9" item="11"/>
          <tpl hier="11" item="0"/>
          <tpl fld="2" item="0"/>
          <tpl fld="3" item="0"/>
        </tpls>
      </m>
      <m>
        <tpls c="8">
          <tpl fld="4" item="0"/>
          <tpl hier="2" item="2"/>
          <tpl hier="3" item="3"/>
          <tpl hier="5" item="4"/>
          <tpl hier="9" item="11"/>
          <tpl hier="11" item="0"/>
          <tpl fld="2" item="17"/>
          <tpl fld="3" item="0"/>
        </tpls>
      </m>
      <m>
        <tpls c="8">
          <tpl fld="4" item="0"/>
          <tpl hier="2" item="2"/>
          <tpl hier="3" item="3"/>
          <tpl hier="5" item="4"/>
          <tpl hier="9" item="11"/>
          <tpl hier="11" item="0"/>
          <tpl fld="2" item="1"/>
          <tpl fld="3" item="0"/>
        </tpls>
      </m>
      <m>
        <tpls c="8">
          <tpl fld="4" item="0"/>
          <tpl hier="2" item="2"/>
          <tpl hier="3" item="3"/>
          <tpl hier="5" item="4"/>
          <tpl hier="9" item="11"/>
          <tpl hier="11" item="0"/>
          <tpl fld="2" item="18"/>
          <tpl fld="3" item="0"/>
        </tpls>
      </m>
      <n v="1">
        <tpls c="8">
          <tpl fld="4" item="0"/>
          <tpl hier="2" item="2"/>
          <tpl hier="3" item="3"/>
          <tpl hier="5" item="4"/>
          <tpl hier="9" item="11"/>
          <tpl hier="11" item="0"/>
          <tpl fld="2" item="2"/>
          <tpl fld="3" item="0"/>
        </tpls>
      </n>
      <n v="3">
        <tpls c="8">
          <tpl fld="4" item="0"/>
          <tpl hier="2" item="2"/>
          <tpl hier="3" item="3"/>
          <tpl hier="5" item="4"/>
          <tpl hier="9" item="11"/>
          <tpl hier="11" item="0"/>
          <tpl fld="2" item="19"/>
          <tpl fld="3" item="0"/>
        </tpls>
      </n>
      <n v="16">
        <tpls c="8">
          <tpl fld="4" item="0"/>
          <tpl hier="2" item="2"/>
          <tpl hier="3" item="3"/>
          <tpl hier="5" item="4"/>
          <tpl hier="9" item="11"/>
          <tpl hier="11" item="0"/>
          <tpl fld="2" item="3"/>
          <tpl fld="3" item="0"/>
        </tpls>
      </n>
      <n v="6">
        <tpls c="8">
          <tpl fld="4" item="0"/>
          <tpl hier="2" item="2"/>
          <tpl hier="3" item="3"/>
          <tpl hier="5" item="4"/>
          <tpl hier="9" item="11"/>
          <tpl hier="11" item="0"/>
          <tpl fld="2" item="20"/>
          <tpl fld="3" item="0"/>
        </tpls>
      </n>
      <m>
        <tpls c="8">
          <tpl fld="4" item="0"/>
          <tpl hier="2" item="2"/>
          <tpl hier="3" item="3"/>
          <tpl hier="5" item="4"/>
          <tpl hier="9" item="11"/>
          <tpl hier="11" item="0"/>
          <tpl fld="2" item="0"/>
          <tpl fld="3" item="1"/>
        </tpls>
      </m>
      <n v="1">
        <tpls c="8">
          <tpl fld="4" item="0"/>
          <tpl hier="2" item="2"/>
          <tpl hier="3" item="3"/>
          <tpl hier="5" item="4"/>
          <tpl hier="9" item="11"/>
          <tpl hier="11" item="0"/>
          <tpl fld="2" item="17"/>
          <tpl fld="3" item="1"/>
        </tpls>
      </n>
      <m>
        <tpls c="8">
          <tpl fld="4" item="0"/>
          <tpl hier="2" item="2"/>
          <tpl hier="3" item="3"/>
          <tpl hier="5" item="4"/>
          <tpl hier="9" item="11"/>
          <tpl hier="11" item="0"/>
          <tpl fld="2" item="1"/>
          <tpl fld="3" item="1"/>
        </tpls>
      </m>
      <m>
        <tpls c="8">
          <tpl fld="4" item="0"/>
          <tpl hier="2" item="2"/>
          <tpl hier="3" item="3"/>
          <tpl hier="5" item="4"/>
          <tpl hier="9" item="11"/>
          <tpl hier="11" item="0"/>
          <tpl fld="2" item="18"/>
          <tpl fld="3" item="1"/>
        </tpls>
      </m>
      <n v="6">
        <tpls c="8">
          <tpl fld="4" item="0"/>
          <tpl hier="2" item="2"/>
          <tpl hier="3" item="3"/>
          <tpl hier="5" item="4"/>
          <tpl hier="9" item="11"/>
          <tpl hier="11" item="0"/>
          <tpl fld="2" item="2"/>
          <tpl fld="3" item="1"/>
        </tpls>
      </n>
      <n v="3">
        <tpls c="8">
          <tpl fld="4" item="0"/>
          <tpl hier="2" item="2"/>
          <tpl hier="3" item="3"/>
          <tpl hier="5" item="4"/>
          <tpl hier="9" item="11"/>
          <tpl hier="11" item="0"/>
          <tpl fld="2" item="19"/>
          <tpl fld="3" item="1"/>
        </tpls>
      </n>
      <n v="2">
        <tpls c="8">
          <tpl fld="4" item="0"/>
          <tpl hier="2" item="2"/>
          <tpl hier="3" item="3"/>
          <tpl hier="5" item="4"/>
          <tpl hier="9" item="11"/>
          <tpl hier="11" item="0"/>
          <tpl fld="2" item="3"/>
          <tpl fld="3" item="1"/>
        </tpls>
      </n>
      <n v="3">
        <tpls c="8">
          <tpl fld="4" item="0"/>
          <tpl hier="2" item="2"/>
          <tpl hier="3" item="3"/>
          <tpl hier="5" item="4"/>
          <tpl hier="9" item="11"/>
          <tpl hier="11" item="0"/>
          <tpl fld="2" item="20"/>
          <tpl fld="3" item="1"/>
        </tpls>
      </n>
      <m>
        <tpls c="8">
          <tpl fld="4" item="0"/>
          <tpl hier="2" item="2"/>
          <tpl hier="3" item="3"/>
          <tpl hier="5" item="4"/>
          <tpl hier="9" item="11"/>
          <tpl hier="11" item="0"/>
          <tpl fld="2" item="5"/>
          <tpl fld="3" item="0"/>
        </tpls>
      </m>
      <m>
        <tpls c="8">
          <tpl fld="4" item="0"/>
          <tpl hier="2" item="2"/>
          <tpl hier="3" item="3"/>
          <tpl hier="5" item="4"/>
          <tpl hier="9" item="11"/>
          <tpl hier="11" item="0"/>
          <tpl fld="2" item="4"/>
          <tpl hier="14" item="4294967295"/>
        </tpls>
      </m>
      <n v="1">
        <tpls c="8">
          <tpl fld="4" item="0"/>
          <tpl hier="2" item="2"/>
          <tpl hier="3" item="3"/>
          <tpl hier="5" item="4"/>
          <tpl hier="9" item="11"/>
          <tpl hier="11" item="0"/>
          <tpl fld="2" item="22"/>
          <tpl hier="14" item="4294967295"/>
        </tpls>
      </n>
      <n v="1">
        <tpls c="8">
          <tpl fld="4" item="0"/>
          <tpl hier="2" item="2"/>
          <tpl hier="3" item="3"/>
          <tpl hier="5" item="4"/>
          <tpl hier="9" item="11"/>
          <tpl hier="11" item="0"/>
          <tpl fld="2" item="5"/>
          <tpl hier="14" item="4294967295"/>
        </tpls>
      </n>
      <m>
        <tpls c="8">
          <tpl fld="4" item="0"/>
          <tpl hier="2" item="2"/>
          <tpl hier="3" item="3"/>
          <tpl hier="5" item="4"/>
          <tpl hier="9" item="11"/>
          <tpl hier="11" item="0"/>
          <tpl fld="2" item="23"/>
          <tpl hier="14" item="4294967295"/>
        </tpls>
      </m>
      <n v="8">
        <tpls c="8">
          <tpl fld="4" item="0"/>
          <tpl hier="2" item="2"/>
          <tpl hier="3" item="3"/>
          <tpl hier="5" item="4"/>
          <tpl hier="9" item="11"/>
          <tpl hier="11" item="0"/>
          <tpl fld="2" item="6"/>
          <tpl hier="14" item="4294967295"/>
        </tpls>
      </n>
      <n v="11">
        <tpls c="8">
          <tpl fld="4" item="0"/>
          <tpl hier="2" item="2"/>
          <tpl hier="3" item="3"/>
          <tpl hier="5" item="4"/>
          <tpl hier="9" item="11"/>
          <tpl hier="11" item="0"/>
          <tpl fld="2" item="24"/>
          <tpl hier="14" item="4294967295"/>
        </tpls>
      </n>
      <n v="14">
        <tpls c="8">
          <tpl fld="4" item="0"/>
          <tpl hier="2" item="2"/>
          <tpl hier="3" item="3"/>
          <tpl hier="5" item="4"/>
          <tpl hier="9" item="11"/>
          <tpl hier="11" item="0"/>
          <tpl fld="2" item="7"/>
          <tpl hier="14" item="4294967295"/>
        </tpls>
      </n>
      <n v="6">
        <tpls c="8">
          <tpl fld="4" item="0"/>
          <tpl hier="2" item="2"/>
          <tpl hier="3" item="3"/>
          <tpl hier="5" item="4"/>
          <tpl hier="9" item="11"/>
          <tpl hier="11" item="0"/>
          <tpl fld="2" item="25"/>
          <tpl hier="14" item="4294967295"/>
        </tpls>
      </n>
      <n v="4">
        <tpls c="8">
          <tpl fld="4" item="0"/>
          <tpl hier="2" item="2"/>
          <tpl hier="3" item="3"/>
          <tpl hier="5" item="4"/>
          <tpl hier="9" item="11"/>
          <tpl hier="11" item="0"/>
          <tpl fld="2" item="26"/>
          <tpl hier="14" item="4294967295"/>
        </tpls>
      </n>
      <n v="10">
        <tpls c="8">
          <tpl fld="4" item="0"/>
          <tpl hier="2" item="2"/>
          <tpl hier="3" item="3"/>
          <tpl hier="5" item="4"/>
          <tpl hier="9" item="11"/>
          <tpl hier="11" item="0"/>
          <tpl fld="2" item="46"/>
          <tpl hier="14" item="4294967295"/>
        </tpls>
      </n>
      <n v="9">
        <tpls c="8">
          <tpl fld="4" item="0"/>
          <tpl hier="2" item="2"/>
          <tpl hier="3" item="3"/>
          <tpl hier="5" item="4"/>
          <tpl hier="9" item="11"/>
          <tpl hier="11" item="0"/>
          <tpl fld="2" item="7"/>
          <tpl fld="3" item="0"/>
        </tpls>
      </n>
      <m>
        <tpls c="8">
          <tpl fld="4" item="0"/>
          <tpl hier="2" item="2"/>
          <tpl hier="3" item="3"/>
          <tpl hier="5" item="4"/>
          <tpl hier="9" item="11"/>
          <tpl hier="11" item="0"/>
          <tpl fld="2" item="43"/>
          <tpl fld="3" item="1"/>
        </tpls>
      </m>
      <m>
        <tpls c="8">
          <tpl fld="4" item="0"/>
          <tpl hier="2" item="2"/>
          <tpl hier="3" item="3"/>
          <tpl hier="5" item="4"/>
          <tpl hier="9" item="11"/>
          <tpl hier="11" item="0"/>
          <tpl fld="2" item="4"/>
          <tpl fld="3" item="1"/>
        </tpls>
      </m>
      <m>
        <tpls c="8">
          <tpl fld="4" item="0"/>
          <tpl hier="2" item="2"/>
          <tpl hier="3" item="3"/>
          <tpl hier="5" item="4"/>
          <tpl hier="9" item="11"/>
          <tpl hier="11" item="0"/>
          <tpl fld="2" item="22"/>
          <tpl fld="3" item="1"/>
        </tpls>
      </m>
      <n v="2">
        <tpls c="8">
          <tpl fld="4" item="0"/>
          <tpl hier="2" item="2"/>
          <tpl hier="3" item="3"/>
          <tpl hier="5" item="4"/>
          <tpl hier="9" item="11"/>
          <tpl hier="11" item="0"/>
          <tpl fld="2" item="44"/>
          <tpl fld="3" item="1"/>
        </tpls>
      </n>
      <n v="1">
        <tpls c="8">
          <tpl fld="4" item="0"/>
          <tpl hier="2" item="2"/>
          <tpl hier="3" item="3"/>
          <tpl hier="5" item="4"/>
          <tpl hier="9" item="11"/>
          <tpl hier="11" item="0"/>
          <tpl fld="2" item="5"/>
          <tpl fld="3" item="1"/>
        </tpls>
      </n>
      <m>
        <tpls c="8">
          <tpl fld="4" item="0"/>
          <tpl hier="2" item="2"/>
          <tpl hier="3" item="3"/>
          <tpl hier="5" item="4"/>
          <tpl hier="9" item="11"/>
          <tpl hier="11" item="0"/>
          <tpl fld="2" item="23"/>
          <tpl fld="3" item="1"/>
        </tpls>
      </m>
      <n v="3">
        <tpls c="8">
          <tpl fld="4" item="0"/>
          <tpl hier="2" item="2"/>
          <tpl hier="3" item="3"/>
          <tpl hier="5" item="4"/>
          <tpl hier="9" item="11"/>
          <tpl hier="11" item="0"/>
          <tpl fld="2" item="45"/>
          <tpl fld="3" item="1"/>
        </tpls>
      </n>
      <n v="3">
        <tpls c="8">
          <tpl fld="4" item="0"/>
          <tpl hier="2" item="2"/>
          <tpl hier="3" item="3"/>
          <tpl hier="5" item="4"/>
          <tpl hier="9" item="11"/>
          <tpl hier="11" item="0"/>
          <tpl fld="2" item="6"/>
          <tpl fld="3" item="1"/>
        </tpls>
      </n>
      <n v="4">
        <tpls c="8">
          <tpl fld="4" item="0"/>
          <tpl hier="2" item="2"/>
          <tpl hier="3" item="3"/>
          <tpl hier="5" item="4"/>
          <tpl hier="9" item="11"/>
          <tpl hier="11" item="0"/>
          <tpl fld="2" item="24"/>
          <tpl fld="3" item="1"/>
        </tpls>
      </n>
      <n v="3">
        <tpls c="8">
          <tpl fld="4" item="0"/>
          <tpl hier="2" item="2"/>
          <tpl hier="3" item="3"/>
          <tpl hier="5" item="4"/>
          <tpl hier="9" item="11"/>
          <tpl hier="11" item="0"/>
          <tpl fld="2" item="46"/>
          <tpl fld="3" item="1"/>
        </tpls>
      </n>
      <n v="5">
        <tpls c="8">
          <tpl fld="4" item="0"/>
          <tpl hier="2" item="2"/>
          <tpl hier="3" item="3"/>
          <tpl hier="5" item="4"/>
          <tpl hier="9" item="11"/>
          <tpl hier="11" item="0"/>
          <tpl fld="2" item="7"/>
          <tpl fld="3" item="1"/>
        </tpls>
      </n>
      <n v="3">
        <tpls c="8">
          <tpl fld="4" item="0"/>
          <tpl hier="2" item="2"/>
          <tpl hier="3" item="3"/>
          <tpl hier="5" item="4"/>
          <tpl hier="9" item="11"/>
          <tpl hier="11" item="0"/>
          <tpl fld="2" item="25"/>
          <tpl fld="3" item="1"/>
        </tpls>
      </n>
      <n v="2">
        <tpls c="8">
          <tpl fld="4" item="0"/>
          <tpl hier="2" item="2"/>
          <tpl hier="3" item="3"/>
          <tpl hier="5" item="4"/>
          <tpl hier="9" item="11"/>
          <tpl hier="11" item="0"/>
          <tpl fld="2" item="26"/>
          <tpl fld="3" item="1"/>
        </tpls>
      </n>
      <n v="7">
        <tpls c="8">
          <tpl fld="4" item="0"/>
          <tpl hier="2" item="2"/>
          <tpl hier="3" item="3"/>
          <tpl hier="5" item="4"/>
          <tpl hier="9" item="11"/>
          <tpl hier="11" item="0"/>
          <tpl fld="2" item="46"/>
          <tpl fld="3" item="0"/>
        </tpls>
      </n>
      <n v="4">
        <tpls c="8">
          <tpl fld="4" item="0"/>
          <tpl hier="2" item="2"/>
          <tpl hier="3" item="3"/>
          <tpl hier="5" item="4"/>
          <tpl hier="9" item="11"/>
          <tpl hier="11" item="0"/>
          <tpl fld="2" item="51"/>
          <tpl hier="14" item="4294967295"/>
        </tpls>
      </n>
      <n v="8">
        <tpls c="8">
          <tpl fld="4" item="0"/>
          <tpl hier="2" item="2"/>
          <tpl hier="3" item="3"/>
          <tpl hier="5" item="4"/>
          <tpl hier="9" item="11"/>
          <tpl hier="11" item="0"/>
          <tpl fld="2" item="36"/>
          <tpl hier="14" item="4294967295"/>
        </tpls>
      </n>
      <n v="8">
        <tpls c="8">
          <tpl fld="4" item="0"/>
          <tpl hier="2" item="2"/>
          <tpl hier="3" item="3"/>
          <tpl hier="5" item="4"/>
          <tpl hier="9" item="11"/>
          <tpl hier="11" item="0"/>
          <tpl fld="2" item="16"/>
          <tpl hier="14" item="4294967295"/>
        </tpls>
      </n>
      <n v="21">
        <tpls c="8">
          <tpl fld="4" item="0"/>
          <tpl hier="2" item="2"/>
          <tpl hier="3" item="3"/>
          <tpl hier="5" item="4"/>
          <tpl hier="9" item="11"/>
          <tpl hier="11" item="0"/>
          <tpl fld="2" item="50"/>
          <tpl hier="14" item="4294967295"/>
        </tpls>
      </n>
      <n v="7">
        <tpls c="8">
          <tpl fld="4" item="0"/>
          <tpl hier="2" item="2"/>
          <tpl hier="3" item="3"/>
          <tpl hier="5" item="4"/>
          <tpl hier="9" item="11"/>
          <tpl hier="11" item="0"/>
          <tpl fld="2" item="35"/>
          <tpl hier="14" item="4294967295"/>
        </tpls>
      </n>
      <n v="7">
        <tpls c="8">
          <tpl fld="4" item="0"/>
          <tpl hier="2" item="2"/>
          <tpl hier="3" item="3"/>
          <tpl hier="5" item="4"/>
          <tpl hier="9" item="11"/>
          <tpl hier="11" item="0"/>
          <tpl fld="2" item="15"/>
          <tpl hier="14" item="4294967295"/>
        </tpls>
      </n>
      <n v="3">
        <tpls c="8">
          <tpl fld="4" item="0"/>
          <tpl hier="2" item="2"/>
          <tpl hier="3" item="3"/>
          <tpl hier="5" item="4"/>
          <tpl hier="9" item="11"/>
          <tpl hier="11" item="0"/>
          <tpl fld="2" item="49"/>
          <tpl hier="14" item="4294967295"/>
        </tpls>
      </n>
      <n v="2">
        <tpls c="8">
          <tpl fld="4" item="0"/>
          <tpl hier="2" item="2"/>
          <tpl hier="3" item="3"/>
          <tpl hier="5" item="4"/>
          <tpl hier="9" item="11"/>
          <tpl hier="11" item="0"/>
          <tpl fld="2" item="34"/>
          <tpl hier="14" item="4294967295"/>
        </tpls>
      </n>
      <m>
        <tpls c="8">
          <tpl fld="4" item="0"/>
          <tpl hier="2" item="2"/>
          <tpl hier="3" item="3"/>
          <tpl hier="5" item="4"/>
          <tpl hier="9" item="11"/>
          <tpl hier="11" item="0"/>
          <tpl fld="2" item="14"/>
          <tpl hier="14" item="4294967295"/>
        </tpls>
      </m>
      <m>
        <tpls c="8">
          <tpl fld="4" item="0"/>
          <tpl hier="2" item="2"/>
          <tpl hier="3" item="3"/>
          <tpl hier="5" item="4"/>
          <tpl hier="9" item="11"/>
          <tpl hier="11" item="0"/>
          <tpl fld="2" item="48"/>
          <tpl hier="14" item="4294967295"/>
        </tpls>
      </m>
      <n v="4">
        <tpls c="8">
          <tpl fld="4" item="0"/>
          <tpl hier="2" item="2"/>
          <tpl hier="3" item="3"/>
          <tpl hier="5" item="4"/>
          <tpl hier="9" item="11"/>
          <tpl hier="11" item="0"/>
          <tpl fld="2" item="33"/>
          <tpl hier="14" item="4294967295"/>
        </tpls>
      </n>
      <m>
        <tpls c="8">
          <tpl fld="4" item="0"/>
          <tpl hier="2" item="2"/>
          <tpl hier="3" item="3"/>
          <tpl hier="5" item="4"/>
          <tpl hier="9" item="11"/>
          <tpl hier="11" item="0"/>
          <tpl fld="2" item="13"/>
          <tpl hier="14" item="4294967295"/>
        </tpls>
      </m>
      <m>
        <tpls c="8">
          <tpl fld="4" item="0"/>
          <tpl hier="2" item="2"/>
          <tpl hier="3" item="3"/>
          <tpl hier="5" item="4"/>
          <tpl hier="9" item="11"/>
          <tpl hier="11" item="0"/>
          <tpl fld="2" item="47"/>
          <tpl hier="14" item="4294967295"/>
        </tpls>
      </m>
      <n v="1">
        <tpls c="8">
          <tpl fld="4" item="0"/>
          <tpl hier="2" item="2"/>
          <tpl hier="3" item="3"/>
          <tpl hier="5" item="4"/>
          <tpl hier="9" item="11"/>
          <tpl hier="11" item="0"/>
          <tpl fld="2" item="32"/>
          <tpl hier="14" item="4294967295"/>
        </tpls>
      </n>
      <n v="1">
        <tpls c="8">
          <tpl fld="4" item="0"/>
          <tpl hier="2" item="2"/>
          <tpl hier="3" item="3"/>
          <tpl hier="5" item="4"/>
          <tpl hier="9" item="11"/>
          <tpl hier="11" item="0"/>
          <tpl fld="2" item="22"/>
          <tpl fld="3" item="0"/>
        </tpls>
      </n>
      <m>
        <tpls c="8">
          <tpl fld="4" item="0"/>
          <tpl hier="2" item="2"/>
          <tpl hier="3" item="3"/>
          <tpl hier="5" item="4"/>
          <tpl hier="9" item="11"/>
          <tpl hier="11" item="0"/>
          <tpl fld="2" item="12"/>
          <tpl fld="3" item="1"/>
        </tpls>
      </m>
      <n v="6">
        <tpls c="8">
          <tpl fld="4" item="0"/>
          <tpl hier="2" item="2"/>
          <tpl hier="3" item="3"/>
          <tpl hier="5" item="4"/>
          <tpl hier="9" item="11"/>
          <tpl hier="11" item="0"/>
          <tpl fld="2" item="30"/>
          <tpl fld="3" item="1"/>
        </tpls>
      </n>
      <n v="4">
        <tpls c="8">
          <tpl fld="4" item="0"/>
          <tpl hier="2" item="2"/>
          <tpl hier="3" item="3"/>
          <tpl hier="5" item="4"/>
          <tpl hier="9" item="11"/>
          <tpl hier="11" item="0"/>
          <tpl fld="2" item="11"/>
          <tpl fld="3" item="1"/>
        </tpls>
      </n>
      <n v="3">
        <tpls c="8">
          <tpl fld="4" item="0"/>
          <tpl hier="2" item="2"/>
          <tpl hier="3" item="3"/>
          <tpl hier="5" item="4"/>
          <tpl hier="9" item="11"/>
          <tpl hier="11" item="0"/>
          <tpl fld="2" item="31"/>
          <tpl fld="3" item="1"/>
        </tpls>
      </n>
      <n v="3">
        <tpls c="8">
          <tpl fld="4" item="0"/>
          <tpl hier="2" item="2"/>
          <tpl hier="3" item="3"/>
          <tpl hier="5" item="4"/>
          <tpl hier="9" item="11"/>
          <tpl hier="11" item="0"/>
          <tpl fld="2" item="29"/>
          <tpl fld="3" item="1"/>
        </tpls>
      </n>
      <n v="2">
        <tpls c="8">
          <tpl fld="4" item="0"/>
          <tpl hier="2" item="2"/>
          <tpl hier="3" item="3"/>
          <tpl hier="5" item="4"/>
          <tpl hier="9" item="11"/>
          <tpl hier="11" item="0"/>
          <tpl fld="2" item="10"/>
          <tpl fld="3" item="1"/>
        </tpls>
      </n>
      <n v="2">
        <tpls c="8">
          <tpl fld="4" item="0"/>
          <tpl hier="2" item="2"/>
          <tpl hier="3" item="3"/>
          <tpl hier="5" item="4"/>
          <tpl hier="9" item="11"/>
          <tpl hier="11" item="0"/>
          <tpl fld="2" item="42"/>
          <tpl fld="3" item="1"/>
        </tpls>
      </n>
      <m>
        <tpls c="8">
          <tpl fld="4" item="0"/>
          <tpl hier="2" item="2"/>
          <tpl hier="3" item="3"/>
          <tpl hier="5" item="4"/>
          <tpl hier="9" item="11"/>
          <tpl hier="11" item="0"/>
          <tpl fld="2" item="28"/>
          <tpl fld="3" item="1"/>
        </tpls>
      </m>
      <m>
        <tpls c="8">
          <tpl fld="4" item="0"/>
          <tpl hier="2" item="2"/>
          <tpl hier="3" item="3"/>
          <tpl hier="5" item="4"/>
          <tpl hier="9" item="11"/>
          <tpl hier="11" item="0"/>
          <tpl fld="2" item="9"/>
          <tpl fld="3" item="1"/>
        </tpls>
      </m>
      <m>
        <tpls c="8">
          <tpl fld="4" item="0"/>
          <tpl hier="2" item="2"/>
          <tpl hier="3" item="3"/>
          <tpl hier="5" item="4"/>
          <tpl hier="9" item="11"/>
          <tpl hier="11" item="0"/>
          <tpl fld="2" item="52"/>
          <tpl fld="3" item="1"/>
        </tpls>
      </m>
      <n v="2">
        <tpls c="8">
          <tpl fld="4" item="0"/>
          <tpl hier="2" item="2"/>
          <tpl hier="3" item="3"/>
          <tpl hier="5" item="4"/>
          <tpl hier="9" item="11"/>
          <tpl hier="11" item="0"/>
          <tpl fld="2" item="27"/>
          <tpl fld="3" item="1"/>
        </tpls>
      </n>
      <n v="1">
        <tpls c="8">
          <tpl fld="4" item="0"/>
          <tpl hier="2" item="2"/>
          <tpl hier="3" item="3"/>
          <tpl hier="5" item="4"/>
          <tpl hier="9" item="11"/>
          <tpl hier="11" item="0"/>
          <tpl fld="2" item="8"/>
          <tpl fld="3" item="1"/>
        </tpls>
      </n>
      <m>
        <tpls c="8">
          <tpl fld="4" item="0"/>
          <tpl hier="2" item="2"/>
          <tpl hier="3" item="3"/>
          <tpl hier="5" item="4"/>
          <tpl hier="9" item="11"/>
          <tpl hier="11" item="0"/>
          <tpl fld="2" item="21"/>
          <tpl fld="3" item="1"/>
        </tpls>
      </m>
      <n v="99">
        <tpls c="8">
          <tpl fld="4" item="0"/>
          <tpl hier="2" item="2"/>
          <tpl hier="3" item="3"/>
          <tpl hier="5" item="4"/>
          <tpl hier="9" item="11"/>
          <tpl hier="11" item="0"/>
          <tpl hier="12" item="4294967295"/>
          <tpl fld="3" item="1"/>
        </tpls>
      </n>
      <m>
        <tpls c="8">
          <tpl fld="4" item="0"/>
          <tpl hier="2" item="2"/>
          <tpl hier="3" item="3"/>
          <tpl hier="5" item="4"/>
          <tpl hier="9" item="11"/>
          <tpl hier="11" item="0"/>
          <tpl fld="2" item="4"/>
          <tpl fld="3" item="0"/>
        </tpls>
      </m>
      <n v="7">
        <tpls c="8">
          <tpl fld="4" item="0"/>
          <tpl hier="2" item="2"/>
          <tpl hier="3" item="3"/>
          <tpl hier="5" item="4"/>
          <tpl hier="9" item="11"/>
          <tpl hier="11" item="0"/>
          <tpl fld="2" item="12"/>
          <tpl fld="3" item="0"/>
        </tpls>
      </n>
      <n v="2">
        <tpls c="8">
          <tpl fld="4" item="0"/>
          <tpl hier="2" item="2"/>
          <tpl hier="3" item="3"/>
          <tpl hier="5" item="4"/>
          <tpl hier="9" item="11"/>
          <tpl hier="11" item="0"/>
          <tpl fld="2" item="30"/>
          <tpl fld="3" item="0"/>
        </tpls>
      </n>
      <n v="4">
        <tpls c="8">
          <tpl fld="4" item="0"/>
          <tpl hier="2" item="2"/>
          <tpl hier="3" item="3"/>
          <tpl hier="5" item="4"/>
          <tpl hier="9" item="11"/>
          <tpl hier="11" item="0"/>
          <tpl fld="2" item="11"/>
          <tpl fld="3" item="0"/>
        </tpls>
      </n>
      <n v="16">
        <tpls c="8">
          <tpl fld="4" item="0"/>
          <tpl hier="2" item="2"/>
          <tpl hier="3" item="3"/>
          <tpl hier="5" item="4"/>
          <tpl hier="9" item="11"/>
          <tpl hier="11" item="0"/>
          <tpl fld="2" item="31"/>
          <tpl fld="3" item="0"/>
        </tpls>
      </n>
      <n v="4">
        <tpls c="8">
          <tpl fld="4" item="0"/>
          <tpl hier="2" item="2"/>
          <tpl hier="3" item="3"/>
          <tpl hier="5" item="4"/>
          <tpl hier="9" item="11"/>
          <tpl hier="11" item="0"/>
          <tpl fld="2" item="29"/>
          <tpl fld="3" item="0"/>
        </tpls>
      </n>
      <n v="6">
        <tpls c="8">
          <tpl fld="4" item="0"/>
          <tpl hier="2" item="2"/>
          <tpl hier="3" item="3"/>
          <tpl hier="5" item="4"/>
          <tpl hier="9" item="11"/>
          <tpl hier="11" item="0"/>
          <tpl fld="2" item="10"/>
          <tpl fld="3" item="0"/>
        </tpls>
      </n>
      <n v="2">
        <tpls c="8">
          <tpl fld="4" item="0"/>
          <tpl hier="2" item="2"/>
          <tpl hier="3" item="3"/>
          <tpl hier="5" item="4"/>
          <tpl hier="9" item="11"/>
          <tpl hier="11" item="0"/>
          <tpl fld="2" item="42"/>
          <tpl fld="3" item="0"/>
        </tpls>
      </n>
      <n v="1">
        <tpls c="8">
          <tpl fld="4" item="0"/>
          <tpl hier="2" item="2"/>
          <tpl hier="3" item="3"/>
          <tpl hier="5" item="4"/>
          <tpl hier="9" item="11"/>
          <tpl hier="11" item="0"/>
          <tpl fld="2" item="28"/>
          <tpl fld="3" item="0"/>
        </tpls>
      </n>
      <m>
        <tpls c="8">
          <tpl fld="4" item="0"/>
          <tpl hier="2" item="2"/>
          <tpl hier="3" item="3"/>
          <tpl hier="5" item="4"/>
          <tpl hier="9" item="11"/>
          <tpl hier="11" item="0"/>
          <tpl fld="2" item="9"/>
          <tpl fld="3" item="0"/>
        </tpls>
      </m>
      <n v="1">
        <tpls c="8">
          <tpl fld="4" item="0"/>
          <tpl hier="2" item="2"/>
          <tpl hier="3" item="3"/>
          <tpl hier="5" item="4"/>
          <tpl hier="9" item="11"/>
          <tpl hier="11" item="0"/>
          <tpl fld="2" item="52"/>
          <tpl fld="3" item="0"/>
        </tpls>
      </n>
      <n v="1">
        <tpls c="8">
          <tpl fld="4" item="0"/>
          <tpl hier="2" item="2"/>
          <tpl hier="3" item="3"/>
          <tpl hier="5" item="4"/>
          <tpl hier="9" item="11"/>
          <tpl hier="11" item="0"/>
          <tpl fld="2" item="27"/>
          <tpl fld="3" item="0"/>
        </tpls>
      </n>
      <n v="1">
        <tpls c="8">
          <tpl fld="4" item="0"/>
          <tpl hier="2" item="2"/>
          <tpl hier="3" item="3"/>
          <tpl hier="5" item="4"/>
          <tpl hier="9" item="11"/>
          <tpl hier="11" item="0"/>
          <tpl fld="2" item="8"/>
          <tpl fld="3" item="0"/>
        </tpls>
      </n>
      <m>
        <tpls c="8">
          <tpl fld="4" item="0"/>
          <tpl hier="2" item="2"/>
          <tpl hier="3" item="3"/>
          <tpl hier="5" item="4"/>
          <tpl hier="9" item="11"/>
          <tpl hier="11" item="0"/>
          <tpl fld="2" item="21"/>
          <tpl fld="3" item="0"/>
        </tpls>
      </m>
      <n v="167">
        <tpls c="8">
          <tpl fld="4" item="0"/>
          <tpl hier="2" item="2"/>
          <tpl hier="3" item="3"/>
          <tpl hier="5" item="4"/>
          <tpl hier="9" item="11"/>
          <tpl hier="11" item="0"/>
          <tpl hier="12" item="4294967295"/>
          <tpl fld="3" item="0"/>
        </tpls>
      </n>
      <m>
        <tpls c="8">
          <tpl fld="4" item="0"/>
          <tpl hier="2" item="2"/>
          <tpl hier="3" item="3"/>
          <tpl hier="5" item="4"/>
          <tpl hier="9" item="11"/>
          <tpl hier="11" item="0"/>
          <tpl fld="2" item="23"/>
          <tpl fld="3" item="0"/>
        </tpls>
      </m>
      <n v="7">
        <tpls c="8">
          <tpl fld="4" item="0"/>
          <tpl hier="2" item="2"/>
          <tpl hier="3" item="3"/>
          <tpl hier="5" item="4"/>
          <tpl hier="9" item="11"/>
          <tpl hier="11" item="0"/>
          <tpl fld="2" item="12"/>
          <tpl hier="14" item="4294967295"/>
        </tpls>
      </n>
      <n v="8">
        <tpls c="8">
          <tpl fld="4" item="0"/>
          <tpl hier="2" item="2"/>
          <tpl hier="3" item="3"/>
          <tpl hier="5" item="4"/>
          <tpl hier="9" item="11"/>
          <tpl hier="11" item="0"/>
          <tpl fld="2" item="30"/>
          <tpl hier="14" item="4294967295"/>
        </tpls>
      </n>
      <n v="8">
        <tpls c="8">
          <tpl fld="4" item="0"/>
          <tpl hier="2" item="2"/>
          <tpl hier="3" item="3"/>
          <tpl hier="5" item="4"/>
          <tpl hier="9" item="11"/>
          <tpl hier="11" item="0"/>
          <tpl fld="2" item="11"/>
          <tpl hier="14" item="4294967295"/>
        </tpls>
      </n>
      <n v="19">
        <tpls c="8">
          <tpl fld="4" item="0"/>
          <tpl hier="2" item="2"/>
          <tpl hier="3" item="3"/>
          <tpl hier="5" item="4"/>
          <tpl hier="9" item="11"/>
          <tpl hier="11" item="0"/>
          <tpl fld="2" item="31"/>
          <tpl hier="14" item="4294967295"/>
        </tpls>
      </n>
      <n v="7">
        <tpls c="8">
          <tpl fld="4" item="0"/>
          <tpl hier="2" item="2"/>
          <tpl hier="3" item="3"/>
          <tpl hier="5" item="4"/>
          <tpl hier="9" item="11"/>
          <tpl hier="11" item="0"/>
          <tpl fld="2" item="29"/>
          <tpl hier="14" item="4294967295"/>
        </tpls>
      </n>
      <n v="8">
        <tpls c="8">
          <tpl fld="4" item="0"/>
          <tpl hier="2" item="2"/>
          <tpl hier="3" item="3"/>
          <tpl hier="5" item="4"/>
          <tpl hier="9" item="11"/>
          <tpl hier="11" item="0"/>
          <tpl fld="2" item="10"/>
          <tpl hier="14" item="4294967295"/>
        </tpls>
      </n>
      <n v="4">
        <tpls c="8">
          <tpl fld="4" item="0"/>
          <tpl hier="2" item="2"/>
          <tpl hier="3" item="3"/>
          <tpl hier="5" item="4"/>
          <tpl hier="9" item="11"/>
          <tpl hier="11" item="0"/>
          <tpl fld="2" item="42"/>
          <tpl hier="14" item="4294967295"/>
        </tpls>
      </n>
      <n v="1">
        <tpls c="8">
          <tpl fld="4" item="0"/>
          <tpl hier="2" item="2"/>
          <tpl hier="3" item="3"/>
          <tpl hier="5" item="4"/>
          <tpl hier="9" item="11"/>
          <tpl hier="11" item="0"/>
          <tpl fld="2" item="28"/>
          <tpl hier="14" item="4294967295"/>
        </tpls>
      </n>
      <m>
        <tpls c="8">
          <tpl fld="4" item="0"/>
          <tpl hier="2" item="2"/>
          <tpl hier="3" item="3"/>
          <tpl hier="5" item="4"/>
          <tpl hier="9" item="11"/>
          <tpl hier="11" item="0"/>
          <tpl fld="2" item="9"/>
          <tpl hier="14" item="4294967295"/>
        </tpls>
      </m>
      <n v="1">
        <tpls c="8">
          <tpl fld="4" item="0"/>
          <tpl hier="2" item="2"/>
          <tpl hier="3" item="3"/>
          <tpl hier="5" item="4"/>
          <tpl hier="9" item="11"/>
          <tpl hier="11" item="0"/>
          <tpl fld="2" item="52"/>
          <tpl hier="14" item="4294967295"/>
        </tpls>
      </n>
      <n v="3">
        <tpls c="8">
          <tpl fld="4" item="0"/>
          <tpl hier="2" item="2"/>
          <tpl hier="3" item="3"/>
          <tpl hier="5" item="4"/>
          <tpl hier="9" item="11"/>
          <tpl hier="11" item="0"/>
          <tpl fld="2" item="27"/>
          <tpl hier="14" item="4294967295"/>
        </tpls>
      </n>
      <n v="2">
        <tpls c="8">
          <tpl fld="4" item="0"/>
          <tpl hier="2" item="2"/>
          <tpl hier="3" item="3"/>
          <tpl hier="5" item="4"/>
          <tpl hier="9" item="11"/>
          <tpl hier="11" item="0"/>
          <tpl fld="2" item="8"/>
          <tpl hier="14" item="4294967295"/>
        </tpls>
      </n>
      <m>
        <tpls c="8">
          <tpl fld="4" item="0"/>
          <tpl hier="2" item="2"/>
          <tpl hier="3" item="3"/>
          <tpl hier="5" item="4"/>
          <tpl hier="9" item="11"/>
          <tpl hier="11" item="0"/>
          <tpl fld="2" item="21"/>
          <tpl hier="14" item="4294967295"/>
        </tpls>
      </m>
      <n v="266">
        <tpls c="8">
          <tpl fld="4" item="0"/>
          <tpl hier="2" item="2"/>
          <tpl hier="3" item="3"/>
          <tpl hier="5" item="4"/>
          <tpl hier="9" item="11"/>
          <tpl hier="11" item="0"/>
          <tpl hier="12" item="4294967295"/>
          <tpl hier="14" item="4294967295"/>
        </tpls>
      </n>
      <n v="1">
        <tpls c="8">
          <tpl fld="4" item="0"/>
          <tpl hier="2" item="2"/>
          <tpl hier="3" item="3"/>
          <tpl hier="5" item="4"/>
          <tpl hier="9" item="11"/>
          <tpl hier="11" item="0"/>
          <tpl fld="2" item="32"/>
          <tpl fld="3" item="1"/>
        </tpls>
      </n>
      <m>
        <tpls c="8">
          <tpl fld="4" item="0"/>
          <tpl hier="2" item="2"/>
          <tpl hier="3" item="3"/>
          <tpl hier="5" item="4"/>
          <tpl hier="9" item="11"/>
          <tpl hier="11" item="0"/>
          <tpl fld="2" item="32"/>
          <tpl fld="3" item="0"/>
        </tpls>
      </m>
      <n v="3">
        <tpls c="8">
          <tpl fld="4" item="0"/>
          <tpl hier="2" item="2"/>
          <tpl hier="3" item="3"/>
          <tpl hier="5" item="4"/>
          <tpl hier="9" item="11"/>
          <tpl hier="11" item="0"/>
          <tpl fld="2" item="33"/>
          <tpl fld="3" item="1"/>
        </tpls>
      </n>
      <n v="1">
        <tpls c="8">
          <tpl fld="4" item="0"/>
          <tpl hier="2" item="2"/>
          <tpl hier="3" item="3"/>
          <tpl hier="5" item="4"/>
          <tpl hier="9" item="11"/>
          <tpl hier="11" item="0"/>
          <tpl fld="2" item="33"/>
          <tpl fld="3" item="0"/>
        </tpls>
      </n>
      <m>
        <tpls c="8">
          <tpl fld="4" item="0"/>
          <tpl hier="2" item="2"/>
          <tpl hier="3" item="3"/>
          <tpl hier="5" item="4"/>
          <tpl hier="9" item="11"/>
          <tpl hier="11" item="0"/>
          <tpl fld="2" item="34"/>
          <tpl fld="3" item="1"/>
        </tpls>
      </m>
      <n v="2">
        <tpls c="8">
          <tpl fld="4" item="0"/>
          <tpl hier="2" item="2"/>
          <tpl hier="3" item="3"/>
          <tpl hier="5" item="4"/>
          <tpl hier="9" item="11"/>
          <tpl hier="11" item="0"/>
          <tpl fld="2" item="34"/>
          <tpl fld="3" item="0"/>
        </tpls>
      </n>
      <n v="3">
        <tpls c="8">
          <tpl fld="4" item="0"/>
          <tpl hier="2" item="2"/>
          <tpl hier="3" item="3"/>
          <tpl hier="5" item="4"/>
          <tpl hier="9" item="11"/>
          <tpl hier="11" item="0"/>
          <tpl fld="2" item="35"/>
          <tpl fld="3" item="1"/>
        </tpls>
      </n>
      <n v="4">
        <tpls c="8">
          <tpl fld="4" item="0"/>
          <tpl hier="2" item="2"/>
          <tpl hier="3" item="3"/>
          <tpl hier="5" item="4"/>
          <tpl hier="9" item="11"/>
          <tpl hier="11" item="0"/>
          <tpl fld="2" item="35"/>
          <tpl fld="3" item="0"/>
        </tpls>
      </n>
      <n v="4">
        <tpls c="8">
          <tpl fld="4" item="0"/>
          <tpl hier="2" item="2"/>
          <tpl hier="3" item="3"/>
          <tpl hier="5" item="4"/>
          <tpl hier="9" item="11"/>
          <tpl hier="11" item="0"/>
          <tpl fld="2" item="36"/>
          <tpl fld="3" item="1"/>
        </tpls>
      </n>
      <n v="4">
        <tpls c="8">
          <tpl fld="4" item="0"/>
          <tpl hier="2" item="2"/>
          <tpl hier="3" item="3"/>
          <tpl hier="5" item="4"/>
          <tpl hier="9" item="11"/>
          <tpl hier="11" item="0"/>
          <tpl fld="2" item="36"/>
          <tpl fld="3" item="0"/>
        </tpls>
      </n>
      <n v="1">
        <tpls c="8">
          <tpl fld="4" item="0"/>
          <tpl hier="2" item="2"/>
          <tpl hier="3" item="3"/>
          <tpl hier="5" item="4"/>
          <tpl hier="9" item="11"/>
          <tpl hier="11" item="0"/>
          <tpl fld="2" item="37"/>
          <tpl fld="3" item="1"/>
        </tpls>
      </n>
      <m>
        <tpls c="8">
          <tpl fld="4" item="0"/>
          <tpl hier="2" item="2"/>
          <tpl hier="3" item="3"/>
          <tpl hier="5" item="4"/>
          <tpl hier="9" item="11"/>
          <tpl hier="11" item="0"/>
          <tpl fld="2" item="37"/>
          <tpl fld="3" item="0"/>
        </tpls>
      </m>
      <n v="1">
        <tpls c="8">
          <tpl fld="4" item="0"/>
          <tpl hier="2" item="2"/>
          <tpl hier="3" item="3"/>
          <tpl hier="5" item="4"/>
          <tpl hier="9" item="11"/>
          <tpl hier="11" item="0"/>
          <tpl fld="2" item="37"/>
          <tpl hier="14" item="4294967295"/>
        </tpls>
      </n>
      <n v="1">
        <tpls c="8">
          <tpl fld="4" item="0"/>
          <tpl hier="2" item="2"/>
          <tpl hier="3" item="3"/>
          <tpl hier="5" item="4"/>
          <tpl hier="9" item="11"/>
          <tpl hier="11" item="0"/>
          <tpl fld="2" item="38"/>
          <tpl fld="3" item="1"/>
        </tpls>
      </n>
      <n v="2">
        <tpls c="8">
          <tpl fld="4" item="0"/>
          <tpl hier="2" item="2"/>
          <tpl hier="3" item="3"/>
          <tpl hier="5" item="4"/>
          <tpl hier="9" item="11"/>
          <tpl hier="11" item="0"/>
          <tpl fld="2" item="38"/>
          <tpl fld="3" item="0"/>
        </tpls>
      </n>
      <n v="3">
        <tpls c="8">
          <tpl fld="4" item="0"/>
          <tpl hier="2" item="2"/>
          <tpl hier="3" item="3"/>
          <tpl hier="5" item="4"/>
          <tpl hier="9" item="11"/>
          <tpl hier="11" item="0"/>
          <tpl fld="2" item="38"/>
          <tpl hier="14" item="4294967295"/>
        </tpls>
      </n>
      <n v="1">
        <tpls c="8">
          <tpl fld="4" item="0"/>
          <tpl hier="2" item="2"/>
          <tpl hier="3" item="3"/>
          <tpl hier="5" item="4"/>
          <tpl hier="9" item="11"/>
          <tpl hier="11" item="0"/>
          <tpl fld="2" item="39"/>
          <tpl fld="3" item="1"/>
        </tpls>
      </n>
      <n v="3">
        <tpls c="8">
          <tpl fld="4" item="0"/>
          <tpl hier="2" item="2"/>
          <tpl hier="3" item="3"/>
          <tpl hier="5" item="4"/>
          <tpl hier="9" item="11"/>
          <tpl hier="11" item="0"/>
          <tpl fld="2" item="39"/>
          <tpl fld="3" item="0"/>
        </tpls>
      </n>
      <n v="4">
        <tpls c="8">
          <tpl fld="4" item="0"/>
          <tpl hier="2" item="2"/>
          <tpl hier="3" item="3"/>
          <tpl hier="5" item="4"/>
          <tpl hier="9" item="11"/>
          <tpl hier="11" item="0"/>
          <tpl fld="2" item="39"/>
          <tpl hier="14" item="4294967295"/>
        </tpls>
      </n>
      <n v="3">
        <tpls c="8">
          <tpl fld="4" item="0"/>
          <tpl hier="2" item="2"/>
          <tpl hier="3" item="3"/>
          <tpl hier="5" item="4"/>
          <tpl hier="9" item="11"/>
          <tpl hier="11" item="0"/>
          <tpl fld="2" item="40"/>
          <tpl fld="3" item="1"/>
        </tpls>
      </n>
      <n v="10">
        <tpls c="8">
          <tpl fld="4" item="0"/>
          <tpl hier="2" item="2"/>
          <tpl hier="3" item="3"/>
          <tpl hier="5" item="4"/>
          <tpl hier="9" item="11"/>
          <tpl hier="11" item="0"/>
          <tpl fld="2" item="40"/>
          <tpl fld="3" item="0"/>
        </tpls>
      </n>
      <n v="13">
        <tpls c="8">
          <tpl fld="4" item="0"/>
          <tpl hier="2" item="2"/>
          <tpl hier="3" item="3"/>
          <tpl hier="5" item="4"/>
          <tpl hier="9" item="11"/>
          <tpl hier="11" item="0"/>
          <tpl fld="2" item="40"/>
          <tpl hier="14" item="4294967295"/>
        </tpls>
      </n>
      <n v="5">
        <tpls c="8">
          <tpl fld="4" item="0"/>
          <tpl hier="2" item="2"/>
          <tpl hier="3" item="3"/>
          <tpl hier="5" item="4"/>
          <tpl hier="9" item="11"/>
          <tpl hier="11" item="0"/>
          <tpl fld="2" item="41"/>
          <tpl fld="3" item="1"/>
        </tpls>
      </n>
      <n v="4">
        <tpls c="8">
          <tpl fld="4" item="0"/>
          <tpl hier="2" item="2"/>
          <tpl hier="3" item="3"/>
          <tpl hier="5" item="4"/>
          <tpl hier="9" item="11"/>
          <tpl hier="11" item="0"/>
          <tpl fld="2" item="41"/>
          <tpl fld="3" item="0"/>
        </tpls>
      </n>
      <n v="9">
        <tpls c="8">
          <tpl fld="4" item="0"/>
          <tpl hier="2" item="2"/>
          <tpl hier="3" item="3"/>
          <tpl hier="5" item="4"/>
          <tpl hier="9" item="11"/>
          <tpl hier="11" item="0"/>
          <tpl fld="2" item="41"/>
          <tpl hier="14" item="4294967295"/>
        </tpls>
      </n>
      <m>
        <tpls c="8">
          <tpl fld="4" item="0"/>
          <tpl hier="2" item="2"/>
          <tpl hier="3" item="3"/>
          <tpl hier="5" item="4"/>
          <tpl hier="9" item="11"/>
          <tpl hier="11" item="0"/>
          <tpl fld="2" item="43"/>
          <tpl hier="14" item="4294967295"/>
        </tpls>
      </m>
      <m>
        <tpls c="8">
          <tpl fld="4" item="0"/>
          <tpl hier="2" item="2"/>
          <tpl hier="3" item="3"/>
          <tpl hier="5" item="4"/>
          <tpl hier="9" item="11"/>
          <tpl hier="11" item="0"/>
          <tpl fld="2" item="43"/>
          <tpl fld="3" item="0"/>
        </tpls>
      </m>
      <n v="2">
        <tpls c="8">
          <tpl fld="4" item="0"/>
          <tpl hier="2" item="2"/>
          <tpl hier="3" item="3"/>
          <tpl hier="5" item="4"/>
          <tpl hier="9" item="11"/>
          <tpl hier="11" item="0"/>
          <tpl fld="2" item="44"/>
          <tpl hier="14" item="4294967295"/>
        </tpls>
      </n>
      <m>
        <tpls c="8">
          <tpl fld="4" item="0"/>
          <tpl hier="2" item="2"/>
          <tpl hier="3" item="3"/>
          <tpl hier="5" item="4"/>
          <tpl hier="9" item="11"/>
          <tpl hier="11" item="0"/>
          <tpl fld="2" item="44"/>
          <tpl fld="3" item="0"/>
        </tpls>
      </m>
      <n v="5">
        <tpls c="8">
          <tpl fld="4" item="0"/>
          <tpl hier="2" item="2"/>
          <tpl hier="3" item="3"/>
          <tpl hier="5" item="4"/>
          <tpl hier="9" item="11"/>
          <tpl hier="11" item="0"/>
          <tpl fld="2" item="45"/>
          <tpl hier="14" item="4294967295"/>
        </tpls>
      </n>
      <n v="2">
        <tpls c="8">
          <tpl fld="4" item="0"/>
          <tpl hier="2" item="2"/>
          <tpl hier="3" item="3"/>
          <tpl hier="5" item="4"/>
          <tpl hier="9" item="11"/>
          <tpl hier="11" item="0"/>
          <tpl fld="2" item="45"/>
          <tpl fld="3" item="0"/>
        </tpls>
      </n>
      <m>
        <tpls c="8">
          <tpl fld="4" item="0"/>
          <tpl hier="2" item="2"/>
          <tpl hier="3" item="3"/>
          <tpl hier="5" item="4"/>
          <tpl hier="9" item="11"/>
          <tpl hier="11" item="0"/>
          <tpl fld="2" item="47"/>
          <tpl fld="3" item="1"/>
        </tpls>
      </m>
      <m>
        <tpls c="8">
          <tpl fld="4" item="0"/>
          <tpl hier="2" item="2"/>
          <tpl hier="3" item="3"/>
          <tpl hier="5" item="4"/>
          <tpl hier="9" item="11"/>
          <tpl hier="11" item="0"/>
          <tpl fld="2" item="47"/>
          <tpl fld="3" item="0"/>
        </tpls>
      </m>
      <m>
        <tpls c="8">
          <tpl fld="4" item="0"/>
          <tpl hier="2" item="2"/>
          <tpl hier="3" item="3"/>
          <tpl hier="5" item="4"/>
          <tpl hier="9" item="11"/>
          <tpl hier="11" item="0"/>
          <tpl fld="2" item="48"/>
          <tpl fld="3" item="1"/>
        </tpls>
      </m>
      <m>
        <tpls c="8">
          <tpl fld="4" item="0"/>
          <tpl hier="2" item="2"/>
          <tpl hier="3" item="3"/>
          <tpl hier="5" item="4"/>
          <tpl hier="9" item="11"/>
          <tpl hier="11" item="0"/>
          <tpl fld="2" item="48"/>
          <tpl fld="3" item="0"/>
        </tpls>
      </m>
      <n v="3">
        <tpls c="8">
          <tpl fld="4" item="0"/>
          <tpl hier="2" item="2"/>
          <tpl hier="3" item="3"/>
          <tpl hier="5" item="4"/>
          <tpl hier="9" item="11"/>
          <tpl hier="11" item="0"/>
          <tpl fld="2" item="49"/>
          <tpl fld="3" item="1"/>
        </tpls>
      </n>
      <m>
        <tpls c="8">
          <tpl fld="4" item="0"/>
          <tpl hier="2" item="2"/>
          <tpl hier="3" item="3"/>
          <tpl hier="5" item="4"/>
          <tpl hier="9" item="11"/>
          <tpl hier="11" item="0"/>
          <tpl fld="2" item="49"/>
          <tpl fld="3" item="0"/>
        </tpls>
      </m>
      <n v="3">
        <tpls c="8">
          <tpl fld="4" item="0"/>
          <tpl hier="2" item="2"/>
          <tpl hier="3" item="3"/>
          <tpl hier="5" item="4"/>
          <tpl hier="9" item="11"/>
          <tpl hier="11" item="0"/>
          <tpl fld="2" item="50"/>
          <tpl fld="3" item="1"/>
        </tpls>
      </n>
      <n v="18">
        <tpls c="8">
          <tpl fld="4" item="0"/>
          <tpl hier="2" item="2"/>
          <tpl hier="3" item="3"/>
          <tpl hier="5" item="4"/>
          <tpl hier="9" item="11"/>
          <tpl hier="11" item="0"/>
          <tpl fld="2" item="50"/>
          <tpl fld="3" item="0"/>
        </tpls>
      </n>
      <n v="1">
        <tpls c="8">
          <tpl fld="4" item="0"/>
          <tpl hier="2" item="2"/>
          <tpl hier="3" item="3"/>
          <tpl hier="5" item="4"/>
          <tpl hier="9" item="11"/>
          <tpl hier="11" item="0"/>
          <tpl fld="2" item="51"/>
          <tpl fld="3" item="1"/>
        </tpls>
      </n>
      <n v="3">
        <tpls c="8">
          <tpl fld="4" item="0"/>
          <tpl hier="2" item="2"/>
          <tpl hier="3" item="3"/>
          <tpl hier="5" item="4"/>
          <tpl hier="9" item="11"/>
          <tpl hier="11" item="0"/>
          <tpl fld="2" item="51"/>
          <tpl fld="3" item="0"/>
        </tpls>
      </n>
      <n v="4">
        <tpls c="8">
          <tpl fld="4" item="0"/>
          <tpl hier="2" item="12"/>
          <tpl hier="3" item="3"/>
          <tpl hier="5" item="4"/>
          <tpl hier="9" item="11"/>
          <tpl hier="11" item="0"/>
          <tpl fld="2" item="6"/>
          <tpl fld="3" item="0"/>
        </tpls>
      </n>
      <m>
        <tpls c="8">
          <tpl fld="4" item="0"/>
          <tpl hier="2" item="12"/>
          <tpl hier="3" item="3"/>
          <tpl hier="5" item="4"/>
          <tpl hier="9" item="11"/>
          <tpl hier="11" item="0"/>
          <tpl fld="2" item="13"/>
          <tpl fld="3" item="0"/>
        </tpls>
      </m>
      <m>
        <tpls c="8">
          <tpl fld="4" item="0"/>
          <tpl hier="2" item="12"/>
          <tpl hier="3" item="3"/>
          <tpl hier="5" item="4"/>
          <tpl hier="9" item="11"/>
          <tpl hier="11" item="0"/>
          <tpl fld="2" item="14"/>
          <tpl fld="3" item="0"/>
        </tpls>
      </m>
      <n v="1">
        <tpls c="8">
          <tpl fld="4" item="0"/>
          <tpl hier="2" item="12"/>
          <tpl hier="3" item="3"/>
          <tpl hier="5" item="4"/>
          <tpl hier="9" item="11"/>
          <tpl hier="11" item="0"/>
          <tpl fld="2" item="15"/>
          <tpl fld="3" item="0"/>
        </tpls>
      </n>
      <n v="2">
        <tpls c="8">
          <tpl fld="4" item="0"/>
          <tpl hier="2" item="12"/>
          <tpl hier="3" item="3"/>
          <tpl hier="5" item="4"/>
          <tpl hier="9" item="11"/>
          <tpl hier="11" item="0"/>
          <tpl fld="2" item="16"/>
          <tpl fld="3" item="0"/>
        </tpls>
      </n>
      <m>
        <tpls c="8">
          <tpl fld="4" item="0"/>
          <tpl hier="2" item="12"/>
          <tpl hier="3" item="3"/>
          <tpl hier="5" item="4"/>
          <tpl hier="9" item="11"/>
          <tpl hier="11" item="0"/>
          <tpl fld="2" item="13"/>
          <tpl fld="3" item="1"/>
        </tpls>
      </m>
      <m>
        <tpls c="8">
          <tpl fld="4" item="0"/>
          <tpl hier="2" item="12"/>
          <tpl hier="3" item="3"/>
          <tpl hier="5" item="4"/>
          <tpl hier="9" item="11"/>
          <tpl hier="11" item="0"/>
          <tpl fld="2" item="14"/>
          <tpl fld="3" item="1"/>
        </tpls>
      </m>
      <n v="2">
        <tpls c="8">
          <tpl fld="4" item="0"/>
          <tpl hier="2" item="12"/>
          <tpl hier="3" item="3"/>
          <tpl hier="5" item="4"/>
          <tpl hier="9" item="11"/>
          <tpl hier="11" item="0"/>
          <tpl fld="2" item="15"/>
          <tpl fld="3" item="1"/>
        </tpls>
      </n>
      <m>
        <tpls c="8">
          <tpl fld="4" item="0"/>
          <tpl hier="2" item="12"/>
          <tpl hier="3" item="3"/>
          <tpl hier="5" item="4"/>
          <tpl hier="9" item="11"/>
          <tpl hier="11" item="0"/>
          <tpl fld="2" item="16"/>
          <tpl fld="3" item="1"/>
        </tpls>
      </m>
      <n v="7">
        <tpls c="8">
          <tpl fld="4" item="0"/>
          <tpl hier="2" item="12"/>
          <tpl hier="3" item="3"/>
          <tpl hier="5" item="4"/>
          <tpl hier="9" item="11"/>
          <tpl hier="11" item="0"/>
          <tpl fld="2" item="24"/>
          <tpl fld="3" item="0"/>
        </tpls>
      </n>
      <m>
        <tpls c="8">
          <tpl fld="4" item="0"/>
          <tpl hier="2" item="12"/>
          <tpl hier="3" item="3"/>
          <tpl hier="5" item="4"/>
          <tpl hier="9" item="11"/>
          <tpl hier="11" item="0"/>
          <tpl fld="2" item="25"/>
          <tpl fld="3" item="0"/>
        </tpls>
      </m>
      <n v="2">
        <tpls c="8">
          <tpl fld="4" item="0"/>
          <tpl hier="2" item="12"/>
          <tpl hier="3" item="3"/>
          <tpl hier="5" item="4"/>
          <tpl hier="9" item="11"/>
          <tpl hier="11" item="0"/>
          <tpl fld="2" item="26"/>
          <tpl fld="3" item="0"/>
        </tpls>
      </n>
      <m>
        <tpls c="8">
          <tpl fld="4" item="0"/>
          <tpl hier="2" item="12"/>
          <tpl hier="3" item="3"/>
          <tpl hier="5" item="4"/>
          <tpl hier="9" item="11"/>
          <tpl hier="11" item="0"/>
          <tpl fld="2" item="0"/>
          <tpl hier="14" item="4294967295"/>
        </tpls>
      </m>
      <m>
        <tpls c="8">
          <tpl fld="4" item="0"/>
          <tpl hier="2" item="12"/>
          <tpl hier="3" item="3"/>
          <tpl hier="5" item="4"/>
          <tpl hier="9" item="11"/>
          <tpl hier="11" item="0"/>
          <tpl fld="2" item="17"/>
          <tpl hier="14" item="4294967295"/>
        </tpls>
      </m>
      <m>
        <tpls c="8">
          <tpl fld="4" item="0"/>
          <tpl hier="2" item="12"/>
          <tpl hier="3" item="3"/>
          <tpl hier="5" item="4"/>
          <tpl hier="9" item="11"/>
          <tpl hier="11" item="0"/>
          <tpl fld="2" item="1"/>
          <tpl hier="14" item="4294967295"/>
        </tpls>
      </m>
      <m>
        <tpls c="8">
          <tpl fld="4" item="0"/>
          <tpl hier="2" item="12"/>
          <tpl hier="3" item="3"/>
          <tpl hier="5" item="4"/>
          <tpl hier="9" item="11"/>
          <tpl hier="11" item="0"/>
          <tpl fld="2" item="18"/>
          <tpl hier="14" item="4294967295"/>
        </tpls>
      </m>
      <n v="4">
        <tpls c="8">
          <tpl fld="4" item="0"/>
          <tpl hier="2" item="12"/>
          <tpl hier="3" item="3"/>
          <tpl hier="5" item="4"/>
          <tpl hier="9" item="11"/>
          <tpl hier="11" item="0"/>
          <tpl fld="2" item="2"/>
          <tpl hier="14" item="4294967295"/>
        </tpls>
      </n>
      <n v="4">
        <tpls c="8">
          <tpl fld="4" item="0"/>
          <tpl hier="2" item="12"/>
          <tpl hier="3" item="3"/>
          <tpl hier="5" item="4"/>
          <tpl hier="9" item="11"/>
          <tpl hier="11" item="0"/>
          <tpl fld="2" item="19"/>
          <tpl hier="14" item="4294967295"/>
        </tpls>
      </n>
      <n v="6">
        <tpls c="8">
          <tpl fld="4" item="0"/>
          <tpl hier="2" item="12"/>
          <tpl hier="3" item="3"/>
          <tpl hier="5" item="4"/>
          <tpl hier="9" item="11"/>
          <tpl hier="11" item="0"/>
          <tpl fld="2" item="3"/>
          <tpl hier="14" item="4294967295"/>
        </tpls>
      </n>
      <n v="5">
        <tpls c="8">
          <tpl fld="4" item="0"/>
          <tpl hier="2" item="12"/>
          <tpl hier="3" item="3"/>
          <tpl hier="5" item="4"/>
          <tpl hier="9" item="11"/>
          <tpl hier="11" item="0"/>
          <tpl fld="2" item="20"/>
          <tpl hier="14" item="4294967295"/>
        </tpls>
      </n>
      <m>
        <tpls c="8">
          <tpl fld="4" item="0"/>
          <tpl hier="2" item="12"/>
          <tpl hier="3" item="3"/>
          <tpl hier="5" item="4"/>
          <tpl hier="9" item="11"/>
          <tpl hier="11" item="0"/>
          <tpl fld="2" item="0"/>
          <tpl fld="3" item="0"/>
        </tpls>
      </m>
      <m>
        <tpls c="8">
          <tpl fld="4" item="0"/>
          <tpl hier="2" item="12"/>
          <tpl hier="3" item="3"/>
          <tpl hier="5" item="4"/>
          <tpl hier="9" item="11"/>
          <tpl hier="11" item="0"/>
          <tpl fld="2" item="17"/>
          <tpl fld="3" item="0"/>
        </tpls>
      </m>
      <m>
        <tpls c="8">
          <tpl fld="4" item="0"/>
          <tpl hier="2" item="12"/>
          <tpl hier="3" item="3"/>
          <tpl hier="5" item="4"/>
          <tpl hier="9" item="11"/>
          <tpl hier="11" item="0"/>
          <tpl fld="2" item="1"/>
          <tpl fld="3" item="0"/>
        </tpls>
      </m>
      <m>
        <tpls c="8">
          <tpl fld="4" item="0"/>
          <tpl hier="2" item="12"/>
          <tpl hier="3" item="3"/>
          <tpl hier="5" item="4"/>
          <tpl hier="9" item="11"/>
          <tpl hier="11" item="0"/>
          <tpl fld="2" item="18"/>
          <tpl fld="3" item="0"/>
        </tpls>
      </m>
      <m>
        <tpls c="8">
          <tpl fld="4" item="0"/>
          <tpl hier="2" item="12"/>
          <tpl hier="3" item="3"/>
          <tpl hier="5" item="4"/>
          <tpl hier="9" item="11"/>
          <tpl hier="11" item="0"/>
          <tpl fld="2" item="2"/>
          <tpl fld="3" item="0"/>
        </tpls>
      </m>
      <n v="2">
        <tpls c="8">
          <tpl fld="4" item="0"/>
          <tpl hier="2" item="12"/>
          <tpl hier="3" item="3"/>
          <tpl hier="5" item="4"/>
          <tpl hier="9" item="11"/>
          <tpl hier="11" item="0"/>
          <tpl fld="2" item="19"/>
          <tpl fld="3" item="0"/>
        </tpls>
      </n>
      <n v="6">
        <tpls c="8">
          <tpl fld="4" item="0"/>
          <tpl hier="2" item="12"/>
          <tpl hier="3" item="3"/>
          <tpl hier="5" item="4"/>
          <tpl hier="9" item="11"/>
          <tpl hier="11" item="0"/>
          <tpl fld="2" item="3"/>
          <tpl fld="3" item="0"/>
        </tpls>
      </n>
      <n v="5">
        <tpls c="8">
          <tpl fld="4" item="0"/>
          <tpl hier="2" item="12"/>
          <tpl hier="3" item="3"/>
          <tpl hier="5" item="4"/>
          <tpl hier="9" item="11"/>
          <tpl hier="11" item="0"/>
          <tpl fld="2" item="20"/>
          <tpl fld="3" item="0"/>
        </tpls>
      </n>
      <m>
        <tpls c="8">
          <tpl fld="4" item="0"/>
          <tpl hier="2" item="12"/>
          <tpl hier="3" item="3"/>
          <tpl hier="5" item="4"/>
          <tpl hier="9" item="11"/>
          <tpl hier="11" item="0"/>
          <tpl fld="2" item="0"/>
          <tpl fld="3" item="1"/>
        </tpls>
      </m>
      <m>
        <tpls c="8">
          <tpl fld="4" item="0"/>
          <tpl hier="2" item="12"/>
          <tpl hier="3" item="3"/>
          <tpl hier="5" item="4"/>
          <tpl hier="9" item="11"/>
          <tpl hier="11" item="0"/>
          <tpl fld="2" item="17"/>
          <tpl fld="3" item="1"/>
        </tpls>
      </m>
      <m>
        <tpls c="8">
          <tpl fld="4" item="0"/>
          <tpl hier="2" item="12"/>
          <tpl hier="3" item="3"/>
          <tpl hier="5" item="4"/>
          <tpl hier="9" item="11"/>
          <tpl hier="11" item="0"/>
          <tpl fld="2" item="1"/>
          <tpl fld="3" item="1"/>
        </tpls>
      </m>
      <m>
        <tpls c="8">
          <tpl fld="4" item="0"/>
          <tpl hier="2" item="12"/>
          <tpl hier="3" item="3"/>
          <tpl hier="5" item="4"/>
          <tpl hier="9" item="11"/>
          <tpl hier="11" item="0"/>
          <tpl fld="2" item="18"/>
          <tpl fld="3" item="1"/>
        </tpls>
      </m>
      <n v="4">
        <tpls c="8">
          <tpl fld="4" item="0"/>
          <tpl hier="2" item="12"/>
          <tpl hier="3" item="3"/>
          <tpl hier="5" item="4"/>
          <tpl hier="9" item="11"/>
          <tpl hier="11" item="0"/>
          <tpl fld="2" item="2"/>
          <tpl fld="3" item="1"/>
        </tpls>
      </n>
      <n v="2">
        <tpls c="8">
          <tpl fld="4" item="0"/>
          <tpl hier="2" item="12"/>
          <tpl hier="3" item="3"/>
          <tpl hier="5" item="4"/>
          <tpl hier="9" item="11"/>
          <tpl hier="11" item="0"/>
          <tpl fld="2" item="19"/>
          <tpl fld="3" item="1"/>
        </tpls>
      </n>
      <m>
        <tpls c="8">
          <tpl fld="4" item="0"/>
          <tpl hier="2" item="12"/>
          <tpl hier="3" item="3"/>
          <tpl hier="5" item="4"/>
          <tpl hier="9" item="11"/>
          <tpl hier="11" item="0"/>
          <tpl fld="2" item="3"/>
          <tpl fld="3" item="1"/>
        </tpls>
      </m>
      <m>
        <tpls c="8">
          <tpl fld="4" item="0"/>
          <tpl hier="2" item="12"/>
          <tpl hier="3" item="3"/>
          <tpl hier="5" item="4"/>
          <tpl hier="9" item="11"/>
          <tpl hier="11" item="0"/>
          <tpl fld="2" item="20"/>
          <tpl fld="3" item="1"/>
        </tpls>
      </m>
      <m>
        <tpls c="8">
          <tpl fld="4" item="0"/>
          <tpl hier="2" item="12"/>
          <tpl hier="3" item="3"/>
          <tpl hier="5" item="4"/>
          <tpl hier="9" item="11"/>
          <tpl hier="11" item="0"/>
          <tpl fld="2" item="5"/>
          <tpl fld="3" item="0"/>
        </tpls>
      </m>
      <m>
        <tpls c="8">
          <tpl fld="4" item="0"/>
          <tpl hier="2" item="12"/>
          <tpl hier="3" item="3"/>
          <tpl hier="5" item="4"/>
          <tpl hier="9" item="11"/>
          <tpl hier="11" item="0"/>
          <tpl fld="2" item="4"/>
          <tpl hier="14" item="4294967295"/>
        </tpls>
      </m>
      <n v="1">
        <tpls c="8">
          <tpl fld="4" item="0"/>
          <tpl hier="2" item="12"/>
          <tpl hier="3" item="3"/>
          <tpl hier="5" item="4"/>
          <tpl hier="9" item="11"/>
          <tpl hier="11" item="0"/>
          <tpl fld="2" item="22"/>
          <tpl hier="14" item="4294967295"/>
        </tpls>
      </n>
      <n v="1">
        <tpls c="8">
          <tpl fld="4" item="0"/>
          <tpl hier="2" item="12"/>
          <tpl hier="3" item="3"/>
          <tpl hier="5" item="4"/>
          <tpl hier="9" item="11"/>
          <tpl hier="11" item="0"/>
          <tpl fld="2" item="5"/>
          <tpl hier="14" item="4294967295"/>
        </tpls>
      </n>
      <m>
        <tpls c="8">
          <tpl fld="4" item="0"/>
          <tpl hier="2" item="12"/>
          <tpl hier="3" item="3"/>
          <tpl hier="5" item="4"/>
          <tpl hier="9" item="11"/>
          <tpl hier="11" item="0"/>
          <tpl fld="2" item="23"/>
          <tpl hier="14" item="4294967295"/>
        </tpls>
      </m>
      <n v="7">
        <tpls c="8">
          <tpl fld="4" item="0"/>
          <tpl hier="2" item="12"/>
          <tpl hier="3" item="3"/>
          <tpl hier="5" item="4"/>
          <tpl hier="9" item="11"/>
          <tpl hier="11" item="0"/>
          <tpl fld="2" item="6"/>
          <tpl hier="14" item="4294967295"/>
        </tpls>
      </n>
      <n v="9">
        <tpls c="8">
          <tpl fld="4" item="0"/>
          <tpl hier="2" item="12"/>
          <tpl hier="3" item="3"/>
          <tpl hier="5" item="4"/>
          <tpl hier="9" item="11"/>
          <tpl hier="11" item="0"/>
          <tpl fld="2" item="24"/>
          <tpl hier="14" item="4294967295"/>
        </tpls>
      </n>
      <n v="6">
        <tpls c="8">
          <tpl fld="4" item="0"/>
          <tpl hier="2" item="12"/>
          <tpl hier="3" item="3"/>
          <tpl hier="5" item="4"/>
          <tpl hier="9" item="11"/>
          <tpl hier="11" item="0"/>
          <tpl fld="2" item="7"/>
          <tpl hier="14" item="4294967295"/>
        </tpls>
      </n>
      <m>
        <tpls c="8">
          <tpl fld="4" item="0"/>
          <tpl hier="2" item="12"/>
          <tpl hier="3" item="3"/>
          <tpl hier="5" item="4"/>
          <tpl hier="9" item="11"/>
          <tpl hier="11" item="0"/>
          <tpl fld="2" item="25"/>
          <tpl hier="14" item="4294967295"/>
        </tpls>
      </m>
      <n v="3">
        <tpls c="8">
          <tpl fld="4" item="0"/>
          <tpl hier="2" item="12"/>
          <tpl hier="3" item="3"/>
          <tpl hier="5" item="4"/>
          <tpl hier="9" item="11"/>
          <tpl hier="11" item="0"/>
          <tpl fld="2" item="26"/>
          <tpl hier="14" item="4294967295"/>
        </tpls>
      </n>
      <n v="3">
        <tpls c="8">
          <tpl fld="4" item="0"/>
          <tpl hier="2" item="12"/>
          <tpl hier="3" item="3"/>
          <tpl hier="5" item="4"/>
          <tpl hier="9" item="11"/>
          <tpl hier="11" item="0"/>
          <tpl fld="2" item="46"/>
          <tpl hier="14" item="4294967295"/>
        </tpls>
      </n>
      <n v="5">
        <tpls c="8">
          <tpl fld="4" item="0"/>
          <tpl hier="2" item="12"/>
          <tpl hier="3" item="3"/>
          <tpl hier="5" item="4"/>
          <tpl hier="9" item="11"/>
          <tpl hier="11" item="0"/>
          <tpl fld="2" item="7"/>
          <tpl fld="3" item="0"/>
        </tpls>
      </n>
      <m>
        <tpls c="8">
          <tpl fld="4" item="0"/>
          <tpl hier="2" item="12"/>
          <tpl hier="3" item="3"/>
          <tpl hier="5" item="4"/>
          <tpl hier="9" item="11"/>
          <tpl hier="11" item="0"/>
          <tpl fld="2" item="43"/>
          <tpl fld="3" item="1"/>
        </tpls>
      </m>
      <m>
        <tpls c="8">
          <tpl fld="4" item="0"/>
          <tpl hier="2" item="12"/>
          <tpl hier="3" item="3"/>
          <tpl hier="5" item="4"/>
          <tpl hier="9" item="11"/>
          <tpl hier="11" item="0"/>
          <tpl fld="2" item="4"/>
          <tpl fld="3" item="1"/>
        </tpls>
      </m>
      <m>
        <tpls c="8">
          <tpl fld="4" item="0"/>
          <tpl hier="2" item="12"/>
          <tpl hier="3" item="3"/>
          <tpl hier="5" item="4"/>
          <tpl hier="9" item="11"/>
          <tpl hier="11" item="0"/>
          <tpl fld="2" item="22"/>
          <tpl fld="3" item="1"/>
        </tpls>
      </m>
      <n v="1">
        <tpls c="8">
          <tpl fld="4" item="0"/>
          <tpl hier="2" item="12"/>
          <tpl hier="3" item="3"/>
          <tpl hier="5" item="4"/>
          <tpl hier="9" item="11"/>
          <tpl hier="11" item="0"/>
          <tpl fld="2" item="44"/>
          <tpl fld="3" item="1"/>
        </tpls>
      </n>
      <n v="1">
        <tpls c="8">
          <tpl fld="4" item="0"/>
          <tpl hier="2" item="12"/>
          <tpl hier="3" item="3"/>
          <tpl hier="5" item="4"/>
          <tpl hier="9" item="11"/>
          <tpl hier="11" item="0"/>
          <tpl fld="2" item="5"/>
          <tpl fld="3" item="1"/>
        </tpls>
      </n>
      <m>
        <tpls c="8">
          <tpl fld="4" item="0"/>
          <tpl hier="2" item="12"/>
          <tpl hier="3" item="3"/>
          <tpl hier="5" item="4"/>
          <tpl hier="9" item="11"/>
          <tpl hier="11" item="0"/>
          <tpl fld="2" item="23"/>
          <tpl fld="3" item="1"/>
        </tpls>
      </m>
      <n v="2">
        <tpls c="8">
          <tpl fld="4" item="0"/>
          <tpl hier="2" item="12"/>
          <tpl hier="3" item="3"/>
          <tpl hier="5" item="4"/>
          <tpl hier="9" item="11"/>
          <tpl hier="11" item="0"/>
          <tpl fld="2" item="45"/>
          <tpl fld="3" item="1"/>
        </tpls>
      </n>
      <n v="3">
        <tpls c="8">
          <tpl fld="4" item="0"/>
          <tpl hier="2" item="12"/>
          <tpl hier="3" item="3"/>
          <tpl hier="5" item="4"/>
          <tpl hier="9" item="11"/>
          <tpl hier="11" item="0"/>
          <tpl fld="2" item="6"/>
          <tpl fld="3" item="1"/>
        </tpls>
      </n>
      <n v="2">
        <tpls c="8">
          <tpl fld="4" item="0"/>
          <tpl hier="2" item="12"/>
          <tpl hier="3" item="3"/>
          <tpl hier="5" item="4"/>
          <tpl hier="9" item="11"/>
          <tpl hier="11" item="0"/>
          <tpl fld="2" item="24"/>
          <tpl fld="3" item="1"/>
        </tpls>
      </n>
      <n v="2">
        <tpls c="8">
          <tpl fld="4" item="0"/>
          <tpl hier="2" item="12"/>
          <tpl hier="3" item="3"/>
          <tpl hier="5" item="4"/>
          <tpl hier="9" item="11"/>
          <tpl hier="11" item="0"/>
          <tpl fld="2" item="46"/>
          <tpl fld="3" item="1"/>
        </tpls>
      </n>
      <n v="1">
        <tpls c="8">
          <tpl fld="4" item="0"/>
          <tpl hier="2" item="12"/>
          <tpl hier="3" item="3"/>
          <tpl hier="5" item="4"/>
          <tpl hier="9" item="11"/>
          <tpl hier="11" item="0"/>
          <tpl fld="2" item="7"/>
          <tpl fld="3" item="1"/>
        </tpls>
      </n>
      <m>
        <tpls c="8">
          <tpl fld="4" item="0"/>
          <tpl hier="2" item="12"/>
          <tpl hier="3" item="3"/>
          <tpl hier="5" item="4"/>
          <tpl hier="9" item="11"/>
          <tpl hier="11" item="0"/>
          <tpl fld="2" item="25"/>
          <tpl fld="3" item="1"/>
        </tpls>
      </m>
      <n v="1">
        <tpls c="8">
          <tpl fld="4" item="0"/>
          <tpl hier="2" item="12"/>
          <tpl hier="3" item="3"/>
          <tpl hier="5" item="4"/>
          <tpl hier="9" item="11"/>
          <tpl hier="11" item="0"/>
          <tpl fld="2" item="26"/>
          <tpl fld="3" item="1"/>
        </tpls>
      </n>
      <n v="1">
        <tpls c="8">
          <tpl fld="4" item="0"/>
          <tpl hier="2" item="12"/>
          <tpl hier="3" item="3"/>
          <tpl hier="5" item="4"/>
          <tpl hier="9" item="11"/>
          <tpl hier="11" item="0"/>
          <tpl fld="2" item="46"/>
          <tpl fld="3" item="0"/>
        </tpls>
      </n>
      <n v="3">
        <tpls c="8">
          <tpl fld="4" item="0"/>
          <tpl hier="2" item="12"/>
          <tpl hier="3" item="3"/>
          <tpl hier="5" item="4"/>
          <tpl hier="9" item="11"/>
          <tpl hier="11" item="0"/>
          <tpl fld="2" item="51"/>
          <tpl hier="14" item="4294967295"/>
        </tpls>
      </n>
      <m>
        <tpls c="8">
          <tpl fld="4" item="0"/>
          <tpl hier="2" item="12"/>
          <tpl hier="3" item="3"/>
          <tpl hier="5" item="4"/>
          <tpl hier="9" item="11"/>
          <tpl hier="11" item="0"/>
          <tpl fld="2" item="36"/>
          <tpl hier="14" item="4294967295"/>
        </tpls>
      </m>
      <n v="2">
        <tpls c="8">
          <tpl fld="4" item="0"/>
          <tpl hier="2" item="12"/>
          <tpl hier="3" item="3"/>
          <tpl hier="5" item="4"/>
          <tpl hier="9" item="11"/>
          <tpl hier="11" item="0"/>
          <tpl fld="2" item="16"/>
          <tpl hier="14" item="4294967295"/>
        </tpls>
      </n>
      <n v="12">
        <tpls c="8">
          <tpl fld="4" item="0"/>
          <tpl hier="2" item="12"/>
          <tpl hier="3" item="3"/>
          <tpl hier="5" item="4"/>
          <tpl hier="9" item="11"/>
          <tpl hier="11" item="0"/>
          <tpl fld="2" item="50"/>
          <tpl hier="14" item="4294967295"/>
        </tpls>
      </n>
      <n v="3">
        <tpls c="8">
          <tpl fld="4" item="0"/>
          <tpl hier="2" item="12"/>
          <tpl hier="3" item="3"/>
          <tpl hier="5" item="4"/>
          <tpl hier="9" item="11"/>
          <tpl hier="11" item="0"/>
          <tpl fld="2" item="35"/>
          <tpl hier="14" item="4294967295"/>
        </tpls>
      </n>
      <n v="3">
        <tpls c="8">
          <tpl fld="4" item="0"/>
          <tpl hier="2" item="12"/>
          <tpl hier="3" item="3"/>
          <tpl hier="5" item="4"/>
          <tpl hier="9" item="11"/>
          <tpl hier="11" item="0"/>
          <tpl fld="2" item="15"/>
          <tpl hier="14" item="4294967295"/>
        </tpls>
      </n>
      <n v="2">
        <tpls c="8">
          <tpl fld="4" item="0"/>
          <tpl hier="2" item="12"/>
          <tpl hier="3" item="3"/>
          <tpl hier="5" item="4"/>
          <tpl hier="9" item="11"/>
          <tpl hier="11" item="0"/>
          <tpl fld="2" item="49"/>
          <tpl hier="14" item="4294967295"/>
        </tpls>
      </n>
      <m>
        <tpls c="8">
          <tpl fld="4" item="0"/>
          <tpl hier="2" item="12"/>
          <tpl hier="3" item="3"/>
          <tpl hier="5" item="4"/>
          <tpl hier="9" item="11"/>
          <tpl hier="11" item="0"/>
          <tpl fld="2" item="34"/>
          <tpl hier="14" item="4294967295"/>
        </tpls>
      </m>
      <m>
        <tpls c="8">
          <tpl fld="4" item="0"/>
          <tpl hier="2" item="12"/>
          <tpl hier="3" item="3"/>
          <tpl hier="5" item="4"/>
          <tpl hier="9" item="11"/>
          <tpl hier="11" item="0"/>
          <tpl fld="2" item="14"/>
          <tpl hier="14" item="4294967295"/>
        </tpls>
      </m>
      <m>
        <tpls c="8">
          <tpl fld="4" item="0"/>
          <tpl hier="2" item="12"/>
          <tpl hier="3" item="3"/>
          <tpl hier="5" item="4"/>
          <tpl hier="9" item="11"/>
          <tpl hier="11" item="0"/>
          <tpl fld="2" item="48"/>
          <tpl hier="14" item="4294967295"/>
        </tpls>
      </m>
      <n v="4">
        <tpls c="8">
          <tpl fld="4" item="0"/>
          <tpl hier="2" item="12"/>
          <tpl hier="3" item="3"/>
          <tpl hier="5" item="4"/>
          <tpl hier="9" item="11"/>
          <tpl hier="11" item="0"/>
          <tpl fld="2" item="33"/>
          <tpl hier="14" item="4294967295"/>
        </tpls>
      </n>
      <m>
        <tpls c="8">
          <tpl fld="4" item="0"/>
          <tpl hier="2" item="12"/>
          <tpl hier="3" item="3"/>
          <tpl hier="5" item="4"/>
          <tpl hier="9" item="11"/>
          <tpl hier="11" item="0"/>
          <tpl fld="2" item="13"/>
          <tpl hier="14" item="4294967295"/>
        </tpls>
      </m>
      <m>
        <tpls c="8">
          <tpl fld="4" item="0"/>
          <tpl hier="2" item="12"/>
          <tpl hier="3" item="3"/>
          <tpl hier="5" item="4"/>
          <tpl hier="9" item="11"/>
          <tpl hier="11" item="0"/>
          <tpl fld="2" item="47"/>
          <tpl hier="14" item="4294967295"/>
        </tpls>
      </m>
      <n v="1">
        <tpls c="8">
          <tpl fld="4" item="0"/>
          <tpl hier="2" item="12"/>
          <tpl hier="3" item="3"/>
          <tpl hier="5" item="4"/>
          <tpl hier="9" item="11"/>
          <tpl hier="11" item="0"/>
          <tpl fld="2" item="32"/>
          <tpl hier="14" item="4294967295"/>
        </tpls>
      </n>
      <n v="1">
        <tpls c="8">
          <tpl fld="4" item="0"/>
          <tpl hier="2" item="12"/>
          <tpl hier="3" item="3"/>
          <tpl hier="5" item="4"/>
          <tpl hier="9" item="11"/>
          <tpl hier="11" item="0"/>
          <tpl fld="2" item="22"/>
          <tpl fld="3" item="0"/>
        </tpls>
      </n>
      <m>
        <tpls c="8">
          <tpl fld="4" item="0"/>
          <tpl hier="2" item="12"/>
          <tpl hier="3" item="3"/>
          <tpl hier="5" item="4"/>
          <tpl hier="9" item="11"/>
          <tpl hier="11" item="0"/>
          <tpl fld="2" item="12"/>
          <tpl fld="3" item="1"/>
        </tpls>
      </m>
      <m>
        <tpls c="8">
          <tpl fld="4" item="0"/>
          <tpl hier="2" item="12"/>
          <tpl hier="3" item="3"/>
          <tpl hier="5" item="4"/>
          <tpl hier="9" item="11"/>
          <tpl hier="11" item="0"/>
          <tpl fld="2" item="30"/>
          <tpl fld="3" item="1"/>
        </tpls>
      </m>
      <n v="1">
        <tpls c="8">
          <tpl fld="4" item="0"/>
          <tpl hier="2" item="12"/>
          <tpl hier="3" item="3"/>
          <tpl hier="5" item="4"/>
          <tpl hier="9" item="11"/>
          <tpl hier="11" item="0"/>
          <tpl fld="2" item="11"/>
          <tpl fld="3" item="1"/>
        </tpls>
      </n>
      <n v="1">
        <tpls c="8">
          <tpl fld="4" item="0"/>
          <tpl hier="2" item="12"/>
          <tpl hier="3" item="3"/>
          <tpl hier="5" item="4"/>
          <tpl hier="9" item="11"/>
          <tpl hier="11" item="0"/>
          <tpl fld="2" item="31"/>
          <tpl fld="3" item="1"/>
        </tpls>
      </n>
      <n v="2">
        <tpls c="8">
          <tpl fld="4" item="0"/>
          <tpl hier="2" item="12"/>
          <tpl hier="3" item="3"/>
          <tpl hier="5" item="4"/>
          <tpl hier="9" item="11"/>
          <tpl hier="11" item="0"/>
          <tpl fld="2" item="29"/>
          <tpl fld="3" item="1"/>
        </tpls>
      </n>
      <n v="2">
        <tpls c="8">
          <tpl fld="4" item="0"/>
          <tpl hier="2" item="12"/>
          <tpl hier="3" item="3"/>
          <tpl hier="5" item="4"/>
          <tpl hier="9" item="11"/>
          <tpl hier="11" item="0"/>
          <tpl fld="2" item="10"/>
          <tpl fld="3" item="1"/>
        </tpls>
      </n>
      <n v="1">
        <tpls c="8">
          <tpl fld="4" item="0"/>
          <tpl hier="2" item="12"/>
          <tpl hier="3" item="3"/>
          <tpl hier="5" item="4"/>
          <tpl hier="9" item="11"/>
          <tpl hier="11" item="0"/>
          <tpl fld="2" item="42"/>
          <tpl fld="3" item="1"/>
        </tpls>
      </n>
      <m>
        <tpls c="8">
          <tpl fld="4" item="0"/>
          <tpl hier="2" item="12"/>
          <tpl hier="3" item="3"/>
          <tpl hier="5" item="4"/>
          <tpl hier="9" item="11"/>
          <tpl hier="11" item="0"/>
          <tpl fld="2" item="28"/>
          <tpl fld="3" item="1"/>
        </tpls>
      </m>
      <m>
        <tpls c="8">
          <tpl fld="4" item="0"/>
          <tpl hier="2" item="12"/>
          <tpl hier="3" item="3"/>
          <tpl hier="5" item="4"/>
          <tpl hier="9" item="11"/>
          <tpl hier="11" item="0"/>
          <tpl fld="2" item="9"/>
          <tpl fld="3" item="1"/>
        </tpls>
      </m>
      <m>
        <tpls c="8">
          <tpl fld="4" item="0"/>
          <tpl hier="2" item="12"/>
          <tpl hier="3" item="3"/>
          <tpl hier="5" item="4"/>
          <tpl hier="9" item="11"/>
          <tpl hier="11" item="0"/>
          <tpl fld="2" item="52"/>
          <tpl fld="3" item="1"/>
        </tpls>
      </m>
      <n v="2">
        <tpls c="8">
          <tpl fld="4" item="0"/>
          <tpl hier="2" item="12"/>
          <tpl hier="3" item="3"/>
          <tpl hier="5" item="4"/>
          <tpl hier="9" item="11"/>
          <tpl hier="11" item="0"/>
          <tpl fld="2" item="27"/>
          <tpl fld="3" item="1"/>
        </tpls>
      </n>
      <n v="1">
        <tpls c="8">
          <tpl fld="4" item="0"/>
          <tpl hier="2" item="12"/>
          <tpl hier="3" item="3"/>
          <tpl hier="5" item="4"/>
          <tpl hier="9" item="11"/>
          <tpl hier="11" item="0"/>
          <tpl fld="2" item="8"/>
          <tpl fld="3" item="1"/>
        </tpls>
      </n>
      <m>
        <tpls c="8">
          <tpl fld="4" item="0"/>
          <tpl hier="2" item="12"/>
          <tpl hier="3" item="3"/>
          <tpl hier="5" item="4"/>
          <tpl hier="9" item="11"/>
          <tpl hier="11" item="0"/>
          <tpl fld="2" item="21"/>
          <tpl fld="3" item="1"/>
        </tpls>
      </m>
      <n v="46">
        <tpls c="8">
          <tpl fld="4" item="0"/>
          <tpl hier="2" item="12"/>
          <tpl hier="3" item="3"/>
          <tpl hier="5" item="4"/>
          <tpl hier="9" item="11"/>
          <tpl hier="11" item="0"/>
          <tpl hier="12" item="4294967295"/>
          <tpl fld="3" item="1"/>
        </tpls>
      </n>
      <m>
        <tpls c="8">
          <tpl fld="4" item="0"/>
          <tpl hier="2" item="12"/>
          <tpl hier="3" item="3"/>
          <tpl hier="5" item="4"/>
          <tpl hier="9" item="11"/>
          <tpl hier="11" item="0"/>
          <tpl fld="2" item="4"/>
          <tpl fld="3" item="0"/>
        </tpls>
      </m>
      <n v="4">
        <tpls c="8">
          <tpl fld="4" item="0"/>
          <tpl hier="2" item="12"/>
          <tpl hier="3" item="3"/>
          <tpl hier="5" item="4"/>
          <tpl hier="9" item="11"/>
          <tpl hier="11" item="0"/>
          <tpl fld="2" item="12"/>
          <tpl fld="3" item="0"/>
        </tpls>
      </n>
      <m>
        <tpls c="8">
          <tpl fld="4" item="0"/>
          <tpl hier="2" item="12"/>
          <tpl hier="3" item="3"/>
          <tpl hier="5" item="4"/>
          <tpl hier="9" item="11"/>
          <tpl hier="11" item="0"/>
          <tpl fld="2" item="30"/>
          <tpl fld="3" item="0"/>
        </tpls>
      </m>
      <n v="1">
        <tpls c="8">
          <tpl fld="4" item="0"/>
          <tpl hier="2" item="12"/>
          <tpl hier="3" item="3"/>
          <tpl hier="5" item="4"/>
          <tpl hier="9" item="11"/>
          <tpl hier="11" item="0"/>
          <tpl fld="2" item="11"/>
          <tpl fld="3" item="0"/>
        </tpls>
      </n>
      <n v="7">
        <tpls c="8">
          <tpl fld="4" item="0"/>
          <tpl hier="2" item="12"/>
          <tpl hier="3" item="3"/>
          <tpl hier="5" item="4"/>
          <tpl hier="9" item="11"/>
          <tpl hier="11" item="0"/>
          <tpl fld="2" item="31"/>
          <tpl fld="3" item="0"/>
        </tpls>
      </n>
      <n v="2">
        <tpls c="8">
          <tpl fld="4" item="0"/>
          <tpl hier="2" item="12"/>
          <tpl hier="3" item="3"/>
          <tpl hier="5" item="4"/>
          <tpl hier="9" item="11"/>
          <tpl hier="11" item="0"/>
          <tpl fld="2" item="29"/>
          <tpl fld="3" item="0"/>
        </tpls>
      </n>
      <n v="2">
        <tpls c="8">
          <tpl fld="4" item="0"/>
          <tpl hier="2" item="12"/>
          <tpl hier="3" item="3"/>
          <tpl hier="5" item="4"/>
          <tpl hier="9" item="11"/>
          <tpl hier="11" item="0"/>
          <tpl fld="2" item="10"/>
          <tpl fld="3" item="0"/>
        </tpls>
      </n>
      <n v="2">
        <tpls c="8">
          <tpl fld="4" item="0"/>
          <tpl hier="2" item="12"/>
          <tpl hier="3" item="3"/>
          <tpl hier="5" item="4"/>
          <tpl hier="9" item="11"/>
          <tpl hier="11" item="0"/>
          <tpl fld="2" item="42"/>
          <tpl fld="3" item="0"/>
        </tpls>
      </n>
      <m>
        <tpls c="8">
          <tpl fld="4" item="0"/>
          <tpl hier="2" item="12"/>
          <tpl hier="3" item="3"/>
          <tpl hier="5" item="4"/>
          <tpl hier="9" item="11"/>
          <tpl hier="11" item="0"/>
          <tpl fld="2" item="28"/>
          <tpl fld="3" item="0"/>
        </tpls>
      </m>
      <m>
        <tpls c="8">
          <tpl fld="4" item="0"/>
          <tpl hier="2" item="12"/>
          <tpl hier="3" item="3"/>
          <tpl hier="5" item="4"/>
          <tpl hier="9" item="11"/>
          <tpl hier="11" item="0"/>
          <tpl fld="2" item="9"/>
          <tpl fld="3" item="0"/>
        </tpls>
      </m>
      <m>
        <tpls c="8">
          <tpl fld="4" item="0"/>
          <tpl hier="2" item="12"/>
          <tpl hier="3" item="3"/>
          <tpl hier="5" item="4"/>
          <tpl hier="9" item="11"/>
          <tpl hier="11" item="0"/>
          <tpl fld="2" item="52"/>
          <tpl fld="3" item="0"/>
        </tpls>
      </m>
      <n v="1">
        <tpls c="8">
          <tpl fld="4" item="0"/>
          <tpl hier="2" item="12"/>
          <tpl hier="3" item="3"/>
          <tpl hier="5" item="4"/>
          <tpl hier="9" item="11"/>
          <tpl hier="11" item="0"/>
          <tpl fld="2" item="27"/>
          <tpl fld="3" item="0"/>
        </tpls>
      </n>
      <n v="1">
        <tpls c="8">
          <tpl fld="4" item="0"/>
          <tpl hier="2" item="12"/>
          <tpl hier="3" item="3"/>
          <tpl hier="5" item="4"/>
          <tpl hier="9" item="11"/>
          <tpl hier="11" item="0"/>
          <tpl fld="2" item="8"/>
          <tpl fld="3" item="0"/>
        </tpls>
      </n>
      <m>
        <tpls c="8">
          <tpl fld="4" item="0"/>
          <tpl hier="2" item="12"/>
          <tpl hier="3" item="3"/>
          <tpl hier="5" item="4"/>
          <tpl hier="9" item="11"/>
          <tpl hier="11" item="0"/>
          <tpl fld="2" item="21"/>
          <tpl fld="3" item="0"/>
        </tpls>
      </m>
      <n v="80">
        <tpls c="8">
          <tpl fld="4" item="0"/>
          <tpl hier="2" item="12"/>
          <tpl hier="3" item="3"/>
          <tpl hier="5" item="4"/>
          <tpl hier="9" item="11"/>
          <tpl hier="11" item="0"/>
          <tpl hier="12" item="4294967295"/>
          <tpl fld="3" item="0"/>
        </tpls>
      </n>
      <m>
        <tpls c="8">
          <tpl fld="4" item="0"/>
          <tpl hier="2" item="12"/>
          <tpl hier="3" item="3"/>
          <tpl hier="5" item="4"/>
          <tpl hier="9" item="11"/>
          <tpl hier="11" item="0"/>
          <tpl fld="2" item="23"/>
          <tpl fld="3" item="0"/>
        </tpls>
      </m>
      <n v="4">
        <tpls c="8">
          <tpl fld="4" item="0"/>
          <tpl hier="2" item="12"/>
          <tpl hier="3" item="3"/>
          <tpl hier="5" item="4"/>
          <tpl hier="9" item="11"/>
          <tpl hier="11" item="0"/>
          <tpl fld="2" item="12"/>
          <tpl hier="14" item="4294967295"/>
        </tpls>
      </n>
      <m>
        <tpls c="8">
          <tpl fld="4" item="0"/>
          <tpl hier="2" item="12"/>
          <tpl hier="3" item="3"/>
          <tpl hier="5" item="4"/>
          <tpl hier="9" item="11"/>
          <tpl hier="11" item="0"/>
          <tpl fld="2" item="30"/>
          <tpl hier="14" item="4294967295"/>
        </tpls>
      </m>
      <n v="2">
        <tpls c="8">
          <tpl fld="4" item="0"/>
          <tpl hier="2" item="12"/>
          <tpl hier="3" item="3"/>
          <tpl hier="5" item="4"/>
          <tpl hier="9" item="11"/>
          <tpl hier="11" item="0"/>
          <tpl fld="2" item="11"/>
          <tpl hier="14" item="4294967295"/>
        </tpls>
      </n>
      <n v="8">
        <tpls c="8">
          <tpl fld="4" item="0"/>
          <tpl hier="2" item="12"/>
          <tpl hier="3" item="3"/>
          <tpl hier="5" item="4"/>
          <tpl hier="9" item="11"/>
          <tpl hier="11" item="0"/>
          <tpl fld="2" item="31"/>
          <tpl hier="14" item="4294967295"/>
        </tpls>
      </n>
      <n v="4">
        <tpls c="8">
          <tpl fld="4" item="0"/>
          <tpl hier="2" item="12"/>
          <tpl hier="3" item="3"/>
          <tpl hier="5" item="4"/>
          <tpl hier="9" item="11"/>
          <tpl hier="11" item="0"/>
          <tpl fld="2" item="29"/>
          <tpl hier="14" item="4294967295"/>
        </tpls>
      </n>
      <n v="4">
        <tpls c="8">
          <tpl fld="4" item="0"/>
          <tpl hier="2" item="12"/>
          <tpl hier="3" item="3"/>
          <tpl hier="5" item="4"/>
          <tpl hier="9" item="11"/>
          <tpl hier="11" item="0"/>
          <tpl fld="2" item="10"/>
          <tpl hier="14" item="4294967295"/>
        </tpls>
      </n>
      <n v="3">
        <tpls c="8">
          <tpl fld="4" item="0"/>
          <tpl hier="2" item="12"/>
          <tpl hier="3" item="3"/>
          <tpl hier="5" item="4"/>
          <tpl hier="9" item="11"/>
          <tpl hier="11" item="0"/>
          <tpl fld="2" item="42"/>
          <tpl hier="14" item="4294967295"/>
        </tpls>
      </n>
      <m>
        <tpls c="8">
          <tpl fld="4" item="0"/>
          <tpl hier="2" item="12"/>
          <tpl hier="3" item="3"/>
          <tpl hier="5" item="4"/>
          <tpl hier="9" item="11"/>
          <tpl hier="11" item="0"/>
          <tpl fld="2" item="28"/>
          <tpl hier="14" item="4294967295"/>
        </tpls>
      </m>
      <m>
        <tpls c="8">
          <tpl fld="4" item="0"/>
          <tpl hier="2" item="12"/>
          <tpl hier="3" item="3"/>
          <tpl hier="5" item="4"/>
          <tpl hier="9" item="11"/>
          <tpl hier="11" item="0"/>
          <tpl fld="2" item="9"/>
          <tpl hier="14" item="4294967295"/>
        </tpls>
      </m>
      <m>
        <tpls c="8">
          <tpl fld="4" item="0"/>
          <tpl hier="2" item="12"/>
          <tpl hier="3" item="3"/>
          <tpl hier="5" item="4"/>
          <tpl hier="9" item="11"/>
          <tpl hier="11" item="0"/>
          <tpl fld="2" item="52"/>
          <tpl hier="14" item="4294967295"/>
        </tpls>
      </m>
      <n v="3">
        <tpls c="8">
          <tpl fld="4" item="0"/>
          <tpl hier="2" item="12"/>
          <tpl hier="3" item="3"/>
          <tpl hier="5" item="4"/>
          <tpl hier="9" item="11"/>
          <tpl hier="11" item="0"/>
          <tpl fld="2" item="27"/>
          <tpl hier="14" item="4294967295"/>
        </tpls>
      </n>
      <n v="2">
        <tpls c="8">
          <tpl fld="4" item="0"/>
          <tpl hier="2" item="12"/>
          <tpl hier="3" item="3"/>
          <tpl hier="5" item="4"/>
          <tpl hier="9" item="11"/>
          <tpl hier="11" item="0"/>
          <tpl fld="2" item="8"/>
          <tpl hier="14" item="4294967295"/>
        </tpls>
      </n>
      <m>
        <tpls c="8">
          <tpl fld="4" item="0"/>
          <tpl hier="2" item="12"/>
          <tpl hier="3" item="3"/>
          <tpl hier="5" item="4"/>
          <tpl hier="9" item="11"/>
          <tpl hier="11" item="0"/>
          <tpl fld="2" item="21"/>
          <tpl hier="14" item="4294967295"/>
        </tpls>
      </m>
      <n v="126">
        <tpls c="8">
          <tpl fld="4" item="0"/>
          <tpl hier="2" item="12"/>
          <tpl hier="3" item="3"/>
          <tpl hier="5" item="4"/>
          <tpl hier="9" item="11"/>
          <tpl hier="11" item="0"/>
          <tpl hier="12" item="4294967295"/>
          <tpl hier="14" item="4294967295"/>
        </tpls>
      </n>
      <n v="1">
        <tpls c="8">
          <tpl fld="4" item="0"/>
          <tpl hier="2" item="12"/>
          <tpl hier="3" item="3"/>
          <tpl hier="5" item="4"/>
          <tpl hier="9" item="11"/>
          <tpl hier="11" item="0"/>
          <tpl fld="2" item="32"/>
          <tpl fld="3" item="1"/>
        </tpls>
      </n>
      <m>
        <tpls c="8">
          <tpl fld="4" item="0"/>
          <tpl hier="2" item="12"/>
          <tpl hier="3" item="3"/>
          <tpl hier="5" item="4"/>
          <tpl hier="9" item="11"/>
          <tpl hier="11" item="0"/>
          <tpl fld="2" item="32"/>
          <tpl fld="3" item="0"/>
        </tpls>
      </m>
      <n v="3">
        <tpls c="8">
          <tpl fld="4" item="0"/>
          <tpl hier="2" item="12"/>
          <tpl hier="3" item="3"/>
          <tpl hier="5" item="4"/>
          <tpl hier="9" item="11"/>
          <tpl hier="11" item="0"/>
          <tpl fld="2" item="33"/>
          <tpl fld="3" item="1"/>
        </tpls>
      </n>
      <n v="1">
        <tpls c="8">
          <tpl fld="4" item="0"/>
          <tpl hier="2" item="12"/>
          <tpl hier="3" item="3"/>
          <tpl hier="5" item="4"/>
          <tpl hier="9" item="11"/>
          <tpl hier="11" item="0"/>
          <tpl fld="2" item="33"/>
          <tpl fld="3" item="0"/>
        </tpls>
      </n>
      <m>
        <tpls c="8">
          <tpl fld="4" item="0"/>
          <tpl hier="2" item="12"/>
          <tpl hier="3" item="3"/>
          <tpl hier="5" item="4"/>
          <tpl hier="9" item="11"/>
          <tpl hier="11" item="0"/>
          <tpl fld="2" item="34"/>
          <tpl fld="3" item="1"/>
        </tpls>
      </m>
      <m>
        <tpls c="8">
          <tpl fld="4" item="0"/>
          <tpl hier="2" item="12"/>
          <tpl hier="3" item="3"/>
          <tpl hier="5" item="4"/>
          <tpl hier="9" item="11"/>
          <tpl hier="11" item="0"/>
          <tpl fld="2" item="34"/>
          <tpl fld="3" item="0"/>
        </tpls>
      </m>
      <n v="2">
        <tpls c="8">
          <tpl fld="4" item="0"/>
          <tpl hier="2" item="12"/>
          <tpl hier="3" item="3"/>
          <tpl hier="5" item="4"/>
          <tpl hier="9" item="11"/>
          <tpl hier="11" item="0"/>
          <tpl fld="2" item="35"/>
          <tpl fld="3" item="1"/>
        </tpls>
      </n>
      <n v="1">
        <tpls c="8">
          <tpl fld="4" item="0"/>
          <tpl hier="2" item="12"/>
          <tpl hier="3" item="3"/>
          <tpl hier="5" item="4"/>
          <tpl hier="9" item="11"/>
          <tpl hier="11" item="0"/>
          <tpl fld="2" item="35"/>
          <tpl fld="3" item="0"/>
        </tpls>
      </n>
      <m>
        <tpls c="8">
          <tpl fld="4" item="0"/>
          <tpl hier="2" item="12"/>
          <tpl hier="3" item="3"/>
          <tpl hier="5" item="4"/>
          <tpl hier="9" item="11"/>
          <tpl hier="11" item="0"/>
          <tpl fld="2" item="36"/>
          <tpl fld="3" item="1"/>
        </tpls>
      </m>
      <m>
        <tpls c="8">
          <tpl fld="4" item="0"/>
          <tpl hier="2" item="12"/>
          <tpl hier="3" item="3"/>
          <tpl hier="5" item="4"/>
          <tpl hier="9" item="11"/>
          <tpl hier="11" item="0"/>
          <tpl fld="2" item="36"/>
          <tpl fld="3" item="0"/>
        </tpls>
      </m>
      <n v="1">
        <tpls c="8">
          <tpl fld="4" item="0"/>
          <tpl hier="2" item="12"/>
          <tpl hier="3" item="3"/>
          <tpl hier="5" item="4"/>
          <tpl hier="9" item="11"/>
          <tpl hier="11" item="0"/>
          <tpl fld="2" item="37"/>
          <tpl fld="3" item="1"/>
        </tpls>
      </n>
      <m>
        <tpls c="8">
          <tpl fld="4" item="0"/>
          <tpl hier="2" item="12"/>
          <tpl hier="3" item="3"/>
          <tpl hier="5" item="4"/>
          <tpl hier="9" item="11"/>
          <tpl hier="11" item="0"/>
          <tpl fld="2" item="37"/>
          <tpl fld="3" item="0"/>
        </tpls>
      </m>
      <n v="1">
        <tpls c="8">
          <tpl fld="4" item="0"/>
          <tpl hier="2" item="12"/>
          <tpl hier="3" item="3"/>
          <tpl hier="5" item="4"/>
          <tpl hier="9" item="11"/>
          <tpl hier="11" item="0"/>
          <tpl fld="2" item="37"/>
          <tpl hier="14" item="4294967295"/>
        </tpls>
      </n>
      <n v="1">
        <tpls c="8">
          <tpl fld="4" item="0"/>
          <tpl hier="2" item="12"/>
          <tpl hier="3" item="3"/>
          <tpl hier="5" item="4"/>
          <tpl hier="9" item="11"/>
          <tpl hier="11" item="0"/>
          <tpl fld="2" item="38"/>
          <tpl fld="3" item="1"/>
        </tpls>
      </n>
      <n v="2">
        <tpls c="8">
          <tpl fld="4" item="0"/>
          <tpl hier="2" item="12"/>
          <tpl hier="3" item="3"/>
          <tpl hier="5" item="4"/>
          <tpl hier="9" item="11"/>
          <tpl hier="11" item="0"/>
          <tpl fld="2" item="38"/>
          <tpl fld="3" item="0"/>
        </tpls>
      </n>
      <n v="3">
        <tpls c="8">
          <tpl fld="4" item="0"/>
          <tpl hier="2" item="12"/>
          <tpl hier="3" item="3"/>
          <tpl hier="5" item="4"/>
          <tpl hier="9" item="11"/>
          <tpl hier="11" item="0"/>
          <tpl fld="2" item="38"/>
          <tpl hier="14" item="4294967295"/>
        </tpls>
      </n>
      <n v="1">
        <tpls c="8">
          <tpl fld="4" item="0"/>
          <tpl hier="2" item="12"/>
          <tpl hier="3" item="3"/>
          <tpl hier="5" item="4"/>
          <tpl hier="9" item="11"/>
          <tpl hier="11" item="0"/>
          <tpl fld="2" item="39"/>
          <tpl fld="3" item="1"/>
        </tpls>
      </n>
      <n v="1">
        <tpls c="8">
          <tpl fld="4" item="0"/>
          <tpl hier="2" item="12"/>
          <tpl hier="3" item="3"/>
          <tpl hier="5" item="4"/>
          <tpl hier="9" item="11"/>
          <tpl hier="11" item="0"/>
          <tpl fld="2" item="39"/>
          <tpl fld="3" item="0"/>
        </tpls>
      </n>
      <n v="2">
        <tpls c="8">
          <tpl fld="4" item="0"/>
          <tpl hier="2" item="12"/>
          <tpl hier="3" item="3"/>
          <tpl hier="5" item="4"/>
          <tpl hier="9" item="11"/>
          <tpl hier="11" item="0"/>
          <tpl fld="2" item="39"/>
          <tpl hier="14" item="4294967295"/>
        </tpls>
      </n>
      <n v="1">
        <tpls c="8">
          <tpl fld="4" item="0"/>
          <tpl hier="2" item="12"/>
          <tpl hier="3" item="3"/>
          <tpl hier="5" item="4"/>
          <tpl hier="9" item="11"/>
          <tpl hier="11" item="0"/>
          <tpl fld="2" item="40"/>
          <tpl fld="3" item="1"/>
        </tpls>
      </n>
      <n v="7">
        <tpls c="8">
          <tpl fld="4" item="0"/>
          <tpl hier="2" item="12"/>
          <tpl hier="3" item="3"/>
          <tpl hier="5" item="4"/>
          <tpl hier="9" item="11"/>
          <tpl hier="11" item="0"/>
          <tpl fld="2" item="40"/>
          <tpl fld="3" item="0"/>
        </tpls>
      </n>
      <n v="8">
        <tpls c="8">
          <tpl fld="4" item="0"/>
          <tpl hier="2" item="12"/>
          <tpl hier="3" item="3"/>
          <tpl hier="5" item="4"/>
          <tpl hier="9" item="11"/>
          <tpl hier="11" item="0"/>
          <tpl fld="2" item="40"/>
          <tpl hier="14" item="4294967295"/>
        </tpls>
      </n>
      <m>
        <tpls c="8">
          <tpl fld="4" item="0"/>
          <tpl hier="2" item="12"/>
          <tpl hier="3" item="3"/>
          <tpl hier="5" item="4"/>
          <tpl hier="9" item="11"/>
          <tpl hier="11" item="0"/>
          <tpl fld="2" item="41"/>
          <tpl fld="3" item="1"/>
        </tpls>
      </m>
      <m>
        <tpls c="8">
          <tpl fld="4" item="0"/>
          <tpl hier="2" item="12"/>
          <tpl hier="3" item="3"/>
          <tpl hier="5" item="4"/>
          <tpl hier="9" item="11"/>
          <tpl hier="11" item="0"/>
          <tpl fld="2" item="41"/>
          <tpl fld="3" item="0"/>
        </tpls>
      </m>
      <m>
        <tpls c="8">
          <tpl fld="4" item="0"/>
          <tpl hier="2" item="12"/>
          <tpl hier="3" item="3"/>
          <tpl hier="5" item="4"/>
          <tpl hier="9" item="11"/>
          <tpl hier="11" item="0"/>
          <tpl fld="2" item="41"/>
          <tpl hier="14" item="4294967295"/>
        </tpls>
      </m>
      <m>
        <tpls c="8">
          <tpl fld="4" item="0"/>
          <tpl hier="2" item="12"/>
          <tpl hier="3" item="3"/>
          <tpl hier="5" item="4"/>
          <tpl hier="9" item="11"/>
          <tpl hier="11" item="0"/>
          <tpl fld="2" item="43"/>
          <tpl hier="14" item="4294967295"/>
        </tpls>
      </m>
      <m>
        <tpls c="8">
          <tpl fld="4" item="0"/>
          <tpl hier="2" item="12"/>
          <tpl hier="3" item="3"/>
          <tpl hier="5" item="4"/>
          <tpl hier="9" item="11"/>
          <tpl hier="11" item="0"/>
          <tpl fld="2" item="43"/>
          <tpl fld="3" item="0"/>
        </tpls>
      </m>
      <n v="1">
        <tpls c="8">
          <tpl fld="4" item="0"/>
          <tpl hier="2" item="12"/>
          <tpl hier="3" item="3"/>
          <tpl hier="5" item="4"/>
          <tpl hier="9" item="11"/>
          <tpl hier="11" item="0"/>
          <tpl fld="2" item="44"/>
          <tpl hier="14" item="4294967295"/>
        </tpls>
      </n>
      <m>
        <tpls c="8">
          <tpl fld="4" item="0"/>
          <tpl hier="2" item="12"/>
          <tpl hier="3" item="3"/>
          <tpl hier="5" item="4"/>
          <tpl hier="9" item="11"/>
          <tpl hier="11" item="0"/>
          <tpl fld="2" item="44"/>
          <tpl fld="3" item="0"/>
        </tpls>
      </m>
      <n v="2">
        <tpls c="8">
          <tpl fld="4" item="0"/>
          <tpl hier="2" item="12"/>
          <tpl hier="3" item="3"/>
          <tpl hier="5" item="4"/>
          <tpl hier="9" item="11"/>
          <tpl hier="11" item="0"/>
          <tpl fld="2" item="45"/>
          <tpl hier="14" item="4294967295"/>
        </tpls>
      </n>
      <m>
        <tpls c="8">
          <tpl fld="4" item="0"/>
          <tpl hier="2" item="12"/>
          <tpl hier="3" item="3"/>
          <tpl hier="5" item="4"/>
          <tpl hier="9" item="11"/>
          <tpl hier="11" item="0"/>
          <tpl fld="2" item="45"/>
          <tpl fld="3" item="0"/>
        </tpls>
      </m>
      <m>
        <tpls c="8">
          <tpl fld="4" item="0"/>
          <tpl hier="2" item="12"/>
          <tpl hier="3" item="3"/>
          <tpl hier="5" item="4"/>
          <tpl hier="9" item="11"/>
          <tpl hier="11" item="0"/>
          <tpl fld="2" item="47"/>
          <tpl fld="3" item="1"/>
        </tpls>
      </m>
      <m>
        <tpls c="8">
          <tpl fld="4" item="0"/>
          <tpl hier="2" item="12"/>
          <tpl hier="3" item="3"/>
          <tpl hier="5" item="4"/>
          <tpl hier="9" item="11"/>
          <tpl hier="11" item="0"/>
          <tpl fld="2" item="47"/>
          <tpl fld="3" item="0"/>
        </tpls>
      </m>
      <m>
        <tpls c="8">
          <tpl fld="4" item="0"/>
          <tpl hier="2" item="12"/>
          <tpl hier="3" item="3"/>
          <tpl hier="5" item="4"/>
          <tpl hier="9" item="11"/>
          <tpl hier="11" item="0"/>
          <tpl fld="2" item="48"/>
          <tpl fld="3" item="1"/>
        </tpls>
      </m>
      <m>
        <tpls c="8">
          <tpl fld="4" item="0"/>
          <tpl hier="2" item="12"/>
          <tpl hier="3" item="3"/>
          <tpl hier="5" item="4"/>
          <tpl hier="9" item="11"/>
          <tpl hier="11" item="0"/>
          <tpl fld="2" item="48"/>
          <tpl fld="3" item="0"/>
        </tpls>
      </m>
      <n v="2">
        <tpls c="8">
          <tpl fld="4" item="0"/>
          <tpl hier="2" item="12"/>
          <tpl hier="3" item="3"/>
          <tpl hier="5" item="4"/>
          <tpl hier="9" item="11"/>
          <tpl hier="11" item="0"/>
          <tpl fld="2" item="49"/>
          <tpl fld="3" item="1"/>
        </tpls>
      </n>
      <m>
        <tpls c="8">
          <tpl fld="4" item="0"/>
          <tpl hier="2" item="12"/>
          <tpl hier="3" item="3"/>
          <tpl hier="5" item="4"/>
          <tpl hier="9" item="11"/>
          <tpl hier="11" item="0"/>
          <tpl fld="2" item="49"/>
          <tpl fld="3" item="0"/>
        </tpls>
      </m>
      <n v="2">
        <tpls c="8">
          <tpl fld="4" item="0"/>
          <tpl hier="2" item="12"/>
          <tpl hier="3" item="3"/>
          <tpl hier="5" item="4"/>
          <tpl hier="9" item="11"/>
          <tpl hier="11" item="0"/>
          <tpl fld="2" item="50"/>
          <tpl fld="3" item="1"/>
        </tpls>
      </n>
      <n v="10">
        <tpls c="8">
          <tpl fld="4" item="0"/>
          <tpl hier="2" item="12"/>
          <tpl hier="3" item="3"/>
          <tpl hier="5" item="4"/>
          <tpl hier="9" item="11"/>
          <tpl hier="11" item="0"/>
          <tpl fld="2" item="50"/>
          <tpl fld="3" item="0"/>
        </tpls>
      </n>
      <n v="1">
        <tpls c="8">
          <tpl fld="4" item="0"/>
          <tpl hier="2" item="12"/>
          <tpl hier="3" item="3"/>
          <tpl hier="5" item="4"/>
          <tpl hier="9" item="11"/>
          <tpl hier="11" item="0"/>
          <tpl fld="2" item="51"/>
          <tpl fld="3" item="1"/>
        </tpls>
      </n>
      <n v="2">
        <tpls c="8">
          <tpl fld="4" item="0"/>
          <tpl hier="2" item="12"/>
          <tpl hier="3" item="3"/>
          <tpl hier="5" item="4"/>
          <tpl hier="9" item="11"/>
          <tpl hier="11" item="0"/>
          <tpl fld="2" item="51"/>
          <tpl fld="3" item="0"/>
        </tpls>
      </n>
      <n v="1">
        <tpls c="8">
          <tpl fld="4" item="0"/>
          <tpl hier="2" item="13"/>
          <tpl hier="3" item="3"/>
          <tpl hier="5" item="4"/>
          <tpl hier="9" item="11"/>
          <tpl hier="11" item="0"/>
          <tpl fld="2" item="6"/>
          <tpl fld="3" item="0"/>
        </tpls>
      </n>
      <m>
        <tpls c="8">
          <tpl fld="4" item="0"/>
          <tpl hier="2" item="13"/>
          <tpl hier="3" item="3"/>
          <tpl hier="5" item="4"/>
          <tpl hier="9" item="11"/>
          <tpl hier="11" item="0"/>
          <tpl fld="2" item="13"/>
          <tpl fld="3" item="0"/>
        </tpls>
      </m>
      <m>
        <tpls c="8">
          <tpl fld="4" item="0"/>
          <tpl hier="2" item="13"/>
          <tpl hier="3" item="3"/>
          <tpl hier="5" item="4"/>
          <tpl hier="9" item="11"/>
          <tpl hier="11" item="0"/>
          <tpl fld="2" item="14"/>
          <tpl fld="3" item="0"/>
        </tpls>
      </m>
      <n v="2">
        <tpls c="8">
          <tpl fld="4" item="0"/>
          <tpl hier="2" item="13"/>
          <tpl hier="3" item="3"/>
          <tpl hier="5" item="4"/>
          <tpl hier="9" item="11"/>
          <tpl hier="11" item="0"/>
          <tpl fld="2" item="15"/>
          <tpl fld="3" item="0"/>
        </tpls>
      </n>
      <n v="4">
        <tpls c="8">
          <tpl fld="4" item="0"/>
          <tpl hier="2" item="13"/>
          <tpl hier="3" item="3"/>
          <tpl hier="5" item="4"/>
          <tpl hier="9" item="11"/>
          <tpl hier="11" item="0"/>
          <tpl fld="2" item="16"/>
          <tpl fld="3" item="0"/>
        </tpls>
      </n>
      <m>
        <tpls c="8">
          <tpl fld="4" item="0"/>
          <tpl hier="2" item="13"/>
          <tpl hier="3" item="3"/>
          <tpl hier="5" item="4"/>
          <tpl hier="9" item="11"/>
          <tpl hier="11" item="0"/>
          <tpl fld="2" item="13"/>
          <tpl fld="3" item="1"/>
        </tpls>
      </m>
      <m>
        <tpls c="8">
          <tpl fld="4" item="0"/>
          <tpl hier="2" item="13"/>
          <tpl hier="3" item="3"/>
          <tpl hier="5" item="4"/>
          <tpl hier="9" item="11"/>
          <tpl hier="11" item="0"/>
          <tpl fld="2" item="14"/>
          <tpl fld="3" item="1"/>
        </tpls>
      </m>
      <n v="2">
        <tpls c="8">
          <tpl fld="4" item="0"/>
          <tpl hier="2" item="13"/>
          <tpl hier="3" item="3"/>
          <tpl hier="5" item="4"/>
          <tpl hier="9" item="11"/>
          <tpl hier="11" item="0"/>
          <tpl fld="2" item="15"/>
          <tpl fld="3" item="1"/>
        </tpls>
      </n>
      <n v="2">
        <tpls c="8">
          <tpl fld="4" item="0"/>
          <tpl hier="2" item="13"/>
          <tpl hier="3" item="3"/>
          <tpl hier="5" item="4"/>
          <tpl hier="9" item="11"/>
          <tpl hier="11" item="0"/>
          <tpl fld="2" item="16"/>
          <tpl fld="3" item="1"/>
        </tpls>
      </n>
      <m>
        <tpls c="8">
          <tpl fld="4" item="0"/>
          <tpl hier="2" item="13"/>
          <tpl hier="3" item="3"/>
          <tpl hier="5" item="4"/>
          <tpl hier="9" item="11"/>
          <tpl hier="11" item="0"/>
          <tpl fld="2" item="24"/>
          <tpl fld="3" item="0"/>
        </tpls>
      </m>
      <n v="3">
        <tpls c="8">
          <tpl fld="4" item="0"/>
          <tpl hier="2" item="13"/>
          <tpl hier="3" item="3"/>
          <tpl hier="5" item="4"/>
          <tpl hier="9" item="11"/>
          <tpl hier="11" item="0"/>
          <tpl fld="2" item="25"/>
          <tpl fld="3" item="0"/>
        </tpls>
      </n>
      <m>
        <tpls c="8">
          <tpl fld="4" item="0"/>
          <tpl hier="2" item="13"/>
          <tpl hier="3" item="3"/>
          <tpl hier="5" item="4"/>
          <tpl hier="9" item="11"/>
          <tpl hier="11" item="0"/>
          <tpl fld="2" item="26"/>
          <tpl fld="3" item="0"/>
        </tpls>
      </m>
      <m>
        <tpls c="8">
          <tpl fld="4" item="0"/>
          <tpl hier="2" item="13"/>
          <tpl hier="3" item="3"/>
          <tpl hier="5" item="4"/>
          <tpl hier="9" item="11"/>
          <tpl hier="11" item="0"/>
          <tpl fld="2" item="0"/>
          <tpl hier="14" item="4294967295"/>
        </tpls>
      </m>
      <n v="1">
        <tpls c="8">
          <tpl fld="4" item="0"/>
          <tpl hier="2" item="13"/>
          <tpl hier="3" item="3"/>
          <tpl hier="5" item="4"/>
          <tpl hier="9" item="11"/>
          <tpl hier="11" item="0"/>
          <tpl fld="2" item="17"/>
          <tpl hier="14" item="4294967295"/>
        </tpls>
      </n>
      <m>
        <tpls c="8">
          <tpl fld="4" item="0"/>
          <tpl hier="2" item="13"/>
          <tpl hier="3" item="3"/>
          <tpl hier="5" item="4"/>
          <tpl hier="9" item="11"/>
          <tpl hier="11" item="0"/>
          <tpl fld="2" item="1"/>
          <tpl hier="14" item="4294967295"/>
        </tpls>
      </m>
      <m>
        <tpls c="8">
          <tpl fld="4" item="0"/>
          <tpl hier="2" item="13"/>
          <tpl hier="3" item="3"/>
          <tpl hier="5" item="4"/>
          <tpl hier="9" item="11"/>
          <tpl hier="11" item="0"/>
          <tpl fld="2" item="18"/>
          <tpl hier="14" item="4294967295"/>
        </tpls>
      </m>
      <n v="3">
        <tpls c="8">
          <tpl fld="4" item="0"/>
          <tpl hier="2" item="13"/>
          <tpl hier="3" item="3"/>
          <tpl hier="5" item="4"/>
          <tpl hier="9" item="11"/>
          <tpl hier="11" item="0"/>
          <tpl fld="2" item="2"/>
          <tpl hier="14" item="4294967295"/>
        </tpls>
      </n>
      <n v="2">
        <tpls c="8">
          <tpl fld="4" item="0"/>
          <tpl hier="2" item="13"/>
          <tpl hier="3" item="3"/>
          <tpl hier="5" item="4"/>
          <tpl hier="9" item="11"/>
          <tpl hier="11" item="0"/>
          <tpl fld="2" item="19"/>
          <tpl hier="14" item="4294967295"/>
        </tpls>
      </n>
      <n v="12">
        <tpls c="8">
          <tpl fld="4" item="0"/>
          <tpl hier="2" item="13"/>
          <tpl hier="3" item="3"/>
          <tpl hier="5" item="4"/>
          <tpl hier="9" item="11"/>
          <tpl hier="11" item="0"/>
          <tpl fld="2" item="3"/>
          <tpl hier="14" item="4294967295"/>
        </tpls>
      </n>
      <n v="4">
        <tpls c="8">
          <tpl fld="4" item="0"/>
          <tpl hier="2" item="13"/>
          <tpl hier="3" item="3"/>
          <tpl hier="5" item="4"/>
          <tpl hier="9" item="11"/>
          <tpl hier="11" item="0"/>
          <tpl fld="2" item="20"/>
          <tpl hier="14" item="4294967295"/>
        </tpls>
      </n>
      <m>
        <tpls c="8">
          <tpl fld="4" item="0"/>
          <tpl hier="2" item="13"/>
          <tpl hier="3" item="3"/>
          <tpl hier="5" item="4"/>
          <tpl hier="9" item="11"/>
          <tpl hier="11" item="0"/>
          <tpl fld="2" item="0"/>
          <tpl fld="3" item="0"/>
        </tpls>
      </m>
      <m>
        <tpls c="8">
          <tpl fld="4" item="0"/>
          <tpl hier="2" item="13"/>
          <tpl hier="3" item="3"/>
          <tpl hier="5" item="4"/>
          <tpl hier="9" item="11"/>
          <tpl hier="11" item="0"/>
          <tpl fld="2" item="17"/>
          <tpl fld="3" item="0"/>
        </tpls>
      </m>
      <m>
        <tpls c="8">
          <tpl fld="4" item="0"/>
          <tpl hier="2" item="13"/>
          <tpl hier="3" item="3"/>
          <tpl hier="5" item="4"/>
          <tpl hier="9" item="11"/>
          <tpl hier="11" item="0"/>
          <tpl fld="2" item="1"/>
          <tpl fld="3" item="0"/>
        </tpls>
      </m>
      <m>
        <tpls c="8">
          <tpl fld="4" item="0"/>
          <tpl hier="2" item="13"/>
          <tpl hier="3" item="3"/>
          <tpl hier="5" item="4"/>
          <tpl hier="9" item="11"/>
          <tpl hier="11" item="0"/>
          <tpl fld="2" item="18"/>
          <tpl fld="3" item="0"/>
        </tpls>
      </m>
      <n v="1">
        <tpls c="8">
          <tpl fld="4" item="0"/>
          <tpl hier="2" item="13"/>
          <tpl hier="3" item="3"/>
          <tpl hier="5" item="4"/>
          <tpl hier="9" item="11"/>
          <tpl hier="11" item="0"/>
          <tpl fld="2" item="2"/>
          <tpl fld="3" item="0"/>
        </tpls>
      </n>
      <n v="1">
        <tpls c="8">
          <tpl fld="4" item="0"/>
          <tpl hier="2" item="13"/>
          <tpl hier="3" item="3"/>
          <tpl hier="5" item="4"/>
          <tpl hier="9" item="11"/>
          <tpl hier="11" item="0"/>
          <tpl fld="2" item="19"/>
          <tpl fld="3" item="0"/>
        </tpls>
      </n>
      <n v="10">
        <tpls c="8">
          <tpl fld="4" item="0"/>
          <tpl hier="2" item="13"/>
          <tpl hier="3" item="3"/>
          <tpl hier="5" item="4"/>
          <tpl hier="9" item="11"/>
          <tpl hier="11" item="0"/>
          <tpl fld="2" item="3"/>
          <tpl fld="3" item="0"/>
        </tpls>
      </n>
      <n v="1">
        <tpls c="8">
          <tpl fld="4" item="0"/>
          <tpl hier="2" item="13"/>
          <tpl hier="3" item="3"/>
          <tpl hier="5" item="4"/>
          <tpl hier="9" item="11"/>
          <tpl hier="11" item="0"/>
          <tpl fld="2" item="20"/>
          <tpl fld="3" item="0"/>
        </tpls>
      </n>
      <m>
        <tpls c="8">
          <tpl fld="4" item="0"/>
          <tpl hier="2" item="13"/>
          <tpl hier="3" item="3"/>
          <tpl hier="5" item="4"/>
          <tpl hier="9" item="11"/>
          <tpl hier="11" item="0"/>
          <tpl fld="2" item="0"/>
          <tpl fld="3" item="1"/>
        </tpls>
      </m>
      <n v="1">
        <tpls c="8">
          <tpl fld="4" item="0"/>
          <tpl hier="2" item="13"/>
          <tpl hier="3" item="3"/>
          <tpl hier="5" item="4"/>
          <tpl hier="9" item="11"/>
          <tpl hier="11" item="0"/>
          <tpl fld="2" item="17"/>
          <tpl fld="3" item="1"/>
        </tpls>
      </n>
      <m>
        <tpls c="8">
          <tpl fld="4" item="0"/>
          <tpl hier="2" item="13"/>
          <tpl hier="3" item="3"/>
          <tpl hier="5" item="4"/>
          <tpl hier="9" item="11"/>
          <tpl hier="11" item="0"/>
          <tpl fld="2" item="1"/>
          <tpl fld="3" item="1"/>
        </tpls>
      </m>
      <m>
        <tpls c="8">
          <tpl fld="4" item="0"/>
          <tpl hier="2" item="13"/>
          <tpl hier="3" item="3"/>
          <tpl hier="5" item="4"/>
          <tpl hier="9" item="11"/>
          <tpl hier="11" item="0"/>
          <tpl fld="2" item="18"/>
          <tpl fld="3" item="1"/>
        </tpls>
      </m>
      <n v="2">
        <tpls c="8">
          <tpl fld="4" item="0"/>
          <tpl hier="2" item="13"/>
          <tpl hier="3" item="3"/>
          <tpl hier="5" item="4"/>
          <tpl hier="9" item="11"/>
          <tpl hier="11" item="0"/>
          <tpl fld="2" item="2"/>
          <tpl fld="3" item="1"/>
        </tpls>
      </n>
      <n v="1">
        <tpls c="8">
          <tpl fld="4" item="0"/>
          <tpl hier="2" item="13"/>
          <tpl hier="3" item="3"/>
          <tpl hier="5" item="4"/>
          <tpl hier="9" item="11"/>
          <tpl hier="11" item="0"/>
          <tpl fld="2" item="19"/>
          <tpl fld="3" item="1"/>
        </tpls>
      </n>
      <n v="2">
        <tpls c="8">
          <tpl fld="4" item="0"/>
          <tpl hier="2" item="13"/>
          <tpl hier="3" item="3"/>
          <tpl hier="5" item="4"/>
          <tpl hier="9" item="11"/>
          <tpl hier="11" item="0"/>
          <tpl fld="2" item="3"/>
          <tpl fld="3" item="1"/>
        </tpls>
      </n>
      <n v="3">
        <tpls c="8">
          <tpl fld="4" item="0"/>
          <tpl hier="2" item="13"/>
          <tpl hier="3" item="3"/>
          <tpl hier="5" item="4"/>
          <tpl hier="9" item="11"/>
          <tpl hier="11" item="0"/>
          <tpl fld="2" item="20"/>
          <tpl fld="3" item="1"/>
        </tpls>
      </n>
      <m>
        <tpls c="8">
          <tpl fld="4" item="0"/>
          <tpl hier="2" item="13"/>
          <tpl hier="3" item="3"/>
          <tpl hier="5" item="4"/>
          <tpl hier="9" item="11"/>
          <tpl hier="11" item="0"/>
          <tpl fld="2" item="5"/>
          <tpl fld="3" item="0"/>
        </tpls>
      </m>
      <m>
        <tpls c="8">
          <tpl fld="4" item="0"/>
          <tpl hier="2" item="13"/>
          <tpl hier="3" item="3"/>
          <tpl hier="5" item="4"/>
          <tpl hier="9" item="11"/>
          <tpl hier="11" item="0"/>
          <tpl fld="2" item="4"/>
          <tpl hier="14" item="4294967295"/>
        </tpls>
      </m>
      <m>
        <tpls c="8">
          <tpl fld="4" item="0"/>
          <tpl hier="2" item="13"/>
          <tpl hier="3" item="3"/>
          <tpl hier="5" item="4"/>
          <tpl hier="9" item="11"/>
          <tpl hier="11" item="0"/>
          <tpl fld="2" item="22"/>
          <tpl hier="14" item="4294967295"/>
        </tpls>
      </m>
      <m>
        <tpls c="8">
          <tpl fld="4" item="0"/>
          <tpl hier="2" item="13"/>
          <tpl hier="3" item="3"/>
          <tpl hier="5" item="4"/>
          <tpl hier="9" item="11"/>
          <tpl hier="11" item="0"/>
          <tpl fld="2" item="5"/>
          <tpl hier="14" item="4294967295"/>
        </tpls>
      </m>
      <m>
        <tpls c="8">
          <tpl fld="4" item="0"/>
          <tpl hier="2" item="13"/>
          <tpl hier="3" item="3"/>
          <tpl hier="5" item="4"/>
          <tpl hier="9" item="11"/>
          <tpl hier="11" item="0"/>
          <tpl fld="2" item="23"/>
          <tpl hier="14" item="4294967295"/>
        </tpls>
      </m>
      <n v="1">
        <tpls c="8">
          <tpl fld="4" item="0"/>
          <tpl hier="2" item="13"/>
          <tpl hier="3" item="3"/>
          <tpl hier="5" item="4"/>
          <tpl hier="9" item="11"/>
          <tpl hier="11" item="0"/>
          <tpl fld="2" item="6"/>
          <tpl hier="14" item="4294967295"/>
        </tpls>
      </n>
      <n v="2">
        <tpls c="8">
          <tpl fld="4" item="0"/>
          <tpl hier="2" item="13"/>
          <tpl hier="3" item="3"/>
          <tpl hier="5" item="4"/>
          <tpl hier="9" item="11"/>
          <tpl hier="11" item="0"/>
          <tpl fld="2" item="24"/>
          <tpl hier="14" item="4294967295"/>
        </tpls>
      </n>
      <n v="8">
        <tpls c="8">
          <tpl fld="4" item="0"/>
          <tpl hier="2" item="13"/>
          <tpl hier="3" item="3"/>
          <tpl hier="5" item="4"/>
          <tpl hier="9" item="11"/>
          <tpl hier="11" item="0"/>
          <tpl fld="2" item="7"/>
          <tpl hier="14" item="4294967295"/>
        </tpls>
      </n>
      <n v="6">
        <tpls c="8">
          <tpl fld="4" item="0"/>
          <tpl hier="2" item="13"/>
          <tpl hier="3" item="3"/>
          <tpl hier="5" item="4"/>
          <tpl hier="9" item="11"/>
          <tpl hier="11" item="0"/>
          <tpl fld="2" item="25"/>
          <tpl hier="14" item="4294967295"/>
        </tpls>
      </n>
      <n v="1">
        <tpls c="8">
          <tpl fld="4" item="0"/>
          <tpl hier="2" item="13"/>
          <tpl hier="3" item="3"/>
          <tpl hier="5" item="4"/>
          <tpl hier="9" item="11"/>
          <tpl hier="11" item="0"/>
          <tpl fld="2" item="26"/>
          <tpl hier="14" item="4294967295"/>
        </tpls>
      </n>
      <n v="7">
        <tpls c="8">
          <tpl fld="4" item="0"/>
          <tpl hier="2" item="13"/>
          <tpl hier="3" item="3"/>
          <tpl hier="5" item="4"/>
          <tpl hier="9" item="11"/>
          <tpl hier="11" item="0"/>
          <tpl fld="2" item="46"/>
          <tpl hier="14" item="4294967295"/>
        </tpls>
      </n>
      <n v="4">
        <tpls c="8">
          <tpl fld="4" item="0"/>
          <tpl hier="2" item="13"/>
          <tpl hier="3" item="3"/>
          <tpl hier="5" item="4"/>
          <tpl hier="9" item="11"/>
          <tpl hier="11" item="0"/>
          <tpl fld="2" item="7"/>
          <tpl fld="3" item="0"/>
        </tpls>
      </n>
      <m>
        <tpls c="8">
          <tpl fld="4" item="0"/>
          <tpl hier="2" item="13"/>
          <tpl hier="3" item="3"/>
          <tpl hier="5" item="4"/>
          <tpl hier="9" item="11"/>
          <tpl hier="11" item="0"/>
          <tpl fld="2" item="43"/>
          <tpl fld="3" item="1"/>
        </tpls>
      </m>
      <m>
        <tpls c="8">
          <tpl fld="4" item="0"/>
          <tpl hier="2" item="13"/>
          <tpl hier="3" item="3"/>
          <tpl hier="5" item="4"/>
          <tpl hier="9" item="11"/>
          <tpl hier="11" item="0"/>
          <tpl fld="2" item="4"/>
          <tpl fld="3" item="1"/>
        </tpls>
      </m>
      <m>
        <tpls c="8">
          <tpl fld="4" item="0"/>
          <tpl hier="2" item="13"/>
          <tpl hier="3" item="3"/>
          <tpl hier="5" item="4"/>
          <tpl hier="9" item="11"/>
          <tpl hier="11" item="0"/>
          <tpl fld="2" item="22"/>
          <tpl fld="3" item="1"/>
        </tpls>
      </m>
      <n v="1">
        <tpls c="8">
          <tpl fld="4" item="0"/>
          <tpl hier="2" item="13"/>
          <tpl hier="3" item="3"/>
          <tpl hier="5" item="4"/>
          <tpl hier="9" item="11"/>
          <tpl hier="11" item="0"/>
          <tpl fld="2" item="44"/>
          <tpl fld="3" item="1"/>
        </tpls>
      </n>
      <m>
        <tpls c="8">
          <tpl fld="4" item="0"/>
          <tpl hier="2" item="13"/>
          <tpl hier="3" item="3"/>
          <tpl hier="5" item="4"/>
          <tpl hier="9" item="11"/>
          <tpl hier="11" item="0"/>
          <tpl fld="2" item="5"/>
          <tpl fld="3" item="1"/>
        </tpls>
      </m>
      <m>
        <tpls c="8">
          <tpl fld="4" item="0"/>
          <tpl hier="2" item="13"/>
          <tpl hier="3" item="3"/>
          <tpl hier="5" item="4"/>
          <tpl hier="9" item="11"/>
          <tpl hier="11" item="0"/>
          <tpl fld="2" item="23"/>
          <tpl fld="3" item="1"/>
        </tpls>
      </m>
      <n v="1">
        <tpls c="8">
          <tpl fld="4" item="0"/>
          <tpl hier="2" item="13"/>
          <tpl hier="3" item="3"/>
          <tpl hier="5" item="4"/>
          <tpl hier="9" item="11"/>
          <tpl hier="11" item="0"/>
          <tpl fld="2" item="45"/>
          <tpl fld="3" item="1"/>
        </tpls>
      </n>
      <m>
        <tpls c="8">
          <tpl fld="4" item="0"/>
          <tpl hier="2" item="13"/>
          <tpl hier="3" item="3"/>
          <tpl hier="5" item="4"/>
          <tpl hier="9" item="11"/>
          <tpl hier="11" item="0"/>
          <tpl fld="2" item="6"/>
          <tpl fld="3" item="1"/>
        </tpls>
      </m>
      <n v="2">
        <tpls c="8">
          <tpl fld="4" item="0"/>
          <tpl hier="2" item="13"/>
          <tpl hier="3" item="3"/>
          <tpl hier="5" item="4"/>
          <tpl hier="9" item="11"/>
          <tpl hier="11" item="0"/>
          <tpl fld="2" item="24"/>
          <tpl fld="3" item="1"/>
        </tpls>
      </n>
      <n v="1">
        <tpls c="8">
          <tpl fld="4" item="0"/>
          <tpl hier="2" item="13"/>
          <tpl hier="3" item="3"/>
          <tpl hier="5" item="4"/>
          <tpl hier="9" item="11"/>
          <tpl hier="11" item="0"/>
          <tpl fld="2" item="46"/>
          <tpl fld="3" item="1"/>
        </tpls>
      </n>
      <n v="4">
        <tpls c="8">
          <tpl fld="4" item="0"/>
          <tpl hier="2" item="13"/>
          <tpl hier="3" item="3"/>
          <tpl hier="5" item="4"/>
          <tpl hier="9" item="11"/>
          <tpl hier="11" item="0"/>
          <tpl fld="2" item="7"/>
          <tpl fld="3" item="1"/>
        </tpls>
      </n>
      <n v="3">
        <tpls c="8">
          <tpl fld="4" item="0"/>
          <tpl hier="2" item="13"/>
          <tpl hier="3" item="3"/>
          <tpl hier="5" item="4"/>
          <tpl hier="9" item="11"/>
          <tpl hier="11" item="0"/>
          <tpl fld="2" item="25"/>
          <tpl fld="3" item="1"/>
        </tpls>
      </n>
      <n v="1">
        <tpls c="8">
          <tpl fld="4" item="0"/>
          <tpl hier="2" item="13"/>
          <tpl hier="3" item="3"/>
          <tpl hier="5" item="4"/>
          <tpl hier="9" item="11"/>
          <tpl hier="11" item="0"/>
          <tpl fld="2" item="26"/>
          <tpl fld="3" item="1"/>
        </tpls>
      </n>
      <n v="6">
        <tpls c="8">
          <tpl fld="4" item="0"/>
          <tpl hier="2" item="13"/>
          <tpl hier="3" item="3"/>
          <tpl hier="5" item="4"/>
          <tpl hier="9" item="11"/>
          <tpl hier="11" item="0"/>
          <tpl fld="2" item="46"/>
          <tpl fld="3" item="0"/>
        </tpls>
      </n>
      <n v="1">
        <tpls c="8">
          <tpl fld="4" item="0"/>
          <tpl hier="2" item="13"/>
          <tpl hier="3" item="3"/>
          <tpl hier="5" item="4"/>
          <tpl hier="9" item="11"/>
          <tpl hier="11" item="0"/>
          <tpl fld="2" item="51"/>
          <tpl hier="14" item="4294967295"/>
        </tpls>
      </n>
      <n v="8">
        <tpls c="8">
          <tpl fld="4" item="0"/>
          <tpl hier="2" item="13"/>
          <tpl hier="3" item="3"/>
          <tpl hier="5" item="4"/>
          <tpl hier="9" item="11"/>
          <tpl hier="11" item="0"/>
          <tpl fld="2" item="36"/>
          <tpl hier="14" item="4294967295"/>
        </tpls>
      </n>
      <n v="6">
        <tpls c="8">
          <tpl fld="4" item="0"/>
          <tpl hier="2" item="13"/>
          <tpl hier="3" item="3"/>
          <tpl hier="5" item="4"/>
          <tpl hier="9" item="11"/>
          <tpl hier="11" item="0"/>
          <tpl fld="2" item="16"/>
          <tpl hier="14" item="4294967295"/>
        </tpls>
      </n>
      <n v="9">
        <tpls c="8">
          <tpl fld="4" item="0"/>
          <tpl hier="2" item="13"/>
          <tpl hier="3" item="3"/>
          <tpl hier="5" item="4"/>
          <tpl hier="9" item="11"/>
          <tpl hier="11" item="0"/>
          <tpl fld="2" item="50"/>
          <tpl hier="14" item="4294967295"/>
        </tpls>
      </n>
      <n v="4">
        <tpls c="8">
          <tpl fld="4" item="0"/>
          <tpl hier="2" item="13"/>
          <tpl hier="3" item="3"/>
          <tpl hier="5" item="4"/>
          <tpl hier="9" item="11"/>
          <tpl hier="11" item="0"/>
          <tpl fld="2" item="35"/>
          <tpl hier="14" item="4294967295"/>
        </tpls>
      </n>
      <n v="4">
        <tpls c="8">
          <tpl fld="4" item="0"/>
          <tpl hier="2" item="13"/>
          <tpl hier="3" item="3"/>
          <tpl hier="5" item="4"/>
          <tpl hier="9" item="11"/>
          <tpl hier="11" item="0"/>
          <tpl fld="2" item="15"/>
          <tpl hier="14" item="4294967295"/>
        </tpls>
      </n>
      <n v="1">
        <tpls c="8">
          <tpl fld="4" item="0"/>
          <tpl hier="2" item="13"/>
          <tpl hier="3" item="3"/>
          <tpl hier="5" item="4"/>
          <tpl hier="9" item="11"/>
          <tpl hier="11" item="0"/>
          <tpl fld="2" item="49"/>
          <tpl hier="14" item="4294967295"/>
        </tpls>
      </n>
      <n v="2">
        <tpls c="8">
          <tpl fld="4" item="0"/>
          <tpl hier="2" item="13"/>
          <tpl hier="3" item="3"/>
          <tpl hier="5" item="4"/>
          <tpl hier="9" item="11"/>
          <tpl hier="11" item="0"/>
          <tpl fld="2" item="34"/>
          <tpl hier="14" item="4294967295"/>
        </tpls>
      </n>
      <m>
        <tpls c="8">
          <tpl fld="4" item="0"/>
          <tpl hier="2" item="13"/>
          <tpl hier="3" item="3"/>
          <tpl hier="5" item="4"/>
          <tpl hier="9" item="11"/>
          <tpl hier="11" item="0"/>
          <tpl fld="2" item="14"/>
          <tpl hier="14" item="4294967295"/>
        </tpls>
      </m>
      <m>
        <tpls c="8">
          <tpl fld="4" item="0"/>
          <tpl hier="2" item="13"/>
          <tpl hier="3" item="3"/>
          <tpl hier="5" item="4"/>
          <tpl hier="9" item="11"/>
          <tpl hier="11" item="0"/>
          <tpl fld="2" item="48"/>
          <tpl hier="14" item="4294967295"/>
        </tpls>
      </m>
      <m>
        <tpls c="8">
          <tpl fld="4" item="0"/>
          <tpl hier="2" item="13"/>
          <tpl hier="3" item="3"/>
          <tpl hier="5" item="4"/>
          <tpl hier="9" item="11"/>
          <tpl hier="11" item="0"/>
          <tpl fld="2" item="33"/>
          <tpl hier="14" item="4294967295"/>
        </tpls>
      </m>
      <m>
        <tpls c="8">
          <tpl fld="4" item="0"/>
          <tpl hier="2" item="13"/>
          <tpl hier="3" item="3"/>
          <tpl hier="5" item="4"/>
          <tpl hier="9" item="11"/>
          <tpl hier="11" item="0"/>
          <tpl fld="2" item="13"/>
          <tpl hier="14" item="4294967295"/>
        </tpls>
      </m>
      <m>
        <tpls c="8">
          <tpl fld="4" item="0"/>
          <tpl hier="2" item="13"/>
          <tpl hier="3" item="3"/>
          <tpl hier="5" item="4"/>
          <tpl hier="9" item="11"/>
          <tpl hier="11" item="0"/>
          <tpl fld="2" item="47"/>
          <tpl hier="14" item="4294967295"/>
        </tpls>
      </m>
      <m>
        <tpls c="8">
          <tpl fld="4" item="0"/>
          <tpl hier="2" item="13"/>
          <tpl hier="3" item="3"/>
          <tpl hier="5" item="4"/>
          <tpl hier="9" item="11"/>
          <tpl hier="11" item="0"/>
          <tpl fld="2" item="32"/>
          <tpl hier="14" item="4294967295"/>
        </tpls>
      </m>
      <m>
        <tpls c="8">
          <tpl fld="4" item="0"/>
          <tpl hier="2" item="13"/>
          <tpl hier="3" item="3"/>
          <tpl hier="5" item="4"/>
          <tpl hier="9" item="11"/>
          <tpl hier="11" item="0"/>
          <tpl fld="2" item="22"/>
          <tpl fld="3" item="0"/>
        </tpls>
      </m>
      <m>
        <tpls c="8">
          <tpl fld="4" item="0"/>
          <tpl hier="2" item="13"/>
          <tpl hier="3" item="3"/>
          <tpl hier="5" item="4"/>
          <tpl hier="9" item="11"/>
          <tpl hier="11" item="0"/>
          <tpl fld="2" item="12"/>
          <tpl fld="3" item="1"/>
        </tpls>
      </m>
      <n v="6">
        <tpls c="8">
          <tpl fld="4" item="0"/>
          <tpl hier="2" item="13"/>
          <tpl hier="3" item="3"/>
          <tpl hier="5" item="4"/>
          <tpl hier="9" item="11"/>
          <tpl hier="11" item="0"/>
          <tpl fld="2" item="30"/>
          <tpl fld="3" item="1"/>
        </tpls>
      </n>
      <n v="3">
        <tpls c="8">
          <tpl fld="4" item="0"/>
          <tpl hier="2" item="13"/>
          <tpl hier="3" item="3"/>
          <tpl hier="5" item="4"/>
          <tpl hier="9" item="11"/>
          <tpl hier="11" item="0"/>
          <tpl fld="2" item="11"/>
          <tpl fld="3" item="1"/>
        </tpls>
      </n>
      <n v="2">
        <tpls c="8">
          <tpl fld="4" item="0"/>
          <tpl hier="2" item="13"/>
          <tpl hier="3" item="3"/>
          <tpl hier="5" item="4"/>
          <tpl hier="9" item="11"/>
          <tpl hier="11" item="0"/>
          <tpl fld="2" item="31"/>
          <tpl fld="3" item="1"/>
        </tpls>
      </n>
      <n v="1">
        <tpls c="8">
          <tpl fld="4" item="0"/>
          <tpl hier="2" item="13"/>
          <tpl hier="3" item="3"/>
          <tpl hier="5" item="4"/>
          <tpl hier="9" item="11"/>
          <tpl hier="11" item="0"/>
          <tpl fld="2" item="29"/>
          <tpl fld="3" item="1"/>
        </tpls>
      </n>
      <m>
        <tpls c="8">
          <tpl fld="4" item="0"/>
          <tpl hier="2" item="13"/>
          <tpl hier="3" item="3"/>
          <tpl hier="5" item="4"/>
          <tpl hier="9" item="11"/>
          <tpl hier="11" item="0"/>
          <tpl fld="2" item="10"/>
          <tpl fld="3" item="1"/>
        </tpls>
      </m>
      <n v="1">
        <tpls c="8">
          <tpl fld="4" item="0"/>
          <tpl hier="2" item="13"/>
          <tpl hier="3" item="3"/>
          <tpl hier="5" item="4"/>
          <tpl hier="9" item="11"/>
          <tpl hier="11" item="0"/>
          <tpl fld="2" item="42"/>
          <tpl fld="3" item="1"/>
        </tpls>
      </n>
      <m>
        <tpls c="8">
          <tpl fld="4" item="0"/>
          <tpl hier="2" item="13"/>
          <tpl hier="3" item="3"/>
          <tpl hier="5" item="4"/>
          <tpl hier="9" item="11"/>
          <tpl hier="11" item="0"/>
          <tpl fld="2" item="28"/>
          <tpl fld="3" item="1"/>
        </tpls>
      </m>
      <m>
        <tpls c="8">
          <tpl fld="4" item="0"/>
          <tpl hier="2" item="13"/>
          <tpl hier="3" item="3"/>
          <tpl hier="5" item="4"/>
          <tpl hier="9" item="11"/>
          <tpl hier="11" item="0"/>
          <tpl fld="2" item="9"/>
          <tpl fld="3" item="1"/>
        </tpls>
      </m>
      <m>
        <tpls c="8">
          <tpl fld="4" item="0"/>
          <tpl hier="2" item="13"/>
          <tpl hier="3" item="3"/>
          <tpl hier="5" item="4"/>
          <tpl hier="9" item="11"/>
          <tpl hier="11" item="0"/>
          <tpl fld="2" item="52"/>
          <tpl fld="3" item="1"/>
        </tpls>
      </m>
      <m>
        <tpls c="8">
          <tpl fld="4" item="0"/>
          <tpl hier="2" item="13"/>
          <tpl hier="3" item="3"/>
          <tpl hier="5" item="4"/>
          <tpl hier="9" item="11"/>
          <tpl hier="11" item="0"/>
          <tpl fld="2" item="27"/>
          <tpl fld="3" item="1"/>
        </tpls>
      </m>
      <m>
        <tpls c="8">
          <tpl fld="4" item="0"/>
          <tpl hier="2" item="13"/>
          <tpl hier="3" item="3"/>
          <tpl hier="5" item="4"/>
          <tpl hier="9" item="11"/>
          <tpl hier="11" item="0"/>
          <tpl fld="2" item="8"/>
          <tpl fld="3" item="1"/>
        </tpls>
      </m>
      <m>
        <tpls c="8">
          <tpl fld="4" item="0"/>
          <tpl hier="2" item="13"/>
          <tpl hier="3" item="3"/>
          <tpl hier="5" item="4"/>
          <tpl hier="9" item="11"/>
          <tpl hier="11" item="0"/>
          <tpl fld="2" item="21"/>
          <tpl fld="3" item="1"/>
        </tpls>
      </m>
      <n v="53">
        <tpls c="8">
          <tpl fld="4" item="0"/>
          <tpl hier="2" item="13"/>
          <tpl hier="3" item="3"/>
          <tpl hier="5" item="4"/>
          <tpl hier="9" item="11"/>
          <tpl hier="11" item="0"/>
          <tpl hier="12" item="4294967295"/>
          <tpl fld="3" item="1"/>
        </tpls>
      </n>
      <m>
        <tpls c="8">
          <tpl fld="4" item="0"/>
          <tpl hier="2" item="13"/>
          <tpl hier="3" item="3"/>
          <tpl hier="5" item="4"/>
          <tpl hier="9" item="11"/>
          <tpl hier="11" item="0"/>
          <tpl fld="2" item="4"/>
          <tpl fld="3" item="0"/>
        </tpls>
      </m>
      <n v="3">
        <tpls c="8">
          <tpl fld="4" item="0"/>
          <tpl hier="2" item="13"/>
          <tpl hier="3" item="3"/>
          <tpl hier="5" item="4"/>
          <tpl hier="9" item="11"/>
          <tpl hier="11" item="0"/>
          <tpl fld="2" item="12"/>
          <tpl fld="3" item="0"/>
        </tpls>
      </n>
      <n v="2">
        <tpls c="8">
          <tpl fld="4" item="0"/>
          <tpl hier="2" item="13"/>
          <tpl hier="3" item="3"/>
          <tpl hier="5" item="4"/>
          <tpl hier="9" item="11"/>
          <tpl hier="11" item="0"/>
          <tpl fld="2" item="30"/>
          <tpl fld="3" item="0"/>
        </tpls>
      </n>
      <n v="3">
        <tpls c="8">
          <tpl fld="4" item="0"/>
          <tpl hier="2" item="13"/>
          <tpl hier="3" item="3"/>
          <tpl hier="5" item="4"/>
          <tpl hier="9" item="11"/>
          <tpl hier="11" item="0"/>
          <tpl fld="2" item="11"/>
          <tpl fld="3" item="0"/>
        </tpls>
      </n>
      <n v="9">
        <tpls c="8">
          <tpl fld="4" item="0"/>
          <tpl hier="2" item="13"/>
          <tpl hier="3" item="3"/>
          <tpl hier="5" item="4"/>
          <tpl hier="9" item="11"/>
          <tpl hier="11" item="0"/>
          <tpl fld="2" item="31"/>
          <tpl fld="3" item="0"/>
        </tpls>
      </n>
      <n v="2">
        <tpls c="8">
          <tpl fld="4" item="0"/>
          <tpl hier="2" item="13"/>
          <tpl hier="3" item="3"/>
          <tpl hier="5" item="4"/>
          <tpl hier="9" item="11"/>
          <tpl hier="11" item="0"/>
          <tpl fld="2" item="29"/>
          <tpl fld="3" item="0"/>
        </tpls>
      </n>
      <n v="4">
        <tpls c="8">
          <tpl fld="4" item="0"/>
          <tpl hier="2" item="13"/>
          <tpl hier="3" item="3"/>
          <tpl hier="5" item="4"/>
          <tpl hier="9" item="11"/>
          <tpl hier="11" item="0"/>
          <tpl fld="2" item="10"/>
          <tpl fld="3" item="0"/>
        </tpls>
      </n>
      <m>
        <tpls c="8">
          <tpl fld="4" item="0"/>
          <tpl hier="2" item="13"/>
          <tpl hier="3" item="3"/>
          <tpl hier="5" item="4"/>
          <tpl hier="9" item="11"/>
          <tpl hier="11" item="0"/>
          <tpl fld="2" item="42"/>
          <tpl fld="3" item="0"/>
        </tpls>
      </m>
      <n v="1">
        <tpls c="8">
          <tpl fld="4" item="0"/>
          <tpl hier="2" item="13"/>
          <tpl hier="3" item="3"/>
          <tpl hier="5" item="4"/>
          <tpl hier="9" item="11"/>
          <tpl hier="11" item="0"/>
          <tpl fld="2" item="28"/>
          <tpl fld="3" item="0"/>
        </tpls>
      </n>
      <m>
        <tpls c="8">
          <tpl fld="4" item="0"/>
          <tpl hier="2" item="13"/>
          <tpl hier="3" item="3"/>
          <tpl hier="5" item="4"/>
          <tpl hier="9" item="11"/>
          <tpl hier="11" item="0"/>
          <tpl fld="2" item="9"/>
          <tpl fld="3" item="0"/>
        </tpls>
      </m>
      <n v="1">
        <tpls c="8">
          <tpl fld="4" item="0"/>
          <tpl hier="2" item="13"/>
          <tpl hier="3" item="3"/>
          <tpl hier="5" item="4"/>
          <tpl hier="9" item="11"/>
          <tpl hier="11" item="0"/>
          <tpl fld="2" item="52"/>
          <tpl fld="3" item="0"/>
        </tpls>
      </n>
      <m>
        <tpls c="8">
          <tpl fld="4" item="0"/>
          <tpl hier="2" item="13"/>
          <tpl hier="3" item="3"/>
          <tpl hier="5" item="4"/>
          <tpl hier="9" item="11"/>
          <tpl hier="11" item="0"/>
          <tpl fld="2" item="27"/>
          <tpl fld="3" item="0"/>
        </tpls>
      </m>
      <m>
        <tpls c="8">
          <tpl fld="4" item="0"/>
          <tpl hier="2" item="13"/>
          <tpl hier="3" item="3"/>
          <tpl hier="5" item="4"/>
          <tpl hier="9" item="11"/>
          <tpl hier="11" item="0"/>
          <tpl fld="2" item="8"/>
          <tpl fld="3" item="0"/>
        </tpls>
      </m>
      <m>
        <tpls c="8">
          <tpl fld="4" item="0"/>
          <tpl hier="2" item="13"/>
          <tpl hier="3" item="3"/>
          <tpl hier="5" item="4"/>
          <tpl hier="9" item="11"/>
          <tpl hier="11" item="0"/>
          <tpl fld="2" item="21"/>
          <tpl fld="3" item="0"/>
        </tpls>
      </m>
      <n v="87">
        <tpls c="8">
          <tpl fld="4" item="0"/>
          <tpl hier="2" item="13"/>
          <tpl hier="3" item="3"/>
          <tpl hier="5" item="4"/>
          <tpl hier="9" item="11"/>
          <tpl hier="11" item="0"/>
          <tpl hier="12" item="4294967295"/>
          <tpl fld="3" item="0"/>
        </tpls>
      </n>
      <m>
        <tpls c="8">
          <tpl fld="4" item="0"/>
          <tpl hier="2" item="13"/>
          <tpl hier="3" item="3"/>
          <tpl hier="5" item="4"/>
          <tpl hier="9" item="11"/>
          <tpl hier="11" item="0"/>
          <tpl fld="2" item="23"/>
          <tpl fld="3" item="0"/>
        </tpls>
      </m>
      <n v="3">
        <tpls c="8">
          <tpl fld="4" item="0"/>
          <tpl hier="2" item="13"/>
          <tpl hier="3" item="3"/>
          <tpl hier="5" item="4"/>
          <tpl hier="9" item="11"/>
          <tpl hier="11" item="0"/>
          <tpl fld="2" item="12"/>
          <tpl hier="14" item="4294967295"/>
        </tpls>
      </n>
      <n v="8">
        <tpls c="8">
          <tpl fld="4" item="0"/>
          <tpl hier="2" item="13"/>
          <tpl hier="3" item="3"/>
          <tpl hier="5" item="4"/>
          <tpl hier="9" item="11"/>
          <tpl hier="11" item="0"/>
          <tpl fld="2" item="30"/>
          <tpl hier="14" item="4294967295"/>
        </tpls>
      </n>
      <n v="6">
        <tpls c="8">
          <tpl fld="4" item="0"/>
          <tpl hier="2" item="13"/>
          <tpl hier="3" item="3"/>
          <tpl hier="5" item="4"/>
          <tpl hier="9" item="11"/>
          <tpl hier="11" item="0"/>
          <tpl fld="2" item="11"/>
          <tpl hier="14" item="4294967295"/>
        </tpls>
      </n>
      <n v="11">
        <tpls c="8">
          <tpl fld="4" item="0"/>
          <tpl hier="2" item="13"/>
          <tpl hier="3" item="3"/>
          <tpl hier="5" item="4"/>
          <tpl hier="9" item="11"/>
          <tpl hier="11" item="0"/>
          <tpl fld="2" item="31"/>
          <tpl hier="14" item="4294967295"/>
        </tpls>
      </n>
      <n v="3">
        <tpls c="8">
          <tpl fld="4" item="0"/>
          <tpl hier="2" item="13"/>
          <tpl hier="3" item="3"/>
          <tpl hier="5" item="4"/>
          <tpl hier="9" item="11"/>
          <tpl hier="11" item="0"/>
          <tpl fld="2" item="29"/>
          <tpl hier="14" item="4294967295"/>
        </tpls>
      </n>
      <n v="4">
        <tpls c="8">
          <tpl fld="4" item="0"/>
          <tpl hier="2" item="13"/>
          <tpl hier="3" item="3"/>
          <tpl hier="5" item="4"/>
          <tpl hier="9" item="11"/>
          <tpl hier="11" item="0"/>
          <tpl fld="2" item="10"/>
          <tpl hier="14" item="4294967295"/>
        </tpls>
      </n>
      <n v="1">
        <tpls c="8">
          <tpl fld="4" item="0"/>
          <tpl hier="2" item="13"/>
          <tpl hier="3" item="3"/>
          <tpl hier="5" item="4"/>
          <tpl hier="9" item="11"/>
          <tpl hier="11" item="0"/>
          <tpl fld="2" item="42"/>
          <tpl hier="14" item="4294967295"/>
        </tpls>
      </n>
      <n v="1">
        <tpls c="8">
          <tpl fld="4" item="0"/>
          <tpl hier="2" item="13"/>
          <tpl hier="3" item="3"/>
          <tpl hier="5" item="4"/>
          <tpl hier="9" item="11"/>
          <tpl hier="11" item="0"/>
          <tpl fld="2" item="28"/>
          <tpl hier="14" item="4294967295"/>
        </tpls>
      </n>
      <m>
        <tpls c="8">
          <tpl fld="4" item="0"/>
          <tpl hier="2" item="13"/>
          <tpl hier="3" item="3"/>
          <tpl hier="5" item="4"/>
          <tpl hier="9" item="11"/>
          <tpl hier="11" item="0"/>
          <tpl fld="2" item="9"/>
          <tpl hier="14" item="4294967295"/>
        </tpls>
      </m>
      <n v="1">
        <tpls c="8">
          <tpl fld="4" item="0"/>
          <tpl hier="2" item="13"/>
          <tpl hier="3" item="3"/>
          <tpl hier="5" item="4"/>
          <tpl hier="9" item="11"/>
          <tpl hier="11" item="0"/>
          <tpl fld="2" item="52"/>
          <tpl hier="14" item="4294967295"/>
        </tpls>
      </n>
      <m>
        <tpls c="8">
          <tpl fld="4" item="0"/>
          <tpl hier="2" item="13"/>
          <tpl hier="3" item="3"/>
          <tpl hier="5" item="4"/>
          <tpl hier="9" item="11"/>
          <tpl hier="11" item="0"/>
          <tpl fld="2" item="27"/>
          <tpl hier="14" item="4294967295"/>
        </tpls>
      </m>
      <m>
        <tpls c="8">
          <tpl fld="4" item="0"/>
          <tpl hier="2" item="13"/>
          <tpl hier="3" item="3"/>
          <tpl hier="5" item="4"/>
          <tpl hier="9" item="11"/>
          <tpl hier="11" item="0"/>
          <tpl fld="2" item="8"/>
          <tpl hier="14" item="4294967295"/>
        </tpls>
      </m>
      <m>
        <tpls c="8">
          <tpl fld="4" item="0"/>
          <tpl hier="2" item="13"/>
          <tpl hier="3" item="3"/>
          <tpl hier="5" item="4"/>
          <tpl hier="9" item="11"/>
          <tpl hier="11" item="0"/>
          <tpl fld="2" item="21"/>
          <tpl hier="14" item="4294967295"/>
        </tpls>
      </m>
      <n v="140">
        <tpls c="8">
          <tpl fld="4" item="0"/>
          <tpl hier="2" item="13"/>
          <tpl hier="3" item="3"/>
          <tpl hier="5" item="4"/>
          <tpl hier="9" item="11"/>
          <tpl hier="11" item="0"/>
          <tpl hier="12" item="4294967295"/>
          <tpl hier="14" item="4294967295"/>
        </tpls>
      </n>
      <m>
        <tpls c="8">
          <tpl fld="4" item="0"/>
          <tpl hier="2" item="13"/>
          <tpl hier="3" item="3"/>
          <tpl hier="5" item="4"/>
          <tpl hier="9" item="11"/>
          <tpl hier="11" item="0"/>
          <tpl fld="2" item="32"/>
          <tpl fld="3" item="1"/>
        </tpls>
      </m>
      <m>
        <tpls c="8">
          <tpl fld="4" item="0"/>
          <tpl hier="2" item="13"/>
          <tpl hier="3" item="3"/>
          <tpl hier="5" item="4"/>
          <tpl hier="9" item="11"/>
          <tpl hier="11" item="0"/>
          <tpl fld="2" item="32"/>
          <tpl fld="3" item="0"/>
        </tpls>
      </m>
      <m>
        <tpls c="8">
          <tpl fld="4" item="0"/>
          <tpl hier="2" item="13"/>
          <tpl hier="3" item="3"/>
          <tpl hier="5" item="4"/>
          <tpl hier="9" item="11"/>
          <tpl hier="11" item="0"/>
          <tpl fld="2" item="33"/>
          <tpl fld="3" item="1"/>
        </tpls>
      </m>
      <m>
        <tpls c="8">
          <tpl fld="4" item="0"/>
          <tpl hier="2" item="13"/>
          <tpl hier="3" item="3"/>
          <tpl hier="5" item="4"/>
          <tpl hier="9" item="11"/>
          <tpl hier="11" item="0"/>
          <tpl fld="2" item="33"/>
          <tpl fld="3" item="0"/>
        </tpls>
      </m>
      <m>
        <tpls c="8">
          <tpl fld="4" item="0"/>
          <tpl hier="2" item="13"/>
          <tpl hier="3" item="3"/>
          <tpl hier="5" item="4"/>
          <tpl hier="9" item="11"/>
          <tpl hier="11" item="0"/>
          <tpl fld="2" item="34"/>
          <tpl fld="3" item="1"/>
        </tpls>
      </m>
      <n v="2">
        <tpls c="8">
          <tpl fld="4" item="0"/>
          <tpl hier="2" item="13"/>
          <tpl hier="3" item="3"/>
          <tpl hier="5" item="4"/>
          <tpl hier="9" item="11"/>
          <tpl hier="11" item="0"/>
          <tpl fld="2" item="34"/>
          <tpl fld="3" item="0"/>
        </tpls>
      </n>
      <n v="1">
        <tpls c="8">
          <tpl fld="4" item="0"/>
          <tpl hier="2" item="13"/>
          <tpl hier="3" item="3"/>
          <tpl hier="5" item="4"/>
          <tpl hier="9" item="11"/>
          <tpl hier="11" item="0"/>
          <tpl fld="2" item="35"/>
          <tpl fld="3" item="1"/>
        </tpls>
      </n>
      <n v="3">
        <tpls c="8">
          <tpl fld="4" item="0"/>
          <tpl hier="2" item="13"/>
          <tpl hier="3" item="3"/>
          <tpl hier="5" item="4"/>
          <tpl hier="9" item="11"/>
          <tpl hier="11" item="0"/>
          <tpl fld="2" item="35"/>
          <tpl fld="3" item="0"/>
        </tpls>
      </n>
      <n v="4">
        <tpls c="8">
          <tpl fld="4" item="0"/>
          <tpl hier="2" item="13"/>
          <tpl hier="3" item="3"/>
          <tpl hier="5" item="4"/>
          <tpl hier="9" item="11"/>
          <tpl hier="11" item="0"/>
          <tpl fld="2" item="36"/>
          <tpl fld="3" item="1"/>
        </tpls>
      </n>
      <n v="4">
        <tpls c="8">
          <tpl fld="4" item="0"/>
          <tpl hier="2" item="13"/>
          <tpl hier="3" item="3"/>
          <tpl hier="5" item="4"/>
          <tpl hier="9" item="11"/>
          <tpl hier="11" item="0"/>
          <tpl fld="2" item="36"/>
          <tpl fld="3" item="0"/>
        </tpls>
      </n>
      <m>
        <tpls c="8">
          <tpl fld="4" item="0"/>
          <tpl hier="2" item="13"/>
          <tpl hier="3" item="3"/>
          <tpl hier="5" item="4"/>
          <tpl hier="9" item="11"/>
          <tpl hier="11" item="0"/>
          <tpl fld="2" item="37"/>
          <tpl fld="3" item="1"/>
        </tpls>
      </m>
      <m>
        <tpls c="8">
          <tpl fld="4" item="0"/>
          <tpl hier="2" item="13"/>
          <tpl hier="3" item="3"/>
          <tpl hier="5" item="4"/>
          <tpl hier="9" item="11"/>
          <tpl hier="11" item="0"/>
          <tpl fld="2" item="37"/>
          <tpl fld="3" item="0"/>
        </tpls>
      </m>
      <m>
        <tpls c="8">
          <tpl fld="4" item="0"/>
          <tpl hier="2" item="13"/>
          <tpl hier="3" item="3"/>
          <tpl hier="5" item="4"/>
          <tpl hier="9" item="11"/>
          <tpl hier="11" item="0"/>
          <tpl fld="2" item="37"/>
          <tpl hier="14" item="4294967295"/>
        </tpls>
      </m>
      <m>
        <tpls c="8">
          <tpl fld="4" item="0"/>
          <tpl hier="2" item="13"/>
          <tpl hier="3" item="3"/>
          <tpl hier="5" item="4"/>
          <tpl hier="9" item="11"/>
          <tpl hier="11" item="0"/>
          <tpl fld="2" item="38"/>
          <tpl fld="3" item="1"/>
        </tpls>
      </m>
      <m>
        <tpls c="8">
          <tpl fld="4" item="0"/>
          <tpl hier="2" item="13"/>
          <tpl hier="3" item="3"/>
          <tpl hier="5" item="4"/>
          <tpl hier="9" item="11"/>
          <tpl hier="11" item="0"/>
          <tpl fld="2" item="38"/>
          <tpl fld="3" item="0"/>
        </tpls>
      </m>
      <m>
        <tpls c="8">
          <tpl fld="4" item="0"/>
          <tpl hier="2" item="13"/>
          <tpl hier="3" item="3"/>
          <tpl hier="5" item="4"/>
          <tpl hier="9" item="11"/>
          <tpl hier="11" item="0"/>
          <tpl fld="2" item="38"/>
          <tpl hier="14" item="4294967295"/>
        </tpls>
      </m>
      <m>
        <tpls c="8">
          <tpl fld="4" item="0"/>
          <tpl hier="2" item="13"/>
          <tpl hier="3" item="3"/>
          <tpl hier="5" item="4"/>
          <tpl hier="9" item="11"/>
          <tpl hier="11" item="0"/>
          <tpl fld="2" item="39"/>
          <tpl fld="3" item="1"/>
        </tpls>
      </m>
      <n v="2">
        <tpls c="8">
          <tpl fld="4" item="0"/>
          <tpl hier="2" item="13"/>
          <tpl hier="3" item="3"/>
          <tpl hier="5" item="4"/>
          <tpl hier="9" item="11"/>
          <tpl hier="11" item="0"/>
          <tpl fld="2" item="39"/>
          <tpl fld="3" item="0"/>
        </tpls>
      </n>
      <n v="2">
        <tpls c="8">
          <tpl fld="4" item="0"/>
          <tpl hier="2" item="13"/>
          <tpl hier="3" item="3"/>
          <tpl hier="5" item="4"/>
          <tpl hier="9" item="11"/>
          <tpl hier="11" item="0"/>
          <tpl fld="2" item="39"/>
          <tpl hier="14" item="4294967295"/>
        </tpls>
      </n>
      <n v="2">
        <tpls c="8">
          <tpl fld="4" item="0"/>
          <tpl hier="2" item="13"/>
          <tpl hier="3" item="3"/>
          <tpl hier="5" item="4"/>
          <tpl hier="9" item="11"/>
          <tpl hier="11" item="0"/>
          <tpl fld="2" item="40"/>
          <tpl fld="3" item="1"/>
        </tpls>
      </n>
      <n v="3">
        <tpls c="8">
          <tpl fld="4" item="0"/>
          <tpl hier="2" item="13"/>
          <tpl hier="3" item="3"/>
          <tpl hier="5" item="4"/>
          <tpl hier="9" item="11"/>
          <tpl hier="11" item="0"/>
          <tpl fld="2" item="40"/>
          <tpl fld="3" item="0"/>
        </tpls>
      </n>
      <n v="5">
        <tpls c="8">
          <tpl fld="4" item="0"/>
          <tpl hier="2" item="13"/>
          <tpl hier="3" item="3"/>
          <tpl hier="5" item="4"/>
          <tpl hier="9" item="11"/>
          <tpl hier="11" item="0"/>
          <tpl fld="2" item="40"/>
          <tpl hier="14" item="4294967295"/>
        </tpls>
      </n>
      <n v="5">
        <tpls c="8">
          <tpl fld="4" item="0"/>
          <tpl hier="2" item="13"/>
          <tpl hier="3" item="3"/>
          <tpl hier="5" item="4"/>
          <tpl hier="9" item="11"/>
          <tpl hier="11" item="0"/>
          <tpl fld="2" item="41"/>
          <tpl fld="3" item="1"/>
        </tpls>
      </n>
      <n v="4">
        <tpls c="8">
          <tpl fld="4" item="0"/>
          <tpl hier="2" item="13"/>
          <tpl hier="3" item="3"/>
          <tpl hier="5" item="4"/>
          <tpl hier="9" item="11"/>
          <tpl hier="11" item="0"/>
          <tpl fld="2" item="41"/>
          <tpl fld="3" item="0"/>
        </tpls>
      </n>
      <n v="9">
        <tpls c="8">
          <tpl fld="4" item="0"/>
          <tpl hier="2" item="13"/>
          <tpl hier="3" item="3"/>
          <tpl hier="5" item="4"/>
          <tpl hier="9" item="11"/>
          <tpl hier="11" item="0"/>
          <tpl fld="2" item="41"/>
          <tpl hier="14" item="4294967295"/>
        </tpls>
      </n>
      <m>
        <tpls c="8">
          <tpl fld="4" item="0"/>
          <tpl hier="2" item="13"/>
          <tpl hier="3" item="3"/>
          <tpl hier="5" item="4"/>
          <tpl hier="9" item="11"/>
          <tpl hier="11" item="0"/>
          <tpl fld="2" item="43"/>
          <tpl hier="14" item="4294967295"/>
        </tpls>
      </m>
      <m>
        <tpls c="8">
          <tpl fld="4" item="0"/>
          <tpl hier="2" item="13"/>
          <tpl hier="3" item="3"/>
          <tpl hier="5" item="4"/>
          <tpl hier="9" item="11"/>
          <tpl hier="11" item="0"/>
          <tpl fld="2" item="43"/>
          <tpl fld="3" item="0"/>
        </tpls>
      </m>
      <n v="1">
        <tpls c="8">
          <tpl fld="4" item="0"/>
          <tpl hier="2" item="13"/>
          <tpl hier="3" item="3"/>
          <tpl hier="5" item="4"/>
          <tpl hier="9" item="11"/>
          <tpl hier="11" item="0"/>
          <tpl fld="2" item="44"/>
          <tpl hier="14" item="4294967295"/>
        </tpls>
      </n>
      <m>
        <tpls c="8">
          <tpl fld="4" item="0"/>
          <tpl hier="2" item="13"/>
          <tpl hier="3" item="3"/>
          <tpl hier="5" item="4"/>
          <tpl hier="9" item="11"/>
          <tpl hier="11" item="0"/>
          <tpl fld="2" item="44"/>
          <tpl fld="3" item="0"/>
        </tpls>
      </m>
      <n v="3">
        <tpls c="8">
          <tpl fld="4" item="0"/>
          <tpl hier="2" item="13"/>
          <tpl hier="3" item="3"/>
          <tpl hier="5" item="4"/>
          <tpl hier="9" item="11"/>
          <tpl hier="11" item="0"/>
          <tpl fld="2" item="45"/>
          <tpl hier="14" item="4294967295"/>
        </tpls>
      </n>
      <n v="2">
        <tpls c="8">
          <tpl fld="4" item="0"/>
          <tpl hier="2" item="13"/>
          <tpl hier="3" item="3"/>
          <tpl hier="5" item="4"/>
          <tpl hier="9" item="11"/>
          <tpl hier="11" item="0"/>
          <tpl fld="2" item="45"/>
          <tpl fld="3" item="0"/>
        </tpls>
      </n>
      <m>
        <tpls c="8">
          <tpl fld="4" item="0"/>
          <tpl hier="2" item="13"/>
          <tpl hier="3" item="3"/>
          <tpl hier="5" item="4"/>
          <tpl hier="9" item="11"/>
          <tpl hier="11" item="0"/>
          <tpl fld="2" item="47"/>
          <tpl fld="3" item="1"/>
        </tpls>
      </m>
      <m>
        <tpls c="8">
          <tpl fld="4" item="0"/>
          <tpl hier="2" item="13"/>
          <tpl hier="3" item="3"/>
          <tpl hier="5" item="4"/>
          <tpl hier="9" item="11"/>
          <tpl hier="11" item="0"/>
          <tpl fld="2" item="47"/>
          <tpl fld="3" item="0"/>
        </tpls>
      </m>
      <m>
        <tpls c="8">
          <tpl fld="4" item="0"/>
          <tpl hier="2" item="13"/>
          <tpl hier="3" item="3"/>
          <tpl hier="5" item="4"/>
          <tpl hier="9" item="11"/>
          <tpl hier="11" item="0"/>
          <tpl fld="2" item="48"/>
          <tpl fld="3" item="1"/>
        </tpls>
      </m>
      <m>
        <tpls c="8">
          <tpl fld="4" item="0"/>
          <tpl hier="2" item="13"/>
          <tpl hier="3" item="3"/>
          <tpl hier="5" item="4"/>
          <tpl hier="9" item="11"/>
          <tpl hier="11" item="0"/>
          <tpl fld="2" item="48"/>
          <tpl fld="3" item="0"/>
        </tpls>
      </m>
      <n v="1">
        <tpls c="8">
          <tpl fld="4" item="0"/>
          <tpl hier="2" item="13"/>
          <tpl hier="3" item="3"/>
          <tpl hier="5" item="4"/>
          <tpl hier="9" item="11"/>
          <tpl hier="11" item="0"/>
          <tpl fld="2" item="49"/>
          <tpl fld="3" item="1"/>
        </tpls>
      </n>
      <m>
        <tpls c="8">
          <tpl fld="4" item="0"/>
          <tpl hier="2" item="13"/>
          <tpl hier="3" item="3"/>
          <tpl hier="5" item="4"/>
          <tpl hier="9" item="11"/>
          <tpl hier="11" item="0"/>
          <tpl fld="2" item="49"/>
          <tpl fld="3" item="0"/>
        </tpls>
      </m>
      <n v="1">
        <tpls c="8">
          <tpl fld="4" item="0"/>
          <tpl hier="2" item="13"/>
          <tpl hier="3" item="3"/>
          <tpl hier="5" item="4"/>
          <tpl hier="9" item="11"/>
          <tpl hier="11" item="0"/>
          <tpl fld="2" item="50"/>
          <tpl fld="3" item="1"/>
        </tpls>
      </n>
      <n v="8">
        <tpls c="8">
          <tpl fld="4" item="0"/>
          <tpl hier="2" item="13"/>
          <tpl hier="3" item="3"/>
          <tpl hier="5" item="4"/>
          <tpl hier="9" item="11"/>
          <tpl hier="11" item="0"/>
          <tpl fld="2" item="50"/>
          <tpl fld="3" item="0"/>
        </tpls>
      </n>
      <m>
        <tpls c="8">
          <tpl fld="4" item="0"/>
          <tpl hier="2" item="13"/>
          <tpl hier="3" item="3"/>
          <tpl hier="5" item="4"/>
          <tpl hier="9" item="11"/>
          <tpl hier="11" item="0"/>
          <tpl fld="2" item="51"/>
          <tpl fld="3" item="1"/>
        </tpls>
      </m>
      <n v="1">
        <tpls c="8">
          <tpl fld="4" item="0"/>
          <tpl hier="2" item="13"/>
          <tpl hier="3" item="3"/>
          <tpl hier="5" item="4"/>
          <tpl hier="9" item="11"/>
          <tpl hier="11" item="0"/>
          <tpl fld="2" item="51"/>
          <tpl fld="3" item="0"/>
        </tpls>
      </n>
      <n v="4">
        <tpls c="8">
          <tpl fld="4" item="0"/>
          <tpl hier="2" item="13"/>
          <tpl hier="3" item="3"/>
          <tpl hier="5" item="4"/>
          <tpl hier="9" item="10"/>
          <tpl hier="11" item="5"/>
          <tpl fld="2" item="6"/>
          <tpl fld="3" item="0"/>
        </tpls>
      </n>
      <m>
        <tpls c="8">
          <tpl fld="4" item="0"/>
          <tpl hier="2" item="13"/>
          <tpl hier="3" item="3"/>
          <tpl hier="5" item="4"/>
          <tpl hier="9" item="10"/>
          <tpl hier="11" item="5"/>
          <tpl fld="2" item="13"/>
          <tpl fld="3" item="0"/>
        </tpls>
      </m>
      <m>
        <tpls c="8">
          <tpl fld="4" item="0"/>
          <tpl hier="2" item="13"/>
          <tpl hier="3" item="3"/>
          <tpl hier="5" item="4"/>
          <tpl hier="9" item="10"/>
          <tpl hier="11" item="5"/>
          <tpl fld="2" item="14"/>
          <tpl fld="3" item="0"/>
        </tpls>
      </m>
      <n v="4">
        <tpls c="8">
          <tpl fld="4" item="0"/>
          <tpl hier="2" item="13"/>
          <tpl hier="3" item="3"/>
          <tpl hier="5" item="4"/>
          <tpl hier="9" item="10"/>
          <tpl hier="11" item="5"/>
          <tpl fld="2" item="15"/>
          <tpl fld="3" item="0"/>
        </tpls>
      </n>
      <n v="8">
        <tpls c="8">
          <tpl fld="4" item="0"/>
          <tpl hier="2" item="13"/>
          <tpl hier="3" item="3"/>
          <tpl hier="5" item="4"/>
          <tpl hier="9" item="10"/>
          <tpl hier="11" item="5"/>
          <tpl fld="2" item="16"/>
          <tpl fld="3" item="0"/>
        </tpls>
      </n>
      <m>
        <tpls c="8">
          <tpl fld="4" item="0"/>
          <tpl hier="2" item="13"/>
          <tpl hier="3" item="3"/>
          <tpl hier="5" item="4"/>
          <tpl hier="9" item="10"/>
          <tpl hier="11" item="5"/>
          <tpl fld="2" item="13"/>
          <tpl fld="3" item="1"/>
        </tpls>
      </m>
      <n v="1">
        <tpls c="8">
          <tpl fld="4" item="0"/>
          <tpl hier="2" item="13"/>
          <tpl hier="3" item="3"/>
          <tpl hier="5" item="4"/>
          <tpl hier="9" item="10"/>
          <tpl hier="11" item="5"/>
          <tpl fld="2" item="14"/>
          <tpl fld="3" item="1"/>
        </tpls>
      </n>
      <n v="5">
        <tpls c="8">
          <tpl fld="4" item="0"/>
          <tpl hier="2" item="13"/>
          <tpl hier="3" item="3"/>
          <tpl hier="5" item="4"/>
          <tpl hier="9" item="10"/>
          <tpl hier="11" item="5"/>
          <tpl fld="2" item="15"/>
          <tpl fld="3" item="1"/>
        </tpls>
      </n>
      <n v="4">
        <tpls c="8">
          <tpl fld="4" item="0"/>
          <tpl hier="2" item="13"/>
          <tpl hier="3" item="3"/>
          <tpl hier="5" item="4"/>
          <tpl hier="9" item="10"/>
          <tpl hier="11" item="5"/>
          <tpl fld="2" item="16"/>
          <tpl fld="3" item="1"/>
        </tpls>
      </n>
      <m>
        <tpls c="8">
          <tpl fld="4" item="0"/>
          <tpl hier="2" item="13"/>
          <tpl hier="3" item="3"/>
          <tpl hier="5" item="4"/>
          <tpl hier="9" item="10"/>
          <tpl hier="11" item="5"/>
          <tpl fld="2" item="24"/>
          <tpl fld="3" item="0"/>
        </tpls>
      </m>
      <n v="3">
        <tpls c="8">
          <tpl fld="4" item="0"/>
          <tpl hier="2" item="13"/>
          <tpl hier="3" item="3"/>
          <tpl hier="5" item="4"/>
          <tpl hier="9" item="10"/>
          <tpl hier="11" item="5"/>
          <tpl fld="2" item="25"/>
          <tpl fld="3" item="0"/>
        </tpls>
      </n>
      <n v="1">
        <tpls c="8">
          <tpl fld="4" item="0"/>
          <tpl hier="2" item="13"/>
          <tpl hier="3" item="3"/>
          <tpl hier="5" item="4"/>
          <tpl hier="9" item="10"/>
          <tpl hier="11" item="5"/>
          <tpl fld="2" item="26"/>
          <tpl fld="3" item="0"/>
        </tpls>
      </n>
      <m>
        <tpls c="8">
          <tpl fld="4" item="0"/>
          <tpl hier="2" item="13"/>
          <tpl hier="3" item="3"/>
          <tpl hier="5" item="4"/>
          <tpl hier="9" item="10"/>
          <tpl hier="11" item="5"/>
          <tpl fld="2" item="0"/>
          <tpl hier="14" item="4294967295"/>
        </tpls>
      </m>
      <n v="1">
        <tpls c="8">
          <tpl fld="4" item="0"/>
          <tpl hier="2" item="13"/>
          <tpl hier="3" item="3"/>
          <tpl hier="5" item="4"/>
          <tpl hier="9" item="10"/>
          <tpl hier="11" item="5"/>
          <tpl fld="2" item="17"/>
          <tpl hier="14" item="4294967295"/>
        </tpls>
      </n>
      <m>
        <tpls c="8">
          <tpl fld="4" item="0"/>
          <tpl hier="2" item="13"/>
          <tpl hier="3" item="3"/>
          <tpl hier="5" item="4"/>
          <tpl hier="9" item="10"/>
          <tpl hier="11" item="5"/>
          <tpl fld="2" item="1"/>
          <tpl hier="14" item="4294967295"/>
        </tpls>
      </m>
      <n v="1">
        <tpls c="8">
          <tpl fld="4" item="0"/>
          <tpl hier="2" item="13"/>
          <tpl hier="3" item="3"/>
          <tpl hier="5" item="4"/>
          <tpl hier="9" item="10"/>
          <tpl hier="11" item="5"/>
          <tpl fld="2" item="18"/>
          <tpl hier="14" item="4294967295"/>
        </tpls>
      </n>
      <n v="6">
        <tpls c="8">
          <tpl fld="4" item="0"/>
          <tpl hier="2" item="13"/>
          <tpl hier="3" item="3"/>
          <tpl hier="5" item="4"/>
          <tpl hier="9" item="10"/>
          <tpl hier="11" item="5"/>
          <tpl fld="2" item="2"/>
          <tpl hier="14" item="4294967295"/>
        </tpls>
      </n>
      <n v="8">
        <tpls c="8">
          <tpl fld="4" item="0"/>
          <tpl hier="2" item="13"/>
          <tpl hier="3" item="3"/>
          <tpl hier="5" item="4"/>
          <tpl hier="9" item="10"/>
          <tpl hier="11" item="5"/>
          <tpl fld="2" item="19"/>
          <tpl hier="14" item="4294967295"/>
        </tpls>
      </n>
      <n v="17">
        <tpls c="8">
          <tpl fld="4" item="0"/>
          <tpl hier="2" item="13"/>
          <tpl hier="3" item="3"/>
          <tpl hier="5" item="4"/>
          <tpl hier="9" item="10"/>
          <tpl hier="11" item="5"/>
          <tpl fld="2" item="3"/>
          <tpl hier="14" item="4294967295"/>
        </tpls>
      </n>
      <n v="9">
        <tpls c="8">
          <tpl fld="4" item="0"/>
          <tpl hier="2" item="13"/>
          <tpl hier="3" item="3"/>
          <tpl hier="5" item="4"/>
          <tpl hier="9" item="10"/>
          <tpl hier="11" item="5"/>
          <tpl fld="2" item="20"/>
          <tpl hier="14" item="4294967295"/>
        </tpls>
      </n>
      <m>
        <tpls c="8">
          <tpl fld="4" item="0"/>
          <tpl hier="2" item="13"/>
          <tpl hier="3" item="3"/>
          <tpl hier="5" item="4"/>
          <tpl hier="9" item="10"/>
          <tpl hier="11" item="5"/>
          <tpl fld="2" item="0"/>
          <tpl fld="3" item="0"/>
        </tpls>
      </m>
      <m>
        <tpls c="8">
          <tpl fld="4" item="0"/>
          <tpl hier="2" item="13"/>
          <tpl hier="3" item="3"/>
          <tpl hier="5" item="4"/>
          <tpl hier="9" item="10"/>
          <tpl hier="11" item="5"/>
          <tpl fld="2" item="17"/>
          <tpl fld="3" item="0"/>
        </tpls>
      </m>
      <m>
        <tpls c="8">
          <tpl fld="4" item="0"/>
          <tpl hier="2" item="13"/>
          <tpl hier="3" item="3"/>
          <tpl hier="5" item="4"/>
          <tpl hier="9" item="10"/>
          <tpl hier="11" item="5"/>
          <tpl fld="2" item="1"/>
          <tpl fld="3" item="0"/>
        </tpls>
      </m>
      <m>
        <tpls c="8">
          <tpl fld="4" item="0"/>
          <tpl hier="2" item="13"/>
          <tpl hier="3" item="3"/>
          <tpl hier="5" item="4"/>
          <tpl hier="9" item="10"/>
          <tpl hier="11" item="5"/>
          <tpl fld="2" item="18"/>
          <tpl fld="3" item="0"/>
        </tpls>
      </m>
      <n v="2">
        <tpls c="8">
          <tpl fld="4" item="0"/>
          <tpl hier="2" item="13"/>
          <tpl hier="3" item="3"/>
          <tpl hier="5" item="4"/>
          <tpl hier="9" item="10"/>
          <tpl hier="11" item="5"/>
          <tpl fld="2" item="2"/>
          <tpl fld="3" item="0"/>
        </tpls>
      </n>
      <n v="3">
        <tpls c="8">
          <tpl fld="4" item="0"/>
          <tpl hier="2" item="13"/>
          <tpl hier="3" item="3"/>
          <tpl hier="5" item="4"/>
          <tpl hier="9" item="10"/>
          <tpl hier="11" item="5"/>
          <tpl fld="2" item="19"/>
          <tpl fld="3" item="0"/>
        </tpls>
      </n>
      <n v="14">
        <tpls c="8">
          <tpl fld="4" item="0"/>
          <tpl hier="2" item="13"/>
          <tpl hier="3" item="3"/>
          <tpl hier="5" item="4"/>
          <tpl hier="9" item="10"/>
          <tpl hier="11" item="5"/>
          <tpl fld="2" item="3"/>
          <tpl fld="3" item="0"/>
        </tpls>
      </n>
      <n v="3">
        <tpls c="8">
          <tpl fld="4" item="0"/>
          <tpl hier="2" item="13"/>
          <tpl hier="3" item="3"/>
          <tpl hier="5" item="4"/>
          <tpl hier="9" item="10"/>
          <tpl hier="11" item="5"/>
          <tpl fld="2" item="20"/>
          <tpl fld="3" item="0"/>
        </tpls>
      </n>
      <m>
        <tpls c="8">
          <tpl fld="4" item="0"/>
          <tpl hier="2" item="13"/>
          <tpl hier="3" item="3"/>
          <tpl hier="5" item="4"/>
          <tpl hier="9" item="10"/>
          <tpl hier="11" item="5"/>
          <tpl fld="2" item="0"/>
          <tpl fld="3" item="1"/>
        </tpls>
      </m>
      <n v="1">
        <tpls c="8">
          <tpl fld="4" item="0"/>
          <tpl hier="2" item="13"/>
          <tpl hier="3" item="3"/>
          <tpl hier="5" item="4"/>
          <tpl hier="9" item="10"/>
          <tpl hier="11" item="5"/>
          <tpl fld="2" item="17"/>
          <tpl fld="3" item="1"/>
        </tpls>
      </n>
      <m>
        <tpls c="8">
          <tpl fld="4" item="0"/>
          <tpl hier="2" item="13"/>
          <tpl hier="3" item="3"/>
          <tpl hier="5" item="4"/>
          <tpl hier="9" item="10"/>
          <tpl hier="11" item="5"/>
          <tpl fld="2" item="1"/>
          <tpl fld="3" item="1"/>
        </tpls>
      </m>
      <n v="1">
        <tpls c="8">
          <tpl fld="4" item="0"/>
          <tpl hier="2" item="13"/>
          <tpl hier="3" item="3"/>
          <tpl hier="5" item="4"/>
          <tpl hier="9" item="10"/>
          <tpl hier="11" item="5"/>
          <tpl fld="2" item="18"/>
          <tpl fld="3" item="1"/>
        </tpls>
      </n>
      <n v="4">
        <tpls c="8">
          <tpl fld="4" item="0"/>
          <tpl hier="2" item="13"/>
          <tpl hier="3" item="3"/>
          <tpl hier="5" item="4"/>
          <tpl hier="9" item="10"/>
          <tpl hier="11" item="5"/>
          <tpl fld="2" item="2"/>
          <tpl fld="3" item="1"/>
        </tpls>
      </n>
      <n v="5">
        <tpls c="8">
          <tpl fld="4" item="0"/>
          <tpl hier="2" item="13"/>
          <tpl hier="3" item="3"/>
          <tpl hier="5" item="4"/>
          <tpl hier="9" item="10"/>
          <tpl hier="11" item="5"/>
          <tpl fld="2" item="19"/>
          <tpl fld="3" item="1"/>
        </tpls>
      </n>
      <n v="3">
        <tpls c="8">
          <tpl fld="4" item="0"/>
          <tpl hier="2" item="13"/>
          <tpl hier="3" item="3"/>
          <tpl hier="5" item="4"/>
          <tpl hier="9" item="10"/>
          <tpl hier="11" item="5"/>
          <tpl fld="2" item="3"/>
          <tpl fld="3" item="1"/>
        </tpls>
      </n>
      <n v="6">
        <tpls c="8">
          <tpl fld="4" item="0"/>
          <tpl hier="2" item="13"/>
          <tpl hier="3" item="3"/>
          <tpl hier="5" item="4"/>
          <tpl hier="9" item="10"/>
          <tpl hier="11" item="5"/>
          <tpl fld="2" item="20"/>
          <tpl fld="3" item="1"/>
        </tpls>
      </n>
      <n v="2">
        <tpls c="8">
          <tpl fld="4" item="0"/>
          <tpl hier="2" item="13"/>
          <tpl hier="3" item="3"/>
          <tpl hier="5" item="4"/>
          <tpl hier="9" item="10"/>
          <tpl hier="11" item="5"/>
          <tpl fld="2" item="5"/>
          <tpl fld="3" item="0"/>
        </tpls>
      </n>
      <m>
        <tpls c="8">
          <tpl fld="4" item="0"/>
          <tpl hier="2" item="13"/>
          <tpl hier="3" item="3"/>
          <tpl hier="5" item="4"/>
          <tpl hier="9" item="10"/>
          <tpl hier="11" item="5"/>
          <tpl fld="2" item="4"/>
          <tpl hier="14" item="4294967295"/>
        </tpls>
      </m>
      <n v="1">
        <tpls c="8">
          <tpl fld="4" item="0"/>
          <tpl hier="2" item="13"/>
          <tpl hier="3" item="3"/>
          <tpl hier="5" item="4"/>
          <tpl hier="9" item="10"/>
          <tpl hier="11" item="5"/>
          <tpl fld="2" item="22"/>
          <tpl hier="14" item="4294967295"/>
        </tpls>
      </n>
      <n v="3">
        <tpls c="8">
          <tpl fld="4" item="0"/>
          <tpl hier="2" item="13"/>
          <tpl hier="3" item="3"/>
          <tpl hier="5" item="4"/>
          <tpl hier="9" item="10"/>
          <tpl hier="11" item="5"/>
          <tpl fld="2" item="5"/>
          <tpl hier="14" item="4294967295"/>
        </tpls>
      </n>
      <m>
        <tpls c="8">
          <tpl fld="4" item="0"/>
          <tpl hier="2" item="13"/>
          <tpl hier="3" item="3"/>
          <tpl hier="5" item="4"/>
          <tpl hier="9" item="10"/>
          <tpl hier="11" item="5"/>
          <tpl fld="2" item="23"/>
          <tpl hier="14" item="4294967295"/>
        </tpls>
      </m>
      <n v="4">
        <tpls c="8">
          <tpl fld="4" item="0"/>
          <tpl hier="2" item="13"/>
          <tpl hier="3" item="3"/>
          <tpl hier="5" item="4"/>
          <tpl hier="9" item="10"/>
          <tpl hier="11" item="5"/>
          <tpl fld="2" item="6"/>
          <tpl hier="14" item="4294967295"/>
        </tpls>
      </n>
      <n v="3">
        <tpls c="8">
          <tpl fld="4" item="0"/>
          <tpl hier="2" item="13"/>
          <tpl hier="3" item="3"/>
          <tpl hier="5" item="4"/>
          <tpl hier="9" item="10"/>
          <tpl hier="11" item="5"/>
          <tpl fld="2" item="24"/>
          <tpl hier="14" item="4294967295"/>
        </tpls>
      </n>
      <n v="11">
        <tpls c="8">
          <tpl fld="4" item="0"/>
          <tpl hier="2" item="13"/>
          <tpl hier="3" item="3"/>
          <tpl hier="5" item="4"/>
          <tpl hier="9" item="10"/>
          <tpl hier="11" item="5"/>
          <tpl fld="2" item="7"/>
          <tpl hier="14" item="4294967295"/>
        </tpls>
      </n>
      <n v="11">
        <tpls c="8">
          <tpl fld="4" item="0"/>
          <tpl hier="2" item="13"/>
          <tpl hier="3" item="3"/>
          <tpl hier="5" item="4"/>
          <tpl hier="9" item="10"/>
          <tpl hier="11" item="5"/>
          <tpl fld="2" item="25"/>
          <tpl hier="14" item="4294967295"/>
        </tpls>
      </n>
      <n v="5">
        <tpls c="8">
          <tpl fld="4" item="0"/>
          <tpl hier="2" item="13"/>
          <tpl hier="3" item="3"/>
          <tpl hier="5" item="4"/>
          <tpl hier="9" item="10"/>
          <tpl hier="11" item="5"/>
          <tpl fld="2" item="26"/>
          <tpl hier="14" item="4294967295"/>
        </tpls>
      </n>
      <n v="11">
        <tpls c="8">
          <tpl fld="4" item="0"/>
          <tpl hier="2" item="13"/>
          <tpl hier="3" item="3"/>
          <tpl hier="5" item="4"/>
          <tpl hier="9" item="10"/>
          <tpl hier="11" item="5"/>
          <tpl fld="2" item="46"/>
          <tpl hier="14" item="4294967295"/>
        </tpls>
      </n>
      <n v="5">
        <tpls c="8">
          <tpl fld="4" item="0"/>
          <tpl hier="2" item="13"/>
          <tpl hier="3" item="3"/>
          <tpl hier="5" item="4"/>
          <tpl hier="9" item="10"/>
          <tpl hier="11" item="5"/>
          <tpl fld="2" item="7"/>
          <tpl fld="3" item="0"/>
        </tpls>
      </n>
      <m>
        <tpls c="8">
          <tpl fld="4" item="0"/>
          <tpl hier="2" item="13"/>
          <tpl hier="3" item="3"/>
          <tpl hier="5" item="4"/>
          <tpl hier="9" item="10"/>
          <tpl hier="11" item="5"/>
          <tpl fld="2" item="43"/>
          <tpl fld="3" item="1"/>
        </tpls>
      </m>
      <m>
        <tpls c="8">
          <tpl fld="4" item="0"/>
          <tpl hier="2" item="13"/>
          <tpl hier="3" item="3"/>
          <tpl hier="5" item="4"/>
          <tpl hier="9" item="10"/>
          <tpl hier="11" item="5"/>
          <tpl fld="2" item="4"/>
          <tpl fld="3" item="1"/>
        </tpls>
      </m>
      <n v="1">
        <tpls c="8">
          <tpl fld="4" item="0"/>
          <tpl hier="2" item="13"/>
          <tpl hier="3" item="3"/>
          <tpl hier="5" item="4"/>
          <tpl hier="9" item="10"/>
          <tpl hier="11" item="5"/>
          <tpl fld="2" item="22"/>
          <tpl fld="3" item="1"/>
        </tpls>
      </n>
      <n v="1">
        <tpls c="8">
          <tpl fld="4" item="0"/>
          <tpl hier="2" item="13"/>
          <tpl hier="3" item="3"/>
          <tpl hier="5" item="4"/>
          <tpl hier="9" item="10"/>
          <tpl hier="11" item="5"/>
          <tpl fld="2" item="44"/>
          <tpl fld="3" item="1"/>
        </tpls>
      </n>
      <n v="1">
        <tpls c="8">
          <tpl fld="4" item="0"/>
          <tpl hier="2" item="13"/>
          <tpl hier="3" item="3"/>
          <tpl hier="5" item="4"/>
          <tpl hier="9" item="10"/>
          <tpl hier="11" item="5"/>
          <tpl fld="2" item="5"/>
          <tpl fld="3" item="1"/>
        </tpls>
      </n>
      <m>
        <tpls c="8">
          <tpl fld="4" item="0"/>
          <tpl hier="2" item="13"/>
          <tpl hier="3" item="3"/>
          <tpl hier="5" item="4"/>
          <tpl hier="9" item="10"/>
          <tpl hier="11" item="5"/>
          <tpl fld="2" item="23"/>
          <tpl fld="3" item="1"/>
        </tpls>
      </m>
      <n v="1">
        <tpls c="8">
          <tpl fld="4" item="0"/>
          <tpl hier="2" item="13"/>
          <tpl hier="3" item="3"/>
          <tpl hier="5" item="4"/>
          <tpl hier="9" item="10"/>
          <tpl hier="11" item="5"/>
          <tpl fld="2" item="45"/>
          <tpl fld="3" item="1"/>
        </tpls>
      </n>
      <m>
        <tpls c="8">
          <tpl fld="4" item="0"/>
          <tpl hier="2" item="13"/>
          <tpl hier="3" item="3"/>
          <tpl hier="5" item="4"/>
          <tpl hier="9" item="10"/>
          <tpl hier="11" item="5"/>
          <tpl fld="2" item="6"/>
          <tpl fld="3" item="1"/>
        </tpls>
      </m>
      <n v="3">
        <tpls c="8">
          <tpl fld="4" item="0"/>
          <tpl hier="2" item="13"/>
          <tpl hier="3" item="3"/>
          <tpl hier="5" item="4"/>
          <tpl hier="9" item="10"/>
          <tpl hier="11" item="5"/>
          <tpl fld="2" item="24"/>
          <tpl fld="3" item="1"/>
        </tpls>
      </n>
      <n v="2">
        <tpls c="8">
          <tpl fld="4" item="0"/>
          <tpl hier="2" item="13"/>
          <tpl hier="3" item="3"/>
          <tpl hier="5" item="4"/>
          <tpl hier="9" item="10"/>
          <tpl hier="11" item="5"/>
          <tpl fld="2" item="46"/>
          <tpl fld="3" item="1"/>
        </tpls>
      </n>
      <n v="6">
        <tpls c="8">
          <tpl fld="4" item="0"/>
          <tpl hier="2" item="13"/>
          <tpl hier="3" item="3"/>
          <tpl hier="5" item="4"/>
          <tpl hier="9" item="10"/>
          <tpl hier="11" item="5"/>
          <tpl fld="2" item="7"/>
          <tpl fld="3" item="1"/>
        </tpls>
      </n>
      <n v="8">
        <tpls c="8">
          <tpl fld="4" item="0"/>
          <tpl hier="2" item="13"/>
          <tpl hier="3" item="3"/>
          <tpl hier="5" item="4"/>
          <tpl hier="9" item="10"/>
          <tpl hier="11" item="5"/>
          <tpl fld="2" item="25"/>
          <tpl fld="3" item="1"/>
        </tpls>
      </n>
      <n v="4">
        <tpls c="8">
          <tpl fld="4" item="0"/>
          <tpl hier="2" item="13"/>
          <tpl hier="3" item="3"/>
          <tpl hier="5" item="4"/>
          <tpl hier="9" item="10"/>
          <tpl hier="11" item="5"/>
          <tpl fld="2" item="26"/>
          <tpl fld="3" item="1"/>
        </tpls>
      </n>
      <n v="9">
        <tpls c="8">
          <tpl fld="4" item="0"/>
          <tpl hier="2" item="13"/>
          <tpl hier="3" item="3"/>
          <tpl hier="5" item="4"/>
          <tpl hier="9" item="10"/>
          <tpl hier="11" item="5"/>
          <tpl fld="2" item="46"/>
          <tpl fld="3" item="0"/>
        </tpls>
      </n>
      <n v="1">
        <tpls c="8">
          <tpl fld="4" item="0"/>
          <tpl hier="2" item="13"/>
          <tpl hier="3" item="3"/>
          <tpl hier="5" item="4"/>
          <tpl hier="9" item="10"/>
          <tpl hier="11" item="5"/>
          <tpl fld="2" item="51"/>
          <tpl hier="14" item="4294967295"/>
        </tpls>
      </n>
      <n v="9">
        <tpls c="8">
          <tpl fld="4" item="0"/>
          <tpl hier="2" item="13"/>
          <tpl hier="3" item="3"/>
          <tpl hier="5" item="4"/>
          <tpl hier="9" item="10"/>
          <tpl hier="11" item="5"/>
          <tpl fld="2" item="36"/>
          <tpl hier="14" item="4294967295"/>
        </tpls>
      </n>
      <n v="12">
        <tpls c="8">
          <tpl fld="4" item="0"/>
          <tpl hier="2" item="13"/>
          <tpl hier="3" item="3"/>
          <tpl hier="5" item="4"/>
          <tpl hier="9" item="10"/>
          <tpl hier="11" item="5"/>
          <tpl fld="2" item="16"/>
          <tpl hier="14" item="4294967295"/>
        </tpls>
      </n>
      <n v="15">
        <tpls c="8">
          <tpl fld="4" item="0"/>
          <tpl hier="2" item="13"/>
          <tpl hier="3" item="3"/>
          <tpl hier="5" item="4"/>
          <tpl hier="9" item="10"/>
          <tpl hier="11" item="5"/>
          <tpl fld="2" item="50"/>
          <tpl hier="14" item="4294967295"/>
        </tpls>
      </n>
      <n v="4">
        <tpls c="8">
          <tpl fld="4" item="0"/>
          <tpl hier="2" item="13"/>
          <tpl hier="3" item="3"/>
          <tpl hier="5" item="4"/>
          <tpl hier="9" item="10"/>
          <tpl hier="11" item="5"/>
          <tpl fld="2" item="35"/>
          <tpl hier="14" item="4294967295"/>
        </tpls>
      </n>
      <n v="9">
        <tpls c="8">
          <tpl fld="4" item="0"/>
          <tpl hier="2" item="13"/>
          <tpl hier="3" item="3"/>
          <tpl hier="5" item="4"/>
          <tpl hier="9" item="10"/>
          <tpl hier="11" item="5"/>
          <tpl fld="2" item="15"/>
          <tpl hier="14" item="4294967295"/>
        </tpls>
      </n>
      <n v="2">
        <tpls c="8">
          <tpl fld="4" item="0"/>
          <tpl hier="2" item="13"/>
          <tpl hier="3" item="3"/>
          <tpl hier="5" item="4"/>
          <tpl hier="9" item="10"/>
          <tpl hier="11" item="5"/>
          <tpl fld="2" item="49"/>
          <tpl hier="14" item="4294967295"/>
        </tpls>
      </n>
      <n v="2">
        <tpls c="8">
          <tpl fld="4" item="0"/>
          <tpl hier="2" item="13"/>
          <tpl hier="3" item="3"/>
          <tpl hier="5" item="4"/>
          <tpl hier="9" item="10"/>
          <tpl hier="11" item="5"/>
          <tpl fld="2" item="34"/>
          <tpl hier="14" item="4294967295"/>
        </tpls>
      </n>
      <n v="1">
        <tpls c="8">
          <tpl fld="4" item="0"/>
          <tpl hier="2" item="13"/>
          <tpl hier="3" item="3"/>
          <tpl hier="5" item="4"/>
          <tpl hier="9" item="10"/>
          <tpl hier="11" item="5"/>
          <tpl fld="2" item="14"/>
          <tpl hier="14" item="4294967295"/>
        </tpls>
      </n>
      <m>
        <tpls c="8">
          <tpl fld="4" item="0"/>
          <tpl hier="2" item="13"/>
          <tpl hier="3" item="3"/>
          <tpl hier="5" item="4"/>
          <tpl hier="9" item="10"/>
          <tpl hier="11" item="5"/>
          <tpl fld="2" item="48"/>
          <tpl hier="14" item="4294967295"/>
        </tpls>
      </m>
      <m>
        <tpls c="8">
          <tpl fld="4" item="0"/>
          <tpl hier="2" item="13"/>
          <tpl hier="3" item="3"/>
          <tpl hier="5" item="4"/>
          <tpl hier="9" item="10"/>
          <tpl hier="11" item="5"/>
          <tpl fld="2" item="33"/>
          <tpl hier="14" item="4294967295"/>
        </tpls>
      </m>
      <m>
        <tpls c="8">
          <tpl fld="4" item="0"/>
          <tpl hier="2" item="13"/>
          <tpl hier="3" item="3"/>
          <tpl hier="5" item="4"/>
          <tpl hier="9" item="10"/>
          <tpl hier="11" item="5"/>
          <tpl fld="2" item="13"/>
          <tpl hier="14" item="4294967295"/>
        </tpls>
      </m>
      <n v="1">
        <tpls c="8">
          <tpl fld="4" item="0"/>
          <tpl hier="2" item="13"/>
          <tpl hier="3" item="3"/>
          <tpl hier="5" item="4"/>
          <tpl hier="9" item="10"/>
          <tpl hier="11" item="5"/>
          <tpl fld="2" item="47"/>
          <tpl hier="14" item="4294967295"/>
        </tpls>
      </n>
      <m>
        <tpls c="8">
          <tpl fld="4" item="0"/>
          <tpl hier="2" item="13"/>
          <tpl hier="3" item="3"/>
          <tpl hier="5" item="4"/>
          <tpl hier="9" item="10"/>
          <tpl hier="11" item="5"/>
          <tpl fld="2" item="32"/>
          <tpl hier="14" item="4294967295"/>
        </tpls>
      </m>
      <m>
        <tpls c="8">
          <tpl fld="4" item="0"/>
          <tpl hier="2" item="13"/>
          <tpl hier="3" item="3"/>
          <tpl hier="5" item="4"/>
          <tpl hier="9" item="10"/>
          <tpl hier="11" item="5"/>
          <tpl fld="2" item="22"/>
          <tpl fld="3" item="0"/>
        </tpls>
      </m>
      <n v="1">
        <tpls c="8">
          <tpl fld="4" item="0"/>
          <tpl hier="2" item="13"/>
          <tpl hier="3" item="3"/>
          <tpl hier="5" item="4"/>
          <tpl hier="9" item="10"/>
          <tpl hier="11" item="5"/>
          <tpl fld="2" item="12"/>
          <tpl fld="3" item="1"/>
        </tpls>
      </n>
      <n v="7">
        <tpls c="8">
          <tpl fld="4" item="0"/>
          <tpl hier="2" item="13"/>
          <tpl hier="3" item="3"/>
          <tpl hier="5" item="4"/>
          <tpl hier="9" item="10"/>
          <tpl hier="11" item="5"/>
          <tpl fld="2" item="30"/>
          <tpl fld="3" item="1"/>
        </tpls>
      </n>
      <n v="4">
        <tpls c="8">
          <tpl fld="4" item="0"/>
          <tpl hier="2" item="13"/>
          <tpl hier="3" item="3"/>
          <tpl hier="5" item="4"/>
          <tpl hier="9" item="10"/>
          <tpl hier="11" item="5"/>
          <tpl fld="2" item="11"/>
          <tpl fld="3" item="1"/>
        </tpls>
      </n>
      <n v="3">
        <tpls c="8">
          <tpl fld="4" item="0"/>
          <tpl hier="2" item="13"/>
          <tpl hier="3" item="3"/>
          <tpl hier="5" item="4"/>
          <tpl hier="9" item="10"/>
          <tpl hier="11" item="5"/>
          <tpl fld="2" item="31"/>
          <tpl fld="3" item="1"/>
        </tpls>
      </n>
      <n v="1">
        <tpls c="8">
          <tpl fld="4" item="0"/>
          <tpl hier="2" item="13"/>
          <tpl hier="3" item="3"/>
          <tpl hier="5" item="4"/>
          <tpl hier="9" item="10"/>
          <tpl hier="11" item="5"/>
          <tpl fld="2" item="29"/>
          <tpl fld="3" item="1"/>
        </tpls>
      </n>
      <m>
        <tpls c="8">
          <tpl fld="4" item="0"/>
          <tpl hier="2" item="13"/>
          <tpl hier="3" item="3"/>
          <tpl hier="5" item="4"/>
          <tpl hier="9" item="10"/>
          <tpl hier="11" item="5"/>
          <tpl fld="2" item="10"/>
          <tpl fld="3" item="1"/>
        </tpls>
      </m>
      <n v="1">
        <tpls c="8">
          <tpl fld="4" item="0"/>
          <tpl hier="2" item="13"/>
          <tpl hier="3" item="3"/>
          <tpl hier="5" item="4"/>
          <tpl hier="9" item="10"/>
          <tpl hier="11" item="5"/>
          <tpl fld="2" item="42"/>
          <tpl fld="3" item="1"/>
        </tpls>
      </n>
      <m>
        <tpls c="8">
          <tpl fld="4" item="0"/>
          <tpl hier="2" item="13"/>
          <tpl hier="3" item="3"/>
          <tpl hier="5" item="4"/>
          <tpl hier="9" item="10"/>
          <tpl hier="11" item="5"/>
          <tpl fld="2" item="28"/>
          <tpl fld="3" item="1"/>
        </tpls>
      </m>
      <n v="1">
        <tpls c="8">
          <tpl fld="4" item="0"/>
          <tpl hier="2" item="13"/>
          <tpl hier="3" item="3"/>
          <tpl hier="5" item="4"/>
          <tpl hier="9" item="10"/>
          <tpl hier="11" item="5"/>
          <tpl fld="2" item="9"/>
          <tpl fld="3" item="1"/>
        </tpls>
      </n>
      <m>
        <tpls c="8">
          <tpl fld="4" item="0"/>
          <tpl hier="2" item="13"/>
          <tpl hier="3" item="3"/>
          <tpl hier="5" item="4"/>
          <tpl hier="9" item="10"/>
          <tpl hier="11" item="5"/>
          <tpl fld="2" item="52"/>
          <tpl fld="3" item="1"/>
        </tpls>
      </m>
      <n v="1">
        <tpls c="8">
          <tpl fld="4" item="0"/>
          <tpl hier="2" item="13"/>
          <tpl hier="3" item="3"/>
          <tpl hier="5" item="4"/>
          <tpl hier="9" item="10"/>
          <tpl hier="11" item="5"/>
          <tpl fld="2" item="27"/>
          <tpl fld="3" item="1"/>
        </tpls>
      </n>
      <m>
        <tpls c="8">
          <tpl fld="4" item="0"/>
          <tpl hier="2" item="13"/>
          <tpl hier="3" item="3"/>
          <tpl hier="5" item="4"/>
          <tpl hier="9" item="10"/>
          <tpl hier="11" item="5"/>
          <tpl fld="2" item="8"/>
          <tpl fld="3" item="1"/>
        </tpls>
      </m>
      <m>
        <tpls c="8">
          <tpl fld="4" item="0"/>
          <tpl hier="2" item="13"/>
          <tpl hier="3" item="3"/>
          <tpl hier="5" item="4"/>
          <tpl hier="9" item="10"/>
          <tpl hier="11" item="5"/>
          <tpl fld="2" item="21"/>
          <tpl fld="3" item="1"/>
        </tpls>
      </m>
      <n v="97">
        <tpls c="8">
          <tpl fld="4" item="0"/>
          <tpl hier="2" item="13"/>
          <tpl hier="3" item="3"/>
          <tpl hier="5" item="4"/>
          <tpl hier="9" item="10"/>
          <tpl hier="11" item="5"/>
          <tpl hier="12" item="4294967295"/>
          <tpl fld="3" item="1"/>
        </tpls>
      </n>
      <m>
        <tpls c="8">
          <tpl fld="4" item="0"/>
          <tpl hier="2" item="13"/>
          <tpl hier="3" item="3"/>
          <tpl hier="5" item="4"/>
          <tpl hier="9" item="10"/>
          <tpl hier="11" item="5"/>
          <tpl fld="2" item="4"/>
          <tpl fld="3" item="0"/>
        </tpls>
      </m>
      <n v="3">
        <tpls c="8">
          <tpl fld="4" item="0"/>
          <tpl hier="2" item="13"/>
          <tpl hier="3" item="3"/>
          <tpl hier="5" item="4"/>
          <tpl hier="9" item="10"/>
          <tpl hier="11" item="5"/>
          <tpl fld="2" item="12"/>
          <tpl fld="3" item="0"/>
        </tpls>
      </n>
      <n v="3">
        <tpls c="8">
          <tpl fld="4" item="0"/>
          <tpl hier="2" item="13"/>
          <tpl hier="3" item="3"/>
          <tpl hier="5" item="4"/>
          <tpl hier="9" item="10"/>
          <tpl hier="11" item="5"/>
          <tpl fld="2" item="30"/>
          <tpl fld="3" item="0"/>
        </tpls>
      </n>
      <n v="6">
        <tpls c="8">
          <tpl fld="4" item="0"/>
          <tpl hier="2" item="13"/>
          <tpl hier="3" item="3"/>
          <tpl hier="5" item="4"/>
          <tpl hier="9" item="10"/>
          <tpl hier="11" item="5"/>
          <tpl fld="2" item="11"/>
          <tpl fld="3" item="0"/>
        </tpls>
      </n>
      <n v="16">
        <tpls c="8">
          <tpl fld="4" item="0"/>
          <tpl hier="2" item="13"/>
          <tpl hier="3" item="3"/>
          <tpl hier="5" item="4"/>
          <tpl hier="9" item="10"/>
          <tpl hier="11" item="5"/>
          <tpl fld="2" item="31"/>
          <tpl fld="3" item="0"/>
        </tpls>
      </n>
      <n v="3">
        <tpls c="8">
          <tpl fld="4" item="0"/>
          <tpl hier="2" item="13"/>
          <tpl hier="3" item="3"/>
          <tpl hier="5" item="4"/>
          <tpl hier="9" item="10"/>
          <tpl hier="11" item="5"/>
          <tpl fld="2" item="29"/>
          <tpl fld="3" item="0"/>
        </tpls>
      </n>
      <n v="5">
        <tpls c="8">
          <tpl fld="4" item="0"/>
          <tpl hier="2" item="13"/>
          <tpl hier="3" item="3"/>
          <tpl hier="5" item="4"/>
          <tpl hier="9" item="10"/>
          <tpl hier="11" item="5"/>
          <tpl fld="2" item="10"/>
          <tpl fld="3" item="0"/>
        </tpls>
      </n>
      <m>
        <tpls c="8">
          <tpl fld="4" item="0"/>
          <tpl hier="2" item="13"/>
          <tpl hier="3" item="3"/>
          <tpl hier="5" item="4"/>
          <tpl hier="9" item="10"/>
          <tpl hier="11" item="5"/>
          <tpl fld="2" item="42"/>
          <tpl fld="3" item="0"/>
        </tpls>
      </m>
      <n v="1">
        <tpls c="8">
          <tpl fld="4" item="0"/>
          <tpl hier="2" item="13"/>
          <tpl hier="3" item="3"/>
          <tpl hier="5" item="4"/>
          <tpl hier="9" item="10"/>
          <tpl hier="11" item="5"/>
          <tpl fld="2" item="28"/>
          <tpl fld="3" item="0"/>
        </tpls>
      </n>
      <n v="2">
        <tpls c="8">
          <tpl fld="4" item="0"/>
          <tpl hier="2" item="13"/>
          <tpl hier="3" item="3"/>
          <tpl hier="5" item="4"/>
          <tpl hier="9" item="10"/>
          <tpl hier="11" item="5"/>
          <tpl fld="2" item="9"/>
          <tpl fld="3" item="0"/>
        </tpls>
      </n>
      <n v="1">
        <tpls c="8">
          <tpl fld="4" item="0"/>
          <tpl hier="2" item="13"/>
          <tpl hier="3" item="3"/>
          <tpl hier="5" item="4"/>
          <tpl hier="9" item="10"/>
          <tpl hier="11" item="5"/>
          <tpl fld="2" item="52"/>
          <tpl fld="3" item="0"/>
        </tpls>
      </n>
      <m>
        <tpls c="8">
          <tpl fld="4" item="0"/>
          <tpl hier="2" item="13"/>
          <tpl hier="3" item="3"/>
          <tpl hier="5" item="4"/>
          <tpl hier="9" item="10"/>
          <tpl hier="11" item="5"/>
          <tpl fld="2" item="27"/>
          <tpl fld="3" item="0"/>
        </tpls>
      </m>
      <m>
        <tpls c="8">
          <tpl fld="4" item="0"/>
          <tpl hier="2" item="13"/>
          <tpl hier="3" item="3"/>
          <tpl hier="5" item="4"/>
          <tpl hier="9" item="10"/>
          <tpl hier="11" item="5"/>
          <tpl fld="2" item="8"/>
          <tpl fld="3" item="0"/>
        </tpls>
      </m>
      <m>
        <tpls c="8">
          <tpl fld="4" item="0"/>
          <tpl hier="2" item="13"/>
          <tpl hier="3" item="3"/>
          <tpl hier="5" item="4"/>
          <tpl hier="9" item="10"/>
          <tpl hier="11" item="5"/>
          <tpl fld="2" item="21"/>
          <tpl fld="3" item="0"/>
        </tpls>
      </m>
      <n v="135">
        <tpls c="8">
          <tpl fld="4" item="0"/>
          <tpl hier="2" item="13"/>
          <tpl hier="3" item="3"/>
          <tpl hier="5" item="4"/>
          <tpl hier="9" item="10"/>
          <tpl hier="11" item="5"/>
          <tpl hier="12" item="4294967295"/>
          <tpl fld="3" item="0"/>
        </tpls>
      </n>
      <m>
        <tpls c="8">
          <tpl fld="4" item="0"/>
          <tpl hier="2" item="13"/>
          <tpl hier="3" item="3"/>
          <tpl hier="5" item="4"/>
          <tpl hier="9" item="10"/>
          <tpl hier="11" item="5"/>
          <tpl fld="2" item="23"/>
          <tpl fld="3" item="0"/>
        </tpls>
      </m>
      <n v="4">
        <tpls c="8">
          <tpl fld="4" item="0"/>
          <tpl hier="2" item="13"/>
          <tpl hier="3" item="3"/>
          <tpl hier="5" item="4"/>
          <tpl hier="9" item="10"/>
          <tpl hier="11" item="5"/>
          <tpl fld="2" item="12"/>
          <tpl hier="14" item="4294967295"/>
        </tpls>
      </n>
      <n v="10">
        <tpls c="8">
          <tpl fld="4" item="0"/>
          <tpl hier="2" item="13"/>
          <tpl hier="3" item="3"/>
          <tpl hier="5" item="4"/>
          <tpl hier="9" item="10"/>
          <tpl hier="11" item="5"/>
          <tpl fld="2" item="30"/>
          <tpl hier="14" item="4294967295"/>
        </tpls>
      </n>
      <n v="10">
        <tpls c="8">
          <tpl fld="4" item="0"/>
          <tpl hier="2" item="13"/>
          <tpl hier="3" item="3"/>
          <tpl hier="5" item="4"/>
          <tpl hier="9" item="10"/>
          <tpl hier="11" item="5"/>
          <tpl fld="2" item="11"/>
          <tpl hier="14" item="4294967295"/>
        </tpls>
      </n>
      <n v="19">
        <tpls c="8">
          <tpl fld="4" item="0"/>
          <tpl hier="2" item="13"/>
          <tpl hier="3" item="3"/>
          <tpl hier="5" item="4"/>
          <tpl hier="9" item="10"/>
          <tpl hier="11" item="5"/>
          <tpl fld="2" item="31"/>
          <tpl hier="14" item="4294967295"/>
        </tpls>
      </n>
      <n v="4">
        <tpls c="8">
          <tpl fld="4" item="0"/>
          <tpl hier="2" item="13"/>
          <tpl hier="3" item="3"/>
          <tpl hier="5" item="4"/>
          <tpl hier="9" item="10"/>
          <tpl hier="11" item="5"/>
          <tpl fld="2" item="29"/>
          <tpl hier="14" item="4294967295"/>
        </tpls>
      </n>
      <n v="5">
        <tpls c="8">
          <tpl fld="4" item="0"/>
          <tpl hier="2" item="13"/>
          <tpl hier="3" item="3"/>
          <tpl hier="5" item="4"/>
          <tpl hier="9" item="10"/>
          <tpl hier="11" item="5"/>
          <tpl fld="2" item="10"/>
          <tpl hier="14" item="4294967295"/>
        </tpls>
      </n>
      <n v="1">
        <tpls c="8">
          <tpl fld="4" item="0"/>
          <tpl hier="2" item="13"/>
          <tpl hier="3" item="3"/>
          <tpl hier="5" item="4"/>
          <tpl hier="9" item="10"/>
          <tpl hier="11" item="5"/>
          <tpl fld="2" item="42"/>
          <tpl hier="14" item="4294967295"/>
        </tpls>
      </n>
      <n v="1">
        <tpls c="8">
          <tpl fld="4" item="0"/>
          <tpl hier="2" item="13"/>
          <tpl hier="3" item="3"/>
          <tpl hier="5" item="4"/>
          <tpl hier="9" item="10"/>
          <tpl hier="11" item="5"/>
          <tpl fld="2" item="28"/>
          <tpl hier="14" item="4294967295"/>
        </tpls>
      </n>
      <n v="3">
        <tpls c="8">
          <tpl fld="4" item="0"/>
          <tpl hier="2" item="13"/>
          <tpl hier="3" item="3"/>
          <tpl hier="5" item="4"/>
          <tpl hier="9" item="10"/>
          <tpl hier="11" item="5"/>
          <tpl fld="2" item="9"/>
          <tpl hier="14" item="4294967295"/>
        </tpls>
      </n>
      <n v="1">
        <tpls c="8">
          <tpl fld="4" item="0"/>
          <tpl hier="2" item="13"/>
          <tpl hier="3" item="3"/>
          <tpl hier="5" item="4"/>
          <tpl hier="9" item="10"/>
          <tpl hier="11" item="5"/>
          <tpl fld="2" item="52"/>
          <tpl hier="14" item="4294967295"/>
        </tpls>
      </n>
      <n v="1">
        <tpls c="8">
          <tpl fld="4" item="0"/>
          <tpl hier="2" item="13"/>
          <tpl hier="3" item="3"/>
          <tpl hier="5" item="4"/>
          <tpl hier="9" item="10"/>
          <tpl hier="11" item="5"/>
          <tpl fld="2" item="27"/>
          <tpl hier="14" item="4294967295"/>
        </tpls>
      </n>
      <m>
        <tpls c="8">
          <tpl fld="4" item="0"/>
          <tpl hier="2" item="13"/>
          <tpl hier="3" item="3"/>
          <tpl hier="5" item="4"/>
          <tpl hier="9" item="10"/>
          <tpl hier="11" item="5"/>
          <tpl fld="2" item="8"/>
          <tpl hier="14" item="4294967295"/>
        </tpls>
      </m>
      <m>
        <tpls c="8">
          <tpl fld="4" item="0"/>
          <tpl hier="2" item="13"/>
          <tpl hier="3" item="3"/>
          <tpl hier="5" item="4"/>
          <tpl hier="9" item="10"/>
          <tpl hier="11" item="5"/>
          <tpl fld="2" item="21"/>
          <tpl hier="14" item="4294967295"/>
        </tpls>
      </m>
      <n v="232">
        <tpls c="8">
          <tpl fld="4" item="0"/>
          <tpl hier="2" item="13"/>
          <tpl hier="3" item="3"/>
          <tpl hier="5" item="4"/>
          <tpl hier="9" item="10"/>
          <tpl hier="11" item="5"/>
          <tpl hier="12" item="4294967295"/>
          <tpl hier="14" item="4294967295"/>
        </tpls>
      </n>
      <m>
        <tpls c="8">
          <tpl fld="4" item="0"/>
          <tpl hier="2" item="13"/>
          <tpl hier="3" item="3"/>
          <tpl hier="5" item="4"/>
          <tpl hier="9" item="10"/>
          <tpl hier="11" item="5"/>
          <tpl fld="2" item="32"/>
          <tpl fld="3" item="1"/>
        </tpls>
      </m>
      <m>
        <tpls c="8">
          <tpl fld="4" item="0"/>
          <tpl hier="2" item="13"/>
          <tpl hier="3" item="3"/>
          <tpl hier="5" item="4"/>
          <tpl hier="9" item="10"/>
          <tpl hier="11" item="5"/>
          <tpl fld="2" item="32"/>
          <tpl fld="3" item="0"/>
        </tpls>
      </m>
      <m>
        <tpls c="8">
          <tpl fld="4" item="0"/>
          <tpl hier="2" item="13"/>
          <tpl hier="3" item="3"/>
          <tpl hier="5" item="4"/>
          <tpl hier="9" item="10"/>
          <tpl hier="11" item="5"/>
          <tpl fld="2" item="33"/>
          <tpl fld="3" item="1"/>
        </tpls>
      </m>
      <m>
        <tpls c="8">
          <tpl fld="4" item="0"/>
          <tpl hier="2" item="13"/>
          <tpl hier="3" item="3"/>
          <tpl hier="5" item="4"/>
          <tpl hier="9" item="10"/>
          <tpl hier="11" item="5"/>
          <tpl fld="2" item="33"/>
          <tpl fld="3" item="0"/>
        </tpls>
      </m>
      <m>
        <tpls c="8">
          <tpl fld="4" item="0"/>
          <tpl hier="2" item="13"/>
          <tpl hier="3" item="3"/>
          <tpl hier="5" item="4"/>
          <tpl hier="9" item="10"/>
          <tpl hier="11" item="5"/>
          <tpl fld="2" item="34"/>
          <tpl fld="3" item="1"/>
        </tpls>
      </m>
      <n v="2">
        <tpls c="8">
          <tpl fld="4" item="0"/>
          <tpl hier="2" item="13"/>
          <tpl hier="3" item="3"/>
          <tpl hier="5" item="4"/>
          <tpl hier="9" item="10"/>
          <tpl hier="11" item="5"/>
          <tpl fld="2" item="34"/>
          <tpl fld="3" item="0"/>
        </tpls>
      </n>
      <n v="1">
        <tpls c="8">
          <tpl fld="4" item="0"/>
          <tpl hier="2" item="13"/>
          <tpl hier="3" item="3"/>
          <tpl hier="5" item="4"/>
          <tpl hier="9" item="10"/>
          <tpl hier="11" item="5"/>
          <tpl fld="2" item="35"/>
          <tpl fld="3" item="1"/>
        </tpls>
      </n>
      <n v="3">
        <tpls c="8">
          <tpl fld="4" item="0"/>
          <tpl hier="2" item="13"/>
          <tpl hier="3" item="3"/>
          <tpl hier="5" item="4"/>
          <tpl hier="9" item="10"/>
          <tpl hier="11" item="5"/>
          <tpl fld="2" item="35"/>
          <tpl fld="3" item="0"/>
        </tpls>
      </n>
      <n v="5">
        <tpls c="8">
          <tpl fld="4" item="0"/>
          <tpl hier="2" item="13"/>
          <tpl hier="3" item="3"/>
          <tpl hier="5" item="4"/>
          <tpl hier="9" item="10"/>
          <tpl hier="11" item="5"/>
          <tpl fld="2" item="36"/>
          <tpl fld="3" item="1"/>
        </tpls>
      </n>
      <n v="4">
        <tpls c="8">
          <tpl fld="4" item="0"/>
          <tpl hier="2" item="13"/>
          <tpl hier="3" item="3"/>
          <tpl hier="5" item="4"/>
          <tpl hier="9" item="10"/>
          <tpl hier="11" item="5"/>
          <tpl fld="2" item="36"/>
          <tpl fld="3" item="0"/>
        </tpls>
      </n>
      <m>
        <tpls c="8">
          <tpl fld="4" item="0"/>
          <tpl hier="2" item="13"/>
          <tpl hier="3" item="3"/>
          <tpl hier="5" item="4"/>
          <tpl hier="9" item="10"/>
          <tpl hier="11" item="5"/>
          <tpl fld="2" item="37"/>
          <tpl fld="3" item="1"/>
        </tpls>
      </m>
      <m>
        <tpls c="8">
          <tpl fld="4" item="0"/>
          <tpl hier="2" item="13"/>
          <tpl hier="3" item="3"/>
          <tpl hier="5" item="4"/>
          <tpl hier="9" item="10"/>
          <tpl hier="11" item="5"/>
          <tpl fld="2" item="37"/>
          <tpl fld="3" item="0"/>
        </tpls>
      </m>
      <m>
        <tpls c="8">
          <tpl fld="4" item="0"/>
          <tpl hier="2" item="13"/>
          <tpl hier="3" item="3"/>
          <tpl hier="5" item="4"/>
          <tpl hier="9" item="10"/>
          <tpl hier="11" item="5"/>
          <tpl fld="2" item="37"/>
          <tpl hier="14" item="4294967295"/>
        </tpls>
      </m>
      <m>
        <tpls c="8">
          <tpl fld="4" item="0"/>
          <tpl hier="2" item="13"/>
          <tpl hier="3" item="3"/>
          <tpl hier="5" item="4"/>
          <tpl hier="9" item="10"/>
          <tpl hier="11" item="5"/>
          <tpl fld="2" item="38"/>
          <tpl fld="3" item="1"/>
        </tpls>
      </m>
      <m>
        <tpls c="8">
          <tpl fld="4" item="0"/>
          <tpl hier="2" item="13"/>
          <tpl hier="3" item="3"/>
          <tpl hier="5" item="4"/>
          <tpl hier="9" item="10"/>
          <tpl hier="11" item="5"/>
          <tpl fld="2" item="38"/>
          <tpl fld="3" item="0"/>
        </tpls>
      </m>
      <m>
        <tpls c="8">
          <tpl fld="4" item="0"/>
          <tpl hier="2" item="13"/>
          <tpl hier="3" item="3"/>
          <tpl hier="5" item="4"/>
          <tpl hier="9" item="10"/>
          <tpl hier="11" item="5"/>
          <tpl fld="2" item="38"/>
          <tpl hier="14" item="4294967295"/>
        </tpls>
      </m>
      <n v="1">
        <tpls c="8">
          <tpl fld="4" item="0"/>
          <tpl hier="2" item="13"/>
          <tpl hier="3" item="3"/>
          <tpl hier="5" item="4"/>
          <tpl hier="9" item="10"/>
          <tpl hier="11" item="5"/>
          <tpl fld="2" item="39"/>
          <tpl fld="3" item="1"/>
        </tpls>
      </n>
      <n v="2">
        <tpls c="8">
          <tpl fld="4" item="0"/>
          <tpl hier="2" item="13"/>
          <tpl hier="3" item="3"/>
          <tpl hier="5" item="4"/>
          <tpl hier="9" item="10"/>
          <tpl hier="11" item="5"/>
          <tpl fld="2" item="39"/>
          <tpl fld="3" item="0"/>
        </tpls>
      </n>
      <n v="3">
        <tpls c="8">
          <tpl fld="4" item="0"/>
          <tpl hier="2" item="13"/>
          <tpl hier="3" item="3"/>
          <tpl hier="5" item="4"/>
          <tpl hier="9" item="10"/>
          <tpl hier="11" item="5"/>
          <tpl fld="2" item="39"/>
          <tpl hier="14" item="4294967295"/>
        </tpls>
      </n>
      <n v="5">
        <tpls c="8">
          <tpl fld="4" item="0"/>
          <tpl hier="2" item="13"/>
          <tpl hier="3" item="3"/>
          <tpl hier="5" item="4"/>
          <tpl hier="9" item="10"/>
          <tpl hier="11" item="5"/>
          <tpl fld="2" item="40"/>
          <tpl fld="3" item="1"/>
        </tpls>
      </n>
      <n v="3">
        <tpls c="8">
          <tpl fld="4" item="0"/>
          <tpl hier="2" item="13"/>
          <tpl hier="3" item="3"/>
          <tpl hier="5" item="4"/>
          <tpl hier="9" item="10"/>
          <tpl hier="11" item="5"/>
          <tpl fld="2" item="40"/>
          <tpl fld="3" item="0"/>
        </tpls>
      </n>
      <n v="8">
        <tpls c="8">
          <tpl fld="4" item="0"/>
          <tpl hier="2" item="13"/>
          <tpl hier="3" item="3"/>
          <tpl hier="5" item="4"/>
          <tpl hier="9" item="10"/>
          <tpl hier="11" item="5"/>
          <tpl fld="2" item="40"/>
          <tpl hier="14" item="4294967295"/>
        </tpls>
      </n>
      <n v="7">
        <tpls c="8">
          <tpl fld="4" item="0"/>
          <tpl hier="2" item="13"/>
          <tpl hier="3" item="3"/>
          <tpl hier="5" item="4"/>
          <tpl hier="9" item="10"/>
          <tpl hier="11" item="5"/>
          <tpl fld="2" item="41"/>
          <tpl fld="3" item="1"/>
        </tpls>
      </n>
      <n v="4">
        <tpls c="8">
          <tpl fld="4" item="0"/>
          <tpl hier="2" item="13"/>
          <tpl hier="3" item="3"/>
          <tpl hier="5" item="4"/>
          <tpl hier="9" item="10"/>
          <tpl hier="11" item="5"/>
          <tpl fld="2" item="41"/>
          <tpl fld="3" item="0"/>
        </tpls>
      </n>
      <n v="11">
        <tpls c="8">
          <tpl fld="4" item="0"/>
          <tpl hier="2" item="13"/>
          <tpl hier="3" item="3"/>
          <tpl hier="5" item="4"/>
          <tpl hier="9" item="10"/>
          <tpl hier="11" item="5"/>
          <tpl fld="2" item="41"/>
          <tpl hier="14" item="4294967295"/>
        </tpls>
      </n>
      <m>
        <tpls c="8">
          <tpl fld="4" item="0"/>
          <tpl hier="2" item="13"/>
          <tpl hier="3" item="3"/>
          <tpl hier="5" item="4"/>
          <tpl hier="9" item="10"/>
          <tpl hier="11" item="5"/>
          <tpl fld="2" item="43"/>
          <tpl hier="14" item="4294967295"/>
        </tpls>
      </m>
      <m>
        <tpls c="8">
          <tpl fld="4" item="0"/>
          <tpl hier="2" item="13"/>
          <tpl hier="3" item="3"/>
          <tpl hier="5" item="4"/>
          <tpl hier="9" item="10"/>
          <tpl hier="11" item="5"/>
          <tpl fld="2" item="43"/>
          <tpl fld="3" item="0"/>
        </tpls>
      </m>
      <n v="1">
        <tpls c="8">
          <tpl fld="4" item="0"/>
          <tpl hier="2" item="13"/>
          <tpl hier="3" item="3"/>
          <tpl hier="5" item="4"/>
          <tpl hier="9" item="10"/>
          <tpl hier="11" item="5"/>
          <tpl fld="2" item="44"/>
          <tpl hier="14" item="4294967295"/>
        </tpls>
      </n>
      <m>
        <tpls c="8">
          <tpl fld="4" item="0"/>
          <tpl hier="2" item="13"/>
          <tpl hier="3" item="3"/>
          <tpl hier="5" item="4"/>
          <tpl hier="9" item="10"/>
          <tpl hier="11" item="5"/>
          <tpl fld="2" item="44"/>
          <tpl fld="3" item="0"/>
        </tpls>
      </m>
      <n v="3">
        <tpls c="8">
          <tpl fld="4" item="0"/>
          <tpl hier="2" item="13"/>
          <tpl hier="3" item="3"/>
          <tpl hier="5" item="4"/>
          <tpl hier="9" item="10"/>
          <tpl hier="11" item="5"/>
          <tpl fld="2" item="45"/>
          <tpl hier="14" item="4294967295"/>
        </tpls>
      </n>
      <n v="2">
        <tpls c="8">
          <tpl fld="4" item="0"/>
          <tpl hier="2" item="13"/>
          <tpl hier="3" item="3"/>
          <tpl hier="5" item="4"/>
          <tpl hier="9" item="10"/>
          <tpl hier="11" item="5"/>
          <tpl fld="2" item="45"/>
          <tpl fld="3" item="0"/>
        </tpls>
      </n>
      <m>
        <tpls c="8">
          <tpl fld="4" item="0"/>
          <tpl hier="2" item="13"/>
          <tpl hier="3" item="3"/>
          <tpl hier="5" item="4"/>
          <tpl hier="9" item="10"/>
          <tpl hier="11" item="5"/>
          <tpl fld="2" item="47"/>
          <tpl fld="3" item="1"/>
        </tpls>
      </m>
      <n v="1">
        <tpls c="8">
          <tpl fld="4" item="0"/>
          <tpl hier="2" item="13"/>
          <tpl hier="3" item="3"/>
          <tpl hier="5" item="4"/>
          <tpl hier="9" item="10"/>
          <tpl hier="11" item="5"/>
          <tpl fld="2" item="47"/>
          <tpl fld="3" item="0"/>
        </tpls>
      </n>
      <m>
        <tpls c="8">
          <tpl fld="4" item="0"/>
          <tpl hier="2" item="13"/>
          <tpl hier="3" item="3"/>
          <tpl hier="5" item="4"/>
          <tpl hier="9" item="10"/>
          <tpl hier="11" item="5"/>
          <tpl fld="2" item="48"/>
          <tpl fld="3" item="1"/>
        </tpls>
      </m>
      <m>
        <tpls c="8">
          <tpl fld="4" item="0"/>
          <tpl hier="2" item="13"/>
          <tpl hier="3" item="3"/>
          <tpl hier="5" item="4"/>
          <tpl hier="9" item="10"/>
          <tpl hier="11" item="5"/>
          <tpl fld="2" item="48"/>
          <tpl fld="3" item="0"/>
        </tpls>
      </m>
      <n v="1">
        <tpls c="8">
          <tpl fld="4" item="0"/>
          <tpl hier="2" item="13"/>
          <tpl hier="3" item="3"/>
          <tpl hier="5" item="4"/>
          <tpl hier="9" item="10"/>
          <tpl hier="11" item="5"/>
          <tpl fld="2" item="49"/>
          <tpl fld="3" item="1"/>
        </tpls>
      </n>
      <n v="1">
        <tpls c="8">
          <tpl fld="4" item="0"/>
          <tpl hier="2" item="13"/>
          <tpl hier="3" item="3"/>
          <tpl hier="5" item="4"/>
          <tpl hier="9" item="10"/>
          <tpl hier="11" item="5"/>
          <tpl fld="2" item="49"/>
          <tpl fld="3" item="0"/>
        </tpls>
      </n>
      <n v="1">
        <tpls c="8">
          <tpl fld="4" item="0"/>
          <tpl hier="2" item="13"/>
          <tpl hier="3" item="3"/>
          <tpl hier="5" item="4"/>
          <tpl hier="9" item="10"/>
          <tpl hier="11" item="5"/>
          <tpl fld="2" item="50"/>
          <tpl fld="3" item="1"/>
        </tpls>
      </n>
      <n v="14">
        <tpls c="8">
          <tpl fld="4" item="0"/>
          <tpl hier="2" item="13"/>
          <tpl hier="3" item="3"/>
          <tpl hier="5" item="4"/>
          <tpl hier="9" item="10"/>
          <tpl hier="11" item="5"/>
          <tpl fld="2" item="50"/>
          <tpl fld="3" item="0"/>
        </tpls>
      </n>
      <m>
        <tpls c="8">
          <tpl fld="4" item="0"/>
          <tpl hier="2" item="13"/>
          <tpl hier="3" item="3"/>
          <tpl hier="5" item="4"/>
          <tpl hier="9" item="10"/>
          <tpl hier="11" item="5"/>
          <tpl fld="2" item="51"/>
          <tpl fld="3" item="1"/>
        </tpls>
      </m>
      <n v="1">
        <tpls c="8">
          <tpl fld="4" item="0"/>
          <tpl hier="2" item="13"/>
          <tpl hier="3" item="3"/>
          <tpl hier="5" item="4"/>
          <tpl hier="9" item="10"/>
          <tpl hier="11" item="5"/>
          <tpl fld="2" item="51"/>
          <tpl fld="3" item="0"/>
        </tpls>
      </n>
      <n v="7">
        <tpls c="8">
          <tpl fld="4" item="0"/>
          <tpl hier="2" item="2"/>
          <tpl hier="3" item="3"/>
          <tpl hier="5" item="4"/>
          <tpl hier="9" item="10"/>
          <tpl hier="11" item="6"/>
          <tpl fld="2" item="6"/>
          <tpl fld="3" item="0"/>
        </tpls>
      </n>
      <m>
        <tpls c="8">
          <tpl fld="4" item="0"/>
          <tpl hier="2" item="2"/>
          <tpl hier="3" item="3"/>
          <tpl hier="5" item="4"/>
          <tpl hier="9" item="10"/>
          <tpl hier="11" item="6"/>
          <tpl fld="2" item="13"/>
          <tpl fld="3" item="0"/>
        </tpls>
      </m>
      <n v="2">
        <tpls c="8">
          <tpl fld="4" item="0"/>
          <tpl hier="2" item="2"/>
          <tpl hier="3" item="3"/>
          <tpl hier="5" item="4"/>
          <tpl hier="9" item="10"/>
          <tpl hier="11" item="6"/>
          <tpl fld="2" item="14"/>
          <tpl fld="3" item="0"/>
        </tpls>
      </n>
      <n v="6">
        <tpls c="8">
          <tpl fld="4" item="0"/>
          <tpl hier="2" item="2"/>
          <tpl hier="3" item="3"/>
          <tpl hier="5" item="4"/>
          <tpl hier="9" item="10"/>
          <tpl hier="11" item="6"/>
          <tpl fld="2" item="15"/>
          <tpl fld="3" item="0"/>
        </tpls>
      </n>
      <n v="10">
        <tpls c="8">
          <tpl fld="4" item="0"/>
          <tpl hier="2" item="2"/>
          <tpl hier="3" item="3"/>
          <tpl hier="5" item="4"/>
          <tpl hier="9" item="10"/>
          <tpl hier="11" item="6"/>
          <tpl fld="2" item="16"/>
          <tpl fld="3" item="0"/>
        </tpls>
      </n>
      <n v="1">
        <tpls c="8">
          <tpl fld="4" item="0"/>
          <tpl hier="2" item="2"/>
          <tpl hier="3" item="3"/>
          <tpl hier="5" item="4"/>
          <tpl hier="9" item="10"/>
          <tpl hier="11" item="6"/>
          <tpl fld="2" item="13"/>
          <tpl fld="3" item="1"/>
        </tpls>
      </n>
      <n v="1">
        <tpls c="8">
          <tpl fld="4" item="0"/>
          <tpl hier="2" item="2"/>
          <tpl hier="3" item="3"/>
          <tpl hier="5" item="4"/>
          <tpl hier="9" item="10"/>
          <tpl hier="11" item="6"/>
          <tpl fld="2" item="14"/>
          <tpl fld="3" item="1"/>
        </tpls>
      </n>
      <n v="7">
        <tpls c="8">
          <tpl fld="4" item="0"/>
          <tpl hier="2" item="2"/>
          <tpl hier="3" item="3"/>
          <tpl hier="5" item="4"/>
          <tpl hier="9" item="10"/>
          <tpl hier="11" item="6"/>
          <tpl fld="2" item="15"/>
          <tpl fld="3" item="1"/>
        </tpls>
      </n>
      <n v="5">
        <tpls c="8">
          <tpl fld="4" item="0"/>
          <tpl hier="2" item="2"/>
          <tpl hier="3" item="3"/>
          <tpl hier="5" item="4"/>
          <tpl hier="9" item="10"/>
          <tpl hier="11" item="6"/>
          <tpl fld="2" item="16"/>
          <tpl fld="3" item="1"/>
        </tpls>
      </n>
      <n v="5">
        <tpls c="8">
          <tpl fld="4" item="0"/>
          <tpl hier="2" item="2"/>
          <tpl hier="3" item="3"/>
          <tpl hier="5" item="4"/>
          <tpl hier="9" item="10"/>
          <tpl hier="11" item="6"/>
          <tpl fld="2" item="24"/>
          <tpl fld="3" item="0"/>
        </tpls>
      </n>
      <n v="2">
        <tpls c="8">
          <tpl fld="4" item="0"/>
          <tpl hier="2" item="2"/>
          <tpl hier="3" item="3"/>
          <tpl hier="5" item="4"/>
          <tpl hier="9" item="10"/>
          <tpl hier="11" item="6"/>
          <tpl fld="2" item="25"/>
          <tpl fld="3" item="0"/>
        </tpls>
      </n>
      <n v="2">
        <tpls c="8">
          <tpl fld="4" item="0"/>
          <tpl hier="2" item="2"/>
          <tpl hier="3" item="3"/>
          <tpl hier="5" item="4"/>
          <tpl hier="9" item="10"/>
          <tpl hier="11" item="6"/>
          <tpl fld="2" item="26"/>
          <tpl fld="3" item="0"/>
        </tpls>
      </n>
      <m>
        <tpls c="8">
          <tpl fld="4" item="0"/>
          <tpl hier="2" item="2"/>
          <tpl hier="3" item="3"/>
          <tpl hier="5" item="4"/>
          <tpl hier="9" item="10"/>
          <tpl hier="11" item="6"/>
          <tpl fld="2" item="0"/>
          <tpl hier="14" item="4294967295"/>
        </tpls>
      </m>
      <n v="1">
        <tpls c="8">
          <tpl fld="4" item="0"/>
          <tpl hier="2" item="2"/>
          <tpl hier="3" item="3"/>
          <tpl hier="5" item="4"/>
          <tpl hier="9" item="10"/>
          <tpl hier="11" item="6"/>
          <tpl fld="2" item="17"/>
          <tpl hier="14" item="4294967295"/>
        </tpls>
      </n>
      <m>
        <tpls c="8">
          <tpl fld="4" item="0"/>
          <tpl hier="2" item="2"/>
          <tpl hier="3" item="3"/>
          <tpl hier="5" item="4"/>
          <tpl hier="9" item="10"/>
          <tpl hier="11" item="6"/>
          <tpl fld="2" item="1"/>
          <tpl hier="14" item="4294967295"/>
        </tpls>
      </m>
      <n v="2">
        <tpls c="8">
          <tpl fld="4" item="0"/>
          <tpl hier="2" item="2"/>
          <tpl hier="3" item="3"/>
          <tpl hier="5" item="4"/>
          <tpl hier="9" item="10"/>
          <tpl hier="11" item="6"/>
          <tpl fld="2" item="18"/>
          <tpl hier="14" item="4294967295"/>
        </tpls>
      </n>
      <n v="12">
        <tpls c="8">
          <tpl fld="4" item="0"/>
          <tpl hier="2" item="2"/>
          <tpl hier="3" item="3"/>
          <tpl hier="5" item="4"/>
          <tpl hier="9" item="10"/>
          <tpl hier="11" item="6"/>
          <tpl fld="2" item="2"/>
          <tpl hier="14" item="4294967295"/>
        </tpls>
      </n>
      <n v="17">
        <tpls c="8">
          <tpl fld="4" item="0"/>
          <tpl hier="2" item="2"/>
          <tpl hier="3" item="3"/>
          <tpl hier="5" item="4"/>
          <tpl hier="9" item="10"/>
          <tpl hier="11" item="6"/>
          <tpl fld="2" item="19"/>
          <tpl hier="14" item="4294967295"/>
        </tpls>
      </n>
      <n v="20">
        <tpls c="8">
          <tpl fld="4" item="0"/>
          <tpl hier="2" item="2"/>
          <tpl hier="3" item="3"/>
          <tpl hier="5" item="4"/>
          <tpl hier="9" item="10"/>
          <tpl hier="11" item="6"/>
          <tpl fld="2" item="3"/>
          <tpl hier="14" item="4294967295"/>
        </tpls>
      </n>
      <n v="12">
        <tpls c="8">
          <tpl fld="4" item="0"/>
          <tpl hier="2" item="2"/>
          <tpl hier="3" item="3"/>
          <tpl hier="5" item="4"/>
          <tpl hier="9" item="10"/>
          <tpl hier="11" item="6"/>
          <tpl fld="2" item="20"/>
          <tpl hier="14" item="4294967295"/>
        </tpls>
      </n>
      <m>
        <tpls c="8">
          <tpl fld="4" item="0"/>
          <tpl hier="2" item="2"/>
          <tpl hier="3" item="3"/>
          <tpl hier="5" item="4"/>
          <tpl hier="9" item="10"/>
          <tpl hier="11" item="6"/>
          <tpl fld="2" item="0"/>
          <tpl fld="3" item="0"/>
        </tpls>
      </m>
      <m>
        <tpls c="8">
          <tpl fld="4" item="0"/>
          <tpl hier="2" item="2"/>
          <tpl hier="3" item="3"/>
          <tpl hier="5" item="4"/>
          <tpl hier="9" item="10"/>
          <tpl hier="11" item="6"/>
          <tpl fld="2" item="17"/>
          <tpl fld="3" item="0"/>
        </tpls>
      </m>
      <m>
        <tpls c="8">
          <tpl fld="4" item="0"/>
          <tpl hier="2" item="2"/>
          <tpl hier="3" item="3"/>
          <tpl hier="5" item="4"/>
          <tpl hier="9" item="10"/>
          <tpl hier="11" item="6"/>
          <tpl fld="2" item="1"/>
          <tpl fld="3" item="0"/>
        </tpls>
      </m>
      <m>
        <tpls c="8">
          <tpl fld="4" item="0"/>
          <tpl hier="2" item="2"/>
          <tpl hier="3" item="3"/>
          <tpl hier="5" item="4"/>
          <tpl hier="9" item="10"/>
          <tpl hier="11" item="6"/>
          <tpl fld="2" item="18"/>
          <tpl fld="3" item="0"/>
        </tpls>
      </m>
      <n v="6">
        <tpls c="8">
          <tpl fld="4" item="0"/>
          <tpl hier="2" item="2"/>
          <tpl hier="3" item="3"/>
          <tpl hier="5" item="4"/>
          <tpl hier="9" item="10"/>
          <tpl hier="11" item="6"/>
          <tpl fld="2" item="2"/>
          <tpl fld="3" item="0"/>
        </tpls>
      </n>
      <n v="8">
        <tpls c="8">
          <tpl fld="4" item="0"/>
          <tpl hier="2" item="2"/>
          <tpl hier="3" item="3"/>
          <tpl hier="5" item="4"/>
          <tpl hier="9" item="10"/>
          <tpl hier="11" item="6"/>
          <tpl fld="2" item="19"/>
          <tpl fld="3" item="0"/>
        </tpls>
      </n>
      <n v="16">
        <tpls c="8">
          <tpl fld="4" item="0"/>
          <tpl hier="2" item="2"/>
          <tpl hier="3" item="3"/>
          <tpl hier="5" item="4"/>
          <tpl hier="9" item="10"/>
          <tpl hier="11" item="6"/>
          <tpl fld="2" item="3"/>
          <tpl fld="3" item="0"/>
        </tpls>
      </n>
      <n v="6">
        <tpls c="8">
          <tpl fld="4" item="0"/>
          <tpl hier="2" item="2"/>
          <tpl hier="3" item="3"/>
          <tpl hier="5" item="4"/>
          <tpl hier="9" item="10"/>
          <tpl hier="11" item="6"/>
          <tpl fld="2" item="20"/>
          <tpl fld="3" item="0"/>
        </tpls>
      </n>
      <m>
        <tpls c="8">
          <tpl fld="4" item="0"/>
          <tpl hier="2" item="2"/>
          <tpl hier="3" item="3"/>
          <tpl hier="5" item="4"/>
          <tpl hier="9" item="10"/>
          <tpl hier="11" item="6"/>
          <tpl fld="2" item="0"/>
          <tpl fld="3" item="1"/>
        </tpls>
      </m>
      <n v="1">
        <tpls c="8">
          <tpl fld="4" item="0"/>
          <tpl hier="2" item="2"/>
          <tpl hier="3" item="3"/>
          <tpl hier="5" item="4"/>
          <tpl hier="9" item="10"/>
          <tpl hier="11" item="6"/>
          <tpl fld="2" item="17"/>
          <tpl fld="3" item="1"/>
        </tpls>
      </n>
      <m>
        <tpls c="8">
          <tpl fld="4" item="0"/>
          <tpl hier="2" item="2"/>
          <tpl hier="3" item="3"/>
          <tpl hier="5" item="4"/>
          <tpl hier="9" item="10"/>
          <tpl hier="11" item="6"/>
          <tpl fld="2" item="1"/>
          <tpl fld="3" item="1"/>
        </tpls>
      </m>
      <n v="2">
        <tpls c="8">
          <tpl fld="4" item="0"/>
          <tpl hier="2" item="2"/>
          <tpl hier="3" item="3"/>
          <tpl hier="5" item="4"/>
          <tpl hier="9" item="10"/>
          <tpl hier="11" item="6"/>
          <tpl fld="2" item="18"/>
          <tpl fld="3" item="1"/>
        </tpls>
      </n>
      <n v="6">
        <tpls c="8">
          <tpl fld="4" item="0"/>
          <tpl hier="2" item="2"/>
          <tpl hier="3" item="3"/>
          <tpl hier="5" item="4"/>
          <tpl hier="9" item="10"/>
          <tpl hier="11" item="6"/>
          <tpl fld="2" item="2"/>
          <tpl fld="3" item="1"/>
        </tpls>
      </n>
      <n v="9">
        <tpls c="8">
          <tpl fld="4" item="0"/>
          <tpl hier="2" item="2"/>
          <tpl hier="3" item="3"/>
          <tpl hier="5" item="4"/>
          <tpl hier="9" item="10"/>
          <tpl hier="11" item="6"/>
          <tpl fld="2" item="19"/>
          <tpl fld="3" item="1"/>
        </tpls>
      </n>
      <n v="4">
        <tpls c="8">
          <tpl fld="4" item="0"/>
          <tpl hier="2" item="2"/>
          <tpl hier="3" item="3"/>
          <tpl hier="5" item="4"/>
          <tpl hier="9" item="10"/>
          <tpl hier="11" item="6"/>
          <tpl fld="2" item="3"/>
          <tpl fld="3" item="1"/>
        </tpls>
      </n>
      <n v="6">
        <tpls c="8">
          <tpl fld="4" item="0"/>
          <tpl hier="2" item="2"/>
          <tpl hier="3" item="3"/>
          <tpl hier="5" item="4"/>
          <tpl hier="9" item="10"/>
          <tpl hier="11" item="6"/>
          <tpl fld="2" item="20"/>
          <tpl fld="3" item="1"/>
        </tpls>
      </n>
      <n v="2">
        <tpls c="8">
          <tpl fld="4" item="0"/>
          <tpl hier="2" item="2"/>
          <tpl hier="3" item="3"/>
          <tpl hier="5" item="4"/>
          <tpl hier="9" item="10"/>
          <tpl hier="11" item="6"/>
          <tpl fld="2" item="5"/>
          <tpl fld="3" item="0"/>
        </tpls>
      </n>
      <m>
        <tpls c="8">
          <tpl fld="4" item="0"/>
          <tpl hier="2" item="2"/>
          <tpl hier="3" item="3"/>
          <tpl hier="5" item="4"/>
          <tpl hier="9" item="10"/>
          <tpl hier="11" item="6"/>
          <tpl fld="2" item="4"/>
          <tpl hier="14" item="4294967295"/>
        </tpls>
      </m>
      <n v="1">
        <tpls c="8">
          <tpl fld="4" item="0"/>
          <tpl hier="2" item="2"/>
          <tpl hier="3" item="3"/>
          <tpl hier="5" item="4"/>
          <tpl hier="9" item="10"/>
          <tpl hier="11" item="6"/>
          <tpl fld="2" item="22"/>
          <tpl hier="14" item="4294967295"/>
        </tpls>
      </n>
      <n v="7">
        <tpls c="8">
          <tpl fld="4" item="0"/>
          <tpl hier="2" item="2"/>
          <tpl hier="3" item="3"/>
          <tpl hier="5" item="4"/>
          <tpl hier="9" item="10"/>
          <tpl hier="11" item="6"/>
          <tpl fld="2" item="5"/>
          <tpl hier="14" item="4294967295"/>
        </tpls>
      </n>
      <n v="3">
        <tpls c="8">
          <tpl fld="4" item="0"/>
          <tpl hier="2" item="2"/>
          <tpl hier="3" item="3"/>
          <tpl hier="5" item="4"/>
          <tpl hier="9" item="10"/>
          <tpl hier="11" item="6"/>
          <tpl fld="2" item="23"/>
          <tpl hier="14" item="4294967295"/>
        </tpls>
      </n>
      <n v="11">
        <tpls c="8">
          <tpl fld="4" item="0"/>
          <tpl hier="2" item="2"/>
          <tpl hier="3" item="3"/>
          <tpl hier="5" item="4"/>
          <tpl hier="9" item="10"/>
          <tpl hier="11" item="6"/>
          <tpl fld="2" item="6"/>
          <tpl hier="14" item="4294967295"/>
        </tpls>
      </n>
      <n v="11">
        <tpls c="8">
          <tpl fld="4" item="0"/>
          <tpl hier="2" item="2"/>
          <tpl hier="3" item="3"/>
          <tpl hier="5" item="4"/>
          <tpl hier="9" item="10"/>
          <tpl hier="11" item="6"/>
          <tpl fld="2" item="24"/>
          <tpl hier="14" item="4294967295"/>
        </tpls>
      </n>
      <n v="19">
        <tpls c="8">
          <tpl fld="4" item="0"/>
          <tpl hier="2" item="2"/>
          <tpl hier="3" item="3"/>
          <tpl hier="5" item="4"/>
          <tpl hier="9" item="10"/>
          <tpl hier="11" item="6"/>
          <tpl fld="2" item="7"/>
          <tpl hier="14" item="4294967295"/>
        </tpls>
      </n>
      <n v="8">
        <tpls c="8">
          <tpl fld="4" item="0"/>
          <tpl hier="2" item="2"/>
          <tpl hier="3" item="3"/>
          <tpl hier="5" item="4"/>
          <tpl hier="9" item="10"/>
          <tpl hier="11" item="6"/>
          <tpl fld="2" item="25"/>
          <tpl hier="14" item="4294967295"/>
        </tpls>
      </n>
      <n v="8">
        <tpls c="8">
          <tpl fld="4" item="0"/>
          <tpl hier="2" item="2"/>
          <tpl hier="3" item="3"/>
          <tpl hier="5" item="4"/>
          <tpl hier="9" item="10"/>
          <tpl hier="11" item="6"/>
          <tpl fld="2" item="26"/>
          <tpl hier="14" item="4294967295"/>
        </tpls>
      </n>
      <n v="16">
        <tpls c="8">
          <tpl fld="4" item="0"/>
          <tpl hier="2" item="2"/>
          <tpl hier="3" item="3"/>
          <tpl hier="5" item="4"/>
          <tpl hier="9" item="10"/>
          <tpl hier="11" item="6"/>
          <tpl fld="2" item="46"/>
          <tpl hier="14" item="4294967295"/>
        </tpls>
      </n>
      <n v="12">
        <tpls c="8">
          <tpl fld="4" item="0"/>
          <tpl hier="2" item="2"/>
          <tpl hier="3" item="3"/>
          <tpl hier="5" item="4"/>
          <tpl hier="9" item="10"/>
          <tpl hier="11" item="6"/>
          <tpl fld="2" item="7"/>
          <tpl fld="3" item="0"/>
        </tpls>
      </n>
      <m>
        <tpls c="8">
          <tpl fld="4" item="0"/>
          <tpl hier="2" item="2"/>
          <tpl hier="3" item="3"/>
          <tpl hier="5" item="4"/>
          <tpl hier="9" item="10"/>
          <tpl hier="11" item="6"/>
          <tpl fld="2" item="43"/>
          <tpl fld="3" item="1"/>
        </tpls>
      </m>
      <m>
        <tpls c="8">
          <tpl fld="4" item="0"/>
          <tpl hier="2" item="2"/>
          <tpl hier="3" item="3"/>
          <tpl hier="5" item="4"/>
          <tpl hier="9" item="10"/>
          <tpl hier="11" item="6"/>
          <tpl fld="2" item="4"/>
          <tpl fld="3" item="1"/>
        </tpls>
      </m>
      <n v="1">
        <tpls c="8">
          <tpl fld="4" item="0"/>
          <tpl hier="2" item="2"/>
          <tpl hier="3" item="3"/>
          <tpl hier="5" item="4"/>
          <tpl hier="9" item="10"/>
          <tpl hier="11" item="6"/>
          <tpl fld="2" item="22"/>
          <tpl fld="3" item="1"/>
        </tpls>
      </n>
      <n v="2">
        <tpls c="8">
          <tpl fld="4" item="0"/>
          <tpl hier="2" item="2"/>
          <tpl hier="3" item="3"/>
          <tpl hier="5" item="4"/>
          <tpl hier="9" item="10"/>
          <tpl hier="11" item="6"/>
          <tpl fld="2" item="44"/>
          <tpl fld="3" item="1"/>
        </tpls>
      </n>
      <n v="5">
        <tpls c="8">
          <tpl fld="4" item="0"/>
          <tpl hier="2" item="2"/>
          <tpl hier="3" item="3"/>
          <tpl hier="5" item="4"/>
          <tpl hier="9" item="10"/>
          <tpl hier="11" item="6"/>
          <tpl fld="2" item="5"/>
          <tpl fld="3" item="1"/>
        </tpls>
      </n>
      <n v="3">
        <tpls c="8">
          <tpl fld="4" item="0"/>
          <tpl hier="2" item="2"/>
          <tpl hier="3" item="3"/>
          <tpl hier="5" item="4"/>
          <tpl hier="9" item="10"/>
          <tpl hier="11" item="6"/>
          <tpl fld="2" item="23"/>
          <tpl fld="3" item="1"/>
        </tpls>
      </n>
      <n v="3">
        <tpls c="8">
          <tpl fld="4" item="0"/>
          <tpl hier="2" item="2"/>
          <tpl hier="3" item="3"/>
          <tpl hier="5" item="4"/>
          <tpl hier="9" item="10"/>
          <tpl hier="11" item="6"/>
          <tpl fld="2" item="45"/>
          <tpl fld="3" item="1"/>
        </tpls>
      </n>
      <n v="4">
        <tpls c="8">
          <tpl fld="4" item="0"/>
          <tpl hier="2" item="2"/>
          <tpl hier="3" item="3"/>
          <tpl hier="5" item="4"/>
          <tpl hier="9" item="10"/>
          <tpl hier="11" item="6"/>
          <tpl fld="2" item="6"/>
          <tpl fld="3" item="1"/>
        </tpls>
      </n>
      <n v="6">
        <tpls c="8">
          <tpl fld="4" item="0"/>
          <tpl hier="2" item="2"/>
          <tpl hier="3" item="3"/>
          <tpl hier="5" item="4"/>
          <tpl hier="9" item="10"/>
          <tpl hier="11" item="6"/>
          <tpl fld="2" item="24"/>
          <tpl fld="3" item="1"/>
        </tpls>
      </n>
      <n v="7">
        <tpls c="8">
          <tpl fld="4" item="0"/>
          <tpl hier="2" item="2"/>
          <tpl hier="3" item="3"/>
          <tpl hier="5" item="4"/>
          <tpl hier="9" item="10"/>
          <tpl hier="11" item="6"/>
          <tpl fld="2" item="46"/>
          <tpl fld="3" item="1"/>
        </tpls>
      </n>
      <n v="7">
        <tpls c="8">
          <tpl fld="4" item="0"/>
          <tpl hier="2" item="2"/>
          <tpl hier="3" item="3"/>
          <tpl hier="5" item="4"/>
          <tpl hier="9" item="10"/>
          <tpl hier="11" item="6"/>
          <tpl fld="2" item="7"/>
          <tpl fld="3" item="1"/>
        </tpls>
      </n>
      <n v="6">
        <tpls c="8">
          <tpl fld="4" item="0"/>
          <tpl hier="2" item="2"/>
          <tpl hier="3" item="3"/>
          <tpl hier="5" item="4"/>
          <tpl hier="9" item="10"/>
          <tpl hier="11" item="6"/>
          <tpl fld="2" item="25"/>
          <tpl fld="3" item="1"/>
        </tpls>
      </n>
      <n v="6">
        <tpls c="8">
          <tpl fld="4" item="0"/>
          <tpl hier="2" item="2"/>
          <tpl hier="3" item="3"/>
          <tpl hier="5" item="4"/>
          <tpl hier="9" item="10"/>
          <tpl hier="11" item="6"/>
          <tpl fld="2" item="26"/>
          <tpl fld="3" item="1"/>
        </tpls>
      </n>
      <n v="9">
        <tpls c="8">
          <tpl fld="4" item="0"/>
          <tpl hier="2" item="2"/>
          <tpl hier="3" item="3"/>
          <tpl hier="5" item="4"/>
          <tpl hier="9" item="10"/>
          <tpl hier="11" item="6"/>
          <tpl fld="2" item="46"/>
          <tpl fld="3" item="0"/>
        </tpls>
      </n>
      <n v="1">
        <tpls c="8">
          <tpl fld="4" item="0"/>
          <tpl hier="2" item="2"/>
          <tpl hier="3" item="3"/>
          <tpl hier="5" item="4"/>
          <tpl hier="9" item="10"/>
          <tpl hier="11" item="6"/>
          <tpl fld="2" item="51"/>
          <tpl hier="14" item="4294967295"/>
        </tpls>
      </n>
      <n v="9">
        <tpls c="8">
          <tpl fld="4" item="0"/>
          <tpl hier="2" item="2"/>
          <tpl hier="3" item="3"/>
          <tpl hier="5" item="4"/>
          <tpl hier="9" item="10"/>
          <tpl hier="11" item="6"/>
          <tpl fld="2" item="36"/>
          <tpl hier="14" item="4294967295"/>
        </tpls>
      </n>
      <n v="15">
        <tpls c="8">
          <tpl fld="4" item="0"/>
          <tpl hier="2" item="2"/>
          <tpl hier="3" item="3"/>
          <tpl hier="5" item="4"/>
          <tpl hier="9" item="10"/>
          <tpl hier="11" item="6"/>
          <tpl fld="2" item="16"/>
          <tpl hier="14" item="4294967295"/>
        </tpls>
      </n>
      <n v="23">
        <tpls c="8">
          <tpl fld="4" item="0"/>
          <tpl hier="2" item="2"/>
          <tpl hier="3" item="3"/>
          <tpl hier="5" item="4"/>
          <tpl hier="9" item="10"/>
          <tpl hier="11" item="6"/>
          <tpl fld="2" item="50"/>
          <tpl hier="14" item="4294967295"/>
        </tpls>
      </n>
      <n v="3">
        <tpls c="8">
          <tpl fld="4" item="0"/>
          <tpl hier="2" item="2"/>
          <tpl hier="3" item="3"/>
          <tpl hier="5" item="4"/>
          <tpl hier="9" item="10"/>
          <tpl hier="11" item="6"/>
          <tpl fld="2" item="35"/>
          <tpl hier="14" item="4294967295"/>
        </tpls>
      </n>
      <n v="13">
        <tpls c="8">
          <tpl fld="4" item="0"/>
          <tpl hier="2" item="2"/>
          <tpl hier="3" item="3"/>
          <tpl hier="5" item="4"/>
          <tpl hier="9" item="10"/>
          <tpl hier="11" item="6"/>
          <tpl fld="2" item="15"/>
          <tpl hier="14" item="4294967295"/>
        </tpls>
      </n>
      <n v="7">
        <tpls c="8">
          <tpl fld="4" item="0"/>
          <tpl hier="2" item="2"/>
          <tpl hier="3" item="3"/>
          <tpl hier="5" item="4"/>
          <tpl hier="9" item="10"/>
          <tpl hier="11" item="6"/>
          <tpl fld="2" item="49"/>
          <tpl hier="14" item="4294967295"/>
        </tpls>
      </n>
      <n v="2">
        <tpls c="8">
          <tpl fld="4" item="0"/>
          <tpl hier="2" item="2"/>
          <tpl hier="3" item="3"/>
          <tpl hier="5" item="4"/>
          <tpl hier="9" item="10"/>
          <tpl hier="11" item="6"/>
          <tpl fld="2" item="34"/>
          <tpl hier="14" item="4294967295"/>
        </tpls>
      </n>
      <n v="3">
        <tpls c="8">
          <tpl fld="4" item="0"/>
          <tpl hier="2" item="2"/>
          <tpl hier="3" item="3"/>
          <tpl hier="5" item="4"/>
          <tpl hier="9" item="10"/>
          <tpl hier="11" item="6"/>
          <tpl fld="2" item="14"/>
          <tpl hier="14" item="4294967295"/>
        </tpls>
      </n>
      <m>
        <tpls c="8">
          <tpl fld="4" item="0"/>
          <tpl hier="2" item="2"/>
          <tpl hier="3" item="3"/>
          <tpl hier="5" item="4"/>
          <tpl hier="9" item="10"/>
          <tpl hier="11" item="6"/>
          <tpl fld="2" item="48"/>
          <tpl hier="14" item="4294967295"/>
        </tpls>
      </m>
      <n v="5">
        <tpls c="8">
          <tpl fld="4" item="0"/>
          <tpl hier="2" item="2"/>
          <tpl hier="3" item="3"/>
          <tpl hier="5" item="4"/>
          <tpl hier="9" item="10"/>
          <tpl hier="11" item="6"/>
          <tpl fld="2" item="33"/>
          <tpl hier="14" item="4294967295"/>
        </tpls>
      </n>
      <n v="1">
        <tpls c="8">
          <tpl fld="4" item="0"/>
          <tpl hier="2" item="2"/>
          <tpl hier="3" item="3"/>
          <tpl hier="5" item="4"/>
          <tpl hier="9" item="10"/>
          <tpl hier="11" item="6"/>
          <tpl fld="2" item="13"/>
          <tpl hier="14" item="4294967295"/>
        </tpls>
      </n>
      <n v="1">
        <tpls c="8">
          <tpl fld="4" item="0"/>
          <tpl hier="2" item="2"/>
          <tpl hier="3" item="3"/>
          <tpl hier="5" item="4"/>
          <tpl hier="9" item="10"/>
          <tpl hier="11" item="6"/>
          <tpl fld="2" item="47"/>
          <tpl hier="14" item="4294967295"/>
        </tpls>
      </n>
      <n v="1">
        <tpls c="8">
          <tpl fld="4" item="0"/>
          <tpl hier="2" item="2"/>
          <tpl hier="3" item="3"/>
          <tpl hier="5" item="4"/>
          <tpl hier="9" item="10"/>
          <tpl hier="11" item="6"/>
          <tpl fld="2" item="32"/>
          <tpl hier="14" item="4294967295"/>
        </tpls>
      </n>
      <m>
        <tpls c="8">
          <tpl fld="4" item="0"/>
          <tpl hier="2" item="2"/>
          <tpl hier="3" item="3"/>
          <tpl hier="5" item="4"/>
          <tpl hier="9" item="10"/>
          <tpl hier="11" item="6"/>
          <tpl fld="2" item="22"/>
          <tpl fld="3" item="0"/>
        </tpls>
      </m>
      <n v="1">
        <tpls c="8">
          <tpl fld="4" item="0"/>
          <tpl hier="2" item="2"/>
          <tpl hier="3" item="3"/>
          <tpl hier="5" item="4"/>
          <tpl hier="9" item="10"/>
          <tpl hier="11" item="6"/>
          <tpl fld="2" item="12"/>
          <tpl fld="3" item="1"/>
        </tpls>
      </n>
      <n v="8">
        <tpls c="8">
          <tpl fld="4" item="0"/>
          <tpl hier="2" item="2"/>
          <tpl hier="3" item="3"/>
          <tpl hier="5" item="4"/>
          <tpl hier="9" item="10"/>
          <tpl hier="11" item="6"/>
          <tpl fld="2" item="30"/>
          <tpl fld="3" item="1"/>
        </tpls>
      </n>
      <n v="8">
        <tpls c="8">
          <tpl fld="4" item="0"/>
          <tpl hier="2" item="2"/>
          <tpl hier="3" item="3"/>
          <tpl hier="5" item="4"/>
          <tpl hier="9" item="10"/>
          <tpl hier="11" item="6"/>
          <tpl fld="2" item="11"/>
          <tpl fld="3" item="1"/>
        </tpls>
      </n>
      <n v="4">
        <tpls c="8">
          <tpl fld="4" item="0"/>
          <tpl hier="2" item="2"/>
          <tpl hier="3" item="3"/>
          <tpl hier="5" item="4"/>
          <tpl hier="9" item="10"/>
          <tpl hier="11" item="6"/>
          <tpl fld="2" item="31"/>
          <tpl fld="3" item="1"/>
        </tpls>
      </n>
      <n v="3">
        <tpls c="8">
          <tpl fld="4" item="0"/>
          <tpl hier="2" item="2"/>
          <tpl hier="3" item="3"/>
          <tpl hier="5" item="4"/>
          <tpl hier="9" item="10"/>
          <tpl hier="11" item="6"/>
          <tpl fld="2" item="29"/>
          <tpl fld="3" item="1"/>
        </tpls>
      </n>
      <n v="1">
        <tpls c="8">
          <tpl fld="4" item="0"/>
          <tpl hier="2" item="2"/>
          <tpl hier="3" item="3"/>
          <tpl hier="5" item="4"/>
          <tpl hier="9" item="10"/>
          <tpl hier="11" item="6"/>
          <tpl fld="2" item="10"/>
          <tpl fld="3" item="1"/>
        </tpls>
      </n>
      <n v="2">
        <tpls c="8">
          <tpl fld="4" item="0"/>
          <tpl hier="2" item="2"/>
          <tpl hier="3" item="3"/>
          <tpl hier="5" item="4"/>
          <tpl hier="9" item="10"/>
          <tpl hier="11" item="6"/>
          <tpl fld="2" item="42"/>
          <tpl fld="3" item="1"/>
        </tpls>
      </n>
      <m>
        <tpls c="8">
          <tpl fld="4" item="0"/>
          <tpl hier="2" item="2"/>
          <tpl hier="3" item="3"/>
          <tpl hier="5" item="4"/>
          <tpl hier="9" item="10"/>
          <tpl hier="11" item="6"/>
          <tpl fld="2" item="28"/>
          <tpl fld="3" item="1"/>
        </tpls>
      </m>
      <n v="2">
        <tpls c="8">
          <tpl fld="4" item="0"/>
          <tpl hier="2" item="2"/>
          <tpl hier="3" item="3"/>
          <tpl hier="5" item="4"/>
          <tpl hier="9" item="10"/>
          <tpl hier="11" item="6"/>
          <tpl fld="2" item="9"/>
          <tpl fld="3" item="1"/>
        </tpls>
      </n>
      <n v="1">
        <tpls c="8">
          <tpl fld="4" item="0"/>
          <tpl hier="2" item="2"/>
          <tpl hier="3" item="3"/>
          <tpl hier="5" item="4"/>
          <tpl hier="9" item="10"/>
          <tpl hier="11" item="6"/>
          <tpl fld="2" item="52"/>
          <tpl fld="3" item="1"/>
        </tpls>
      </n>
      <n v="3">
        <tpls c="8">
          <tpl fld="4" item="0"/>
          <tpl hier="2" item="2"/>
          <tpl hier="3" item="3"/>
          <tpl hier="5" item="4"/>
          <tpl hier="9" item="10"/>
          <tpl hier="11" item="6"/>
          <tpl fld="2" item="27"/>
          <tpl fld="3" item="1"/>
        </tpls>
      </n>
      <n v="1">
        <tpls c="8">
          <tpl fld="4" item="0"/>
          <tpl hier="2" item="2"/>
          <tpl hier="3" item="3"/>
          <tpl hier="5" item="4"/>
          <tpl hier="9" item="10"/>
          <tpl hier="11" item="6"/>
          <tpl fld="2" item="8"/>
          <tpl fld="3" item="1"/>
        </tpls>
      </n>
      <m>
        <tpls c="8">
          <tpl fld="4" item="0"/>
          <tpl hier="2" item="2"/>
          <tpl hier="3" item="3"/>
          <tpl hier="5" item="4"/>
          <tpl hier="9" item="10"/>
          <tpl hier="11" item="6"/>
          <tpl fld="2" item="21"/>
          <tpl fld="3" item="1"/>
        </tpls>
      </m>
      <n v="168">
        <tpls c="8">
          <tpl fld="4" item="0"/>
          <tpl hier="2" item="2"/>
          <tpl hier="3" item="3"/>
          <tpl hier="5" item="4"/>
          <tpl hier="9" item="10"/>
          <tpl hier="11" item="6"/>
          <tpl hier="12" item="4294967295"/>
          <tpl fld="3" item="1"/>
        </tpls>
      </n>
      <m>
        <tpls c="8">
          <tpl fld="4" item="0"/>
          <tpl hier="2" item="2"/>
          <tpl hier="3" item="3"/>
          <tpl hier="5" item="4"/>
          <tpl hier="9" item="10"/>
          <tpl hier="11" item="6"/>
          <tpl fld="2" item="4"/>
          <tpl fld="3" item="0"/>
        </tpls>
      </m>
      <m>
        <tpls c="8">
          <tpl fld="4" item="0"/>
          <tpl hier="2" item="2"/>
          <tpl hier="3" item="3"/>
          <tpl hier="5" item="4"/>
          <tpl hier="9" item="10"/>
          <tpl hier="11" item="6"/>
          <tpl fld="2" item="12"/>
          <tpl fld="3" item="0"/>
        </tpls>
      </m>
      <n v="2">
        <tpls c="8">
          <tpl fld="4" item="0"/>
          <tpl hier="2" item="2"/>
          <tpl hier="3" item="3"/>
          <tpl hier="5" item="4"/>
          <tpl hier="9" item="10"/>
          <tpl hier="11" item="6"/>
          <tpl fld="2" item="30"/>
          <tpl fld="3" item="0"/>
        </tpls>
      </n>
      <n v="12">
        <tpls c="8">
          <tpl fld="4" item="0"/>
          <tpl hier="2" item="2"/>
          <tpl hier="3" item="3"/>
          <tpl hier="5" item="4"/>
          <tpl hier="9" item="10"/>
          <tpl hier="11" item="6"/>
          <tpl fld="2" item="11"/>
          <tpl fld="3" item="0"/>
        </tpls>
      </n>
      <n v="22">
        <tpls c="8">
          <tpl fld="4" item="0"/>
          <tpl hier="2" item="2"/>
          <tpl hier="3" item="3"/>
          <tpl hier="5" item="4"/>
          <tpl hier="9" item="10"/>
          <tpl hier="11" item="6"/>
          <tpl fld="2" item="31"/>
          <tpl fld="3" item="0"/>
        </tpls>
      </n>
      <n v="4">
        <tpls c="8">
          <tpl fld="4" item="0"/>
          <tpl hier="2" item="2"/>
          <tpl hier="3" item="3"/>
          <tpl hier="5" item="4"/>
          <tpl hier="9" item="10"/>
          <tpl hier="11" item="6"/>
          <tpl fld="2" item="29"/>
          <tpl fld="3" item="0"/>
        </tpls>
      </n>
      <n v="6">
        <tpls c="8">
          <tpl fld="4" item="0"/>
          <tpl hier="2" item="2"/>
          <tpl hier="3" item="3"/>
          <tpl hier="5" item="4"/>
          <tpl hier="9" item="10"/>
          <tpl hier="11" item="6"/>
          <tpl fld="2" item="10"/>
          <tpl fld="3" item="0"/>
        </tpls>
      </n>
      <n v="2">
        <tpls c="8">
          <tpl fld="4" item="0"/>
          <tpl hier="2" item="2"/>
          <tpl hier="3" item="3"/>
          <tpl hier="5" item="4"/>
          <tpl hier="9" item="10"/>
          <tpl hier="11" item="6"/>
          <tpl fld="2" item="42"/>
          <tpl fld="3" item="0"/>
        </tpls>
      </n>
      <n v="1">
        <tpls c="8">
          <tpl fld="4" item="0"/>
          <tpl hier="2" item="2"/>
          <tpl hier="3" item="3"/>
          <tpl hier="5" item="4"/>
          <tpl hier="9" item="10"/>
          <tpl hier="11" item="6"/>
          <tpl fld="2" item="28"/>
          <tpl fld="3" item="0"/>
        </tpls>
      </n>
      <n v="2">
        <tpls c="8">
          <tpl fld="4" item="0"/>
          <tpl hier="2" item="2"/>
          <tpl hier="3" item="3"/>
          <tpl hier="5" item="4"/>
          <tpl hier="9" item="10"/>
          <tpl hier="11" item="6"/>
          <tpl fld="2" item="9"/>
          <tpl fld="3" item="0"/>
        </tpls>
      </n>
      <n v="1">
        <tpls c="8">
          <tpl fld="4" item="0"/>
          <tpl hier="2" item="2"/>
          <tpl hier="3" item="3"/>
          <tpl hier="5" item="4"/>
          <tpl hier="9" item="10"/>
          <tpl hier="11" item="6"/>
          <tpl fld="2" item="52"/>
          <tpl fld="3" item="0"/>
        </tpls>
      </n>
      <n v="1">
        <tpls c="8">
          <tpl fld="4" item="0"/>
          <tpl hier="2" item="2"/>
          <tpl hier="3" item="3"/>
          <tpl hier="5" item="4"/>
          <tpl hier="9" item="10"/>
          <tpl hier="11" item="6"/>
          <tpl fld="2" item="27"/>
          <tpl fld="3" item="0"/>
        </tpls>
      </n>
      <n v="1">
        <tpls c="8">
          <tpl fld="4" item="0"/>
          <tpl hier="2" item="2"/>
          <tpl hier="3" item="3"/>
          <tpl hier="5" item="4"/>
          <tpl hier="9" item="10"/>
          <tpl hier="11" item="6"/>
          <tpl fld="2" item="8"/>
          <tpl fld="3" item="0"/>
        </tpls>
      </n>
      <m>
        <tpls c="8">
          <tpl fld="4" item="0"/>
          <tpl hier="2" item="2"/>
          <tpl hier="3" item="3"/>
          <tpl hier="5" item="4"/>
          <tpl hier="9" item="10"/>
          <tpl hier="11" item="6"/>
          <tpl fld="2" item="21"/>
          <tpl fld="3" item="0"/>
        </tpls>
      </m>
      <n v="198">
        <tpls c="8">
          <tpl fld="4" item="0"/>
          <tpl hier="2" item="2"/>
          <tpl hier="3" item="3"/>
          <tpl hier="5" item="4"/>
          <tpl hier="9" item="10"/>
          <tpl hier="11" item="6"/>
          <tpl hier="12" item="4294967295"/>
          <tpl fld="3" item="0"/>
        </tpls>
      </n>
      <m>
        <tpls c="8">
          <tpl fld="4" item="0"/>
          <tpl hier="2" item="2"/>
          <tpl hier="3" item="3"/>
          <tpl hier="5" item="4"/>
          <tpl hier="9" item="10"/>
          <tpl hier="11" item="6"/>
          <tpl fld="2" item="23"/>
          <tpl fld="3" item="0"/>
        </tpls>
      </m>
      <n v="1">
        <tpls c="8">
          <tpl fld="4" item="0"/>
          <tpl hier="2" item="2"/>
          <tpl hier="3" item="3"/>
          <tpl hier="5" item="4"/>
          <tpl hier="9" item="10"/>
          <tpl hier="11" item="6"/>
          <tpl fld="2" item="12"/>
          <tpl hier="14" item="4294967295"/>
        </tpls>
      </n>
      <n v="10">
        <tpls c="8">
          <tpl fld="4" item="0"/>
          <tpl hier="2" item="2"/>
          <tpl hier="3" item="3"/>
          <tpl hier="5" item="4"/>
          <tpl hier="9" item="10"/>
          <tpl hier="11" item="6"/>
          <tpl fld="2" item="30"/>
          <tpl hier="14" item="4294967295"/>
        </tpls>
      </n>
      <n v="20">
        <tpls c="8">
          <tpl fld="4" item="0"/>
          <tpl hier="2" item="2"/>
          <tpl hier="3" item="3"/>
          <tpl hier="5" item="4"/>
          <tpl hier="9" item="10"/>
          <tpl hier="11" item="6"/>
          <tpl fld="2" item="11"/>
          <tpl hier="14" item="4294967295"/>
        </tpls>
      </n>
      <n v="26">
        <tpls c="8">
          <tpl fld="4" item="0"/>
          <tpl hier="2" item="2"/>
          <tpl hier="3" item="3"/>
          <tpl hier="5" item="4"/>
          <tpl hier="9" item="10"/>
          <tpl hier="11" item="6"/>
          <tpl fld="2" item="31"/>
          <tpl hier="14" item="4294967295"/>
        </tpls>
      </n>
      <n v="7">
        <tpls c="8">
          <tpl fld="4" item="0"/>
          <tpl hier="2" item="2"/>
          <tpl hier="3" item="3"/>
          <tpl hier="5" item="4"/>
          <tpl hier="9" item="10"/>
          <tpl hier="11" item="6"/>
          <tpl fld="2" item="29"/>
          <tpl hier="14" item="4294967295"/>
        </tpls>
      </n>
      <n v="7">
        <tpls c="8">
          <tpl fld="4" item="0"/>
          <tpl hier="2" item="2"/>
          <tpl hier="3" item="3"/>
          <tpl hier="5" item="4"/>
          <tpl hier="9" item="10"/>
          <tpl hier="11" item="6"/>
          <tpl fld="2" item="10"/>
          <tpl hier="14" item="4294967295"/>
        </tpls>
      </n>
      <n v="4">
        <tpls c="8">
          <tpl fld="4" item="0"/>
          <tpl hier="2" item="2"/>
          <tpl hier="3" item="3"/>
          <tpl hier="5" item="4"/>
          <tpl hier="9" item="10"/>
          <tpl hier="11" item="6"/>
          <tpl fld="2" item="42"/>
          <tpl hier="14" item="4294967295"/>
        </tpls>
      </n>
      <n v="1">
        <tpls c="8">
          <tpl fld="4" item="0"/>
          <tpl hier="2" item="2"/>
          <tpl hier="3" item="3"/>
          <tpl hier="5" item="4"/>
          <tpl hier="9" item="10"/>
          <tpl hier="11" item="6"/>
          <tpl fld="2" item="28"/>
          <tpl hier="14" item="4294967295"/>
        </tpls>
      </n>
      <n v="4">
        <tpls c="8">
          <tpl fld="4" item="0"/>
          <tpl hier="2" item="2"/>
          <tpl hier="3" item="3"/>
          <tpl hier="5" item="4"/>
          <tpl hier="9" item="10"/>
          <tpl hier="11" item="6"/>
          <tpl fld="2" item="9"/>
          <tpl hier="14" item="4294967295"/>
        </tpls>
      </n>
      <n v="2">
        <tpls c="8">
          <tpl fld="4" item="0"/>
          <tpl hier="2" item="2"/>
          <tpl hier="3" item="3"/>
          <tpl hier="5" item="4"/>
          <tpl hier="9" item="10"/>
          <tpl hier="11" item="6"/>
          <tpl fld="2" item="52"/>
          <tpl hier="14" item="4294967295"/>
        </tpls>
      </n>
      <n v="4">
        <tpls c="8">
          <tpl fld="4" item="0"/>
          <tpl hier="2" item="2"/>
          <tpl hier="3" item="3"/>
          <tpl hier="5" item="4"/>
          <tpl hier="9" item="10"/>
          <tpl hier="11" item="6"/>
          <tpl fld="2" item="27"/>
          <tpl hier="14" item="4294967295"/>
        </tpls>
      </n>
      <n v="2">
        <tpls c="8">
          <tpl fld="4" item="0"/>
          <tpl hier="2" item="2"/>
          <tpl hier="3" item="3"/>
          <tpl hier="5" item="4"/>
          <tpl hier="9" item="10"/>
          <tpl hier="11" item="6"/>
          <tpl fld="2" item="8"/>
          <tpl hier="14" item="4294967295"/>
        </tpls>
      </n>
      <m>
        <tpls c="8">
          <tpl fld="4" item="0"/>
          <tpl hier="2" item="2"/>
          <tpl hier="3" item="3"/>
          <tpl hier="5" item="4"/>
          <tpl hier="9" item="10"/>
          <tpl hier="11" item="6"/>
          <tpl fld="2" item="21"/>
          <tpl hier="14" item="4294967295"/>
        </tpls>
      </m>
      <n v="366">
        <tpls c="8">
          <tpl fld="4" item="0"/>
          <tpl hier="2" item="2"/>
          <tpl hier="3" item="3"/>
          <tpl hier="5" item="4"/>
          <tpl hier="9" item="10"/>
          <tpl hier="11" item="6"/>
          <tpl hier="12" item="4294967295"/>
          <tpl hier="14" item="4294967295"/>
        </tpls>
      </n>
      <n v="1">
        <tpls c="8">
          <tpl fld="4" item="0"/>
          <tpl hier="2" item="2"/>
          <tpl hier="3" item="3"/>
          <tpl hier="5" item="4"/>
          <tpl hier="9" item="10"/>
          <tpl hier="11" item="6"/>
          <tpl fld="2" item="32"/>
          <tpl fld="3" item="1"/>
        </tpls>
      </n>
      <m>
        <tpls c="8">
          <tpl fld="4" item="0"/>
          <tpl hier="2" item="2"/>
          <tpl hier="3" item="3"/>
          <tpl hier="5" item="4"/>
          <tpl hier="9" item="10"/>
          <tpl hier="11" item="6"/>
          <tpl fld="2" item="32"/>
          <tpl fld="3" item="0"/>
        </tpls>
      </m>
      <n v="4">
        <tpls c="8">
          <tpl fld="4" item="0"/>
          <tpl hier="2" item="2"/>
          <tpl hier="3" item="3"/>
          <tpl hier="5" item="4"/>
          <tpl hier="9" item="10"/>
          <tpl hier="11" item="6"/>
          <tpl fld="2" item="33"/>
          <tpl fld="3" item="1"/>
        </tpls>
      </n>
      <n v="1">
        <tpls c="8">
          <tpl fld="4" item="0"/>
          <tpl hier="2" item="2"/>
          <tpl hier="3" item="3"/>
          <tpl hier="5" item="4"/>
          <tpl hier="9" item="10"/>
          <tpl hier="11" item="6"/>
          <tpl fld="2" item="33"/>
          <tpl fld="3" item="0"/>
        </tpls>
      </n>
      <m>
        <tpls c="8">
          <tpl fld="4" item="0"/>
          <tpl hier="2" item="2"/>
          <tpl hier="3" item="3"/>
          <tpl hier="5" item="4"/>
          <tpl hier="9" item="10"/>
          <tpl hier="11" item="6"/>
          <tpl fld="2" item="34"/>
          <tpl fld="3" item="1"/>
        </tpls>
      </m>
      <n v="2">
        <tpls c="8">
          <tpl fld="4" item="0"/>
          <tpl hier="2" item="2"/>
          <tpl hier="3" item="3"/>
          <tpl hier="5" item="4"/>
          <tpl hier="9" item="10"/>
          <tpl hier="11" item="6"/>
          <tpl fld="2" item="34"/>
          <tpl fld="3" item="0"/>
        </tpls>
      </n>
      <n v="3">
        <tpls c="8">
          <tpl fld="4" item="0"/>
          <tpl hier="2" item="2"/>
          <tpl hier="3" item="3"/>
          <tpl hier="5" item="4"/>
          <tpl hier="9" item="10"/>
          <tpl hier="11" item="6"/>
          <tpl fld="2" item="35"/>
          <tpl fld="3" item="1"/>
        </tpls>
      </n>
      <m>
        <tpls c="8">
          <tpl fld="4" item="0"/>
          <tpl hier="2" item="2"/>
          <tpl hier="3" item="3"/>
          <tpl hier="5" item="4"/>
          <tpl hier="9" item="10"/>
          <tpl hier="11" item="6"/>
          <tpl fld="2" item="35"/>
          <tpl fld="3" item="0"/>
        </tpls>
      </m>
      <n v="6">
        <tpls c="8">
          <tpl fld="4" item="0"/>
          <tpl hier="2" item="2"/>
          <tpl hier="3" item="3"/>
          <tpl hier="5" item="4"/>
          <tpl hier="9" item="10"/>
          <tpl hier="11" item="6"/>
          <tpl fld="2" item="36"/>
          <tpl fld="3" item="1"/>
        </tpls>
      </n>
      <n v="3">
        <tpls c="8">
          <tpl fld="4" item="0"/>
          <tpl hier="2" item="2"/>
          <tpl hier="3" item="3"/>
          <tpl hier="5" item="4"/>
          <tpl hier="9" item="10"/>
          <tpl hier="11" item="6"/>
          <tpl fld="2" item="36"/>
          <tpl fld="3" item="0"/>
        </tpls>
      </n>
      <n v="1">
        <tpls c="8">
          <tpl fld="4" item="0"/>
          <tpl hier="2" item="2"/>
          <tpl hier="3" item="3"/>
          <tpl hier="5" item="4"/>
          <tpl hier="9" item="10"/>
          <tpl hier="11" item="6"/>
          <tpl fld="2" item="37"/>
          <tpl fld="3" item="1"/>
        </tpls>
      </n>
      <m>
        <tpls c="8">
          <tpl fld="4" item="0"/>
          <tpl hier="2" item="2"/>
          <tpl hier="3" item="3"/>
          <tpl hier="5" item="4"/>
          <tpl hier="9" item="10"/>
          <tpl hier="11" item="6"/>
          <tpl fld="2" item="37"/>
          <tpl fld="3" item="0"/>
        </tpls>
      </m>
      <n v="1">
        <tpls c="8">
          <tpl fld="4" item="0"/>
          <tpl hier="2" item="2"/>
          <tpl hier="3" item="3"/>
          <tpl hier="5" item="4"/>
          <tpl hier="9" item="10"/>
          <tpl hier="11" item="6"/>
          <tpl fld="2" item="37"/>
          <tpl hier="14" item="4294967295"/>
        </tpls>
      </n>
      <n v="2">
        <tpls c="8">
          <tpl fld="4" item="0"/>
          <tpl hier="2" item="2"/>
          <tpl hier="3" item="3"/>
          <tpl hier="5" item="4"/>
          <tpl hier="9" item="10"/>
          <tpl hier="11" item="6"/>
          <tpl fld="2" item="38"/>
          <tpl fld="3" item="1"/>
        </tpls>
      </n>
      <n v="1">
        <tpls c="8">
          <tpl fld="4" item="0"/>
          <tpl hier="2" item="2"/>
          <tpl hier="3" item="3"/>
          <tpl hier="5" item="4"/>
          <tpl hier="9" item="10"/>
          <tpl hier="11" item="6"/>
          <tpl fld="2" item="38"/>
          <tpl fld="3" item="0"/>
        </tpls>
      </n>
      <n v="3">
        <tpls c="8">
          <tpl fld="4" item="0"/>
          <tpl hier="2" item="2"/>
          <tpl hier="3" item="3"/>
          <tpl hier="5" item="4"/>
          <tpl hier="9" item="10"/>
          <tpl hier="11" item="6"/>
          <tpl fld="2" item="38"/>
          <tpl hier="14" item="4294967295"/>
        </tpls>
      </n>
      <n v="3">
        <tpls c="8">
          <tpl fld="4" item="0"/>
          <tpl hier="2" item="2"/>
          <tpl hier="3" item="3"/>
          <tpl hier="5" item="4"/>
          <tpl hier="9" item="10"/>
          <tpl hier="11" item="6"/>
          <tpl fld="2" item="39"/>
          <tpl fld="3" item="1"/>
        </tpls>
      </n>
      <n v="2">
        <tpls c="8">
          <tpl fld="4" item="0"/>
          <tpl hier="2" item="2"/>
          <tpl hier="3" item="3"/>
          <tpl hier="5" item="4"/>
          <tpl hier="9" item="10"/>
          <tpl hier="11" item="6"/>
          <tpl fld="2" item="39"/>
          <tpl fld="3" item="0"/>
        </tpls>
      </n>
      <n v="5">
        <tpls c="8">
          <tpl fld="4" item="0"/>
          <tpl hier="2" item="2"/>
          <tpl hier="3" item="3"/>
          <tpl hier="5" item="4"/>
          <tpl hier="9" item="10"/>
          <tpl hier="11" item="6"/>
          <tpl fld="2" item="39"/>
          <tpl hier="14" item="4294967295"/>
        </tpls>
      </n>
      <n v="9">
        <tpls c="8">
          <tpl fld="4" item="0"/>
          <tpl hier="2" item="2"/>
          <tpl hier="3" item="3"/>
          <tpl hier="5" item="4"/>
          <tpl hier="9" item="10"/>
          <tpl hier="11" item="6"/>
          <tpl fld="2" item="40"/>
          <tpl fld="3" item="1"/>
        </tpls>
      </n>
      <n v="10">
        <tpls c="8">
          <tpl fld="4" item="0"/>
          <tpl hier="2" item="2"/>
          <tpl hier="3" item="3"/>
          <tpl hier="5" item="4"/>
          <tpl hier="9" item="10"/>
          <tpl hier="11" item="6"/>
          <tpl fld="2" item="40"/>
          <tpl fld="3" item="0"/>
        </tpls>
      </n>
      <n v="19">
        <tpls c="8">
          <tpl fld="4" item="0"/>
          <tpl hier="2" item="2"/>
          <tpl hier="3" item="3"/>
          <tpl hier="5" item="4"/>
          <tpl hier="9" item="10"/>
          <tpl hier="11" item="6"/>
          <tpl fld="2" item="40"/>
          <tpl hier="14" item="4294967295"/>
        </tpls>
      </n>
      <n v="8">
        <tpls c="8">
          <tpl fld="4" item="0"/>
          <tpl hier="2" item="2"/>
          <tpl hier="3" item="3"/>
          <tpl hier="5" item="4"/>
          <tpl hier="9" item="10"/>
          <tpl hier="11" item="6"/>
          <tpl fld="2" item="41"/>
          <tpl fld="3" item="1"/>
        </tpls>
      </n>
      <m>
        <tpls c="8">
          <tpl fld="4" item="0"/>
          <tpl hier="2" item="2"/>
          <tpl hier="3" item="3"/>
          <tpl hier="5" item="4"/>
          <tpl hier="9" item="10"/>
          <tpl hier="11" item="6"/>
          <tpl fld="2" item="41"/>
          <tpl fld="3" item="0"/>
        </tpls>
      </m>
      <n v="8">
        <tpls c="8">
          <tpl fld="4" item="0"/>
          <tpl hier="2" item="2"/>
          <tpl hier="3" item="3"/>
          <tpl hier="5" item="4"/>
          <tpl hier="9" item="10"/>
          <tpl hier="11" item="6"/>
          <tpl fld="2" item="41"/>
          <tpl hier="14" item="4294967295"/>
        </tpls>
      </n>
      <m>
        <tpls c="8">
          <tpl fld="4" item="0"/>
          <tpl hier="2" item="2"/>
          <tpl hier="3" item="3"/>
          <tpl hier="5" item="4"/>
          <tpl hier="9" item="10"/>
          <tpl hier="11" item="6"/>
          <tpl fld="2" item="43"/>
          <tpl hier="14" item="4294967295"/>
        </tpls>
      </m>
      <m>
        <tpls c="8">
          <tpl fld="4" item="0"/>
          <tpl hier="2" item="2"/>
          <tpl hier="3" item="3"/>
          <tpl hier="5" item="4"/>
          <tpl hier="9" item="10"/>
          <tpl hier="11" item="6"/>
          <tpl fld="2" item="43"/>
          <tpl fld="3" item="0"/>
        </tpls>
      </m>
      <n v="2">
        <tpls c="8">
          <tpl fld="4" item="0"/>
          <tpl hier="2" item="2"/>
          <tpl hier="3" item="3"/>
          <tpl hier="5" item="4"/>
          <tpl hier="9" item="10"/>
          <tpl hier="11" item="6"/>
          <tpl fld="2" item="44"/>
          <tpl hier="14" item="4294967295"/>
        </tpls>
      </n>
      <m>
        <tpls c="8">
          <tpl fld="4" item="0"/>
          <tpl hier="2" item="2"/>
          <tpl hier="3" item="3"/>
          <tpl hier="5" item="4"/>
          <tpl hier="9" item="10"/>
          <tpl hier="11" item="6"/>
          <tpl fld="2" item="44"/>
          <tpl fld="3" item="0"/>
        </tpls>
      </m>
      <n v="8">
        <tpls c="8">
          <tpl fld="4" item="0"/>
          <tpl hier="2" item="2"/>
          <tpl hier="3" item="3"/>
          <tpl hier="5" item="4"/>
          <tpl hier="9" item="10"/>
          <tpl hier="11" item="6"/>
          <tpl fld="2" item="45"/>
          <tpl hier="14" item="4294967295"/>
        </tpls>
      </n>
      <n v="5">
        <tpls c="8">
          <tpl fld="4" item="0"/>
          <tpl hier="2" item="2"/>
          <tpl hier="3" item="3"/>
          <tpl hier="5" item="4"/>
          <tpl hier="9" item="10"/>
          <tpl hier="11" item="6"/>
          <tpl fld="2" item="45"/>
          <tpl fld="3" item="0"/>
        </tpls>
      </n>
      <m>
        <tpls c="8">
          <tpl fld="4" item="0"/>
          <tpl hier="2" item="2"/>
          <tpl hier="3" item="3"/>
          <tpl hier="5" item="4"/>
          <tpl hier="9" item="10"/>
          <tpl hier="11" item="6"/>
          <tpl fld="2" item="47"/>
          <tpl fld="3" item="1"/>
        </tpls>
      </m>
      <n v="1">
        <tpls c="8">
          <tpl fld="4" item="0"/>
          <tpl hier="2" item="2"/>
          <tpl hier="3" item="3"/>
          <tpl hier="5" item="4"/>
          <tpl hier="9" item="10"/>
          <tpl hier="11" item="6"/>
          <tpl fld="2" item="47"/>
          <tpl fld="3" item="0"/>
        </tpls>
      </n>
      <m>
        <tpls c="8">
          <tpl fld="4" item="0"/>
          <tpl hier="2" item="2"/>
          <tpl hier="3" item="3"/>
          <tpl hier="5" item="4"/>
          <tpl hier="9" item="10"/>
          <tpl hier="11" item="6"/>
          <tpl fld="2" item="48"/>
          <tpl fld="3" item="1"/>
        </tpls>
      </m>
      <m>
        <tpls c="8">
          <tpl fld="4" item="0"/>
          <tpl hier="2" item="2"/>
          <tpl hier="3" item="3"/>
          <tpl hier="5" item="4"/>
          <tpl hier="9" item="10"/>
          <tpl hier="11" item="6"/>
          <tpl fld="2" item="48"/>
          <tpl fld="3" item="0"/>
        </tpls>
      </m>
      <n v="3">
        <tpls c="8">
          <tpl fld="4" item="0"/>
          <tpl hier="2" item="2"/>
          <tpl hier="3" item="3"/>
          <tpl hier="5" item="4"/>
          <tpl hier="9" item="10"/>
          <tpl hier="11" item="6"/>
          <tpl fld="2" item="49"/>
          <tpl fld="3" item="1"/>
        </tpls>
      </n>
      <n v="4">
        <tpls c="8">
          <tpl fld="4" item="0"/>
          <tpl hier="2" item="2"/>
          <tpl hier="3" item="3"/>
          <tpl hier="5" item="4"/>
          <tpl hier="9" item="10"/>
          <tpl hier="11" item="6"/>
          <tpl fld="2" item="49"/>
          <tpl fld="3" item="0"/>
        </tpls>
      </n>
      <n v="2">
        <tpls c="8">
          <tpl fld="4" item="0"/>
          <tpl hier="2" item="2"/>
          <tpl hier="3" item="3"/>
          <tpl hier="5" item="4"/>
          <tpl hier="9" item="10"/>
          <tpl hier="11" item="6"/>
          <tpl fld="2" item="50"/>
          <tpl fld="3" item="1"/>
        </tpls>
      </n>
      <n v="21">
        <tpls c="8">
          <tpl fld="4" item="0"/>
          <tpl hier="2" item="2"/>
          <tpl hier="3" item="3"/>
          <tpl hier="5" item="4"/>
          <tpl hier="9" item="10"/>
          <tpl hier="11" item="6"/>
          <tpl fld="2" item="50"/>
          <tpl fld="3" item="0"/>
        </tpls>
      </n>
      <m>
        <tpls c="8">
          <tpl fld="4" item="0"/>
          <tpl hier="2" item="2"/>
          <tpl hier="3" item="3"/>
          <tpl hier="5" item="4"/>
          <tpl hier="9" item="10"/>
          <tpl hier="11" item="6"/>
          <tpl fld="2" item="51"/>
          <tpl fld="3" item="1"/>
        </tpls>
      </m>
      <n v="1">
        <tpls c="8">
          <tpl fld="4" item="0"/>
          <tpl hier="2" item="2"/>
          <tpl hier="3" item="3"/>
          <tpl hier="5" item="4"/>
          <tpl hier="9" item="10"/>
          <tpl hier="11" item="6"/>
          <tpl fld="2" item="51"/>
          <tpl fld="3" item="0"/>
        </tpls>
      </n>
    </entries>
    <sets count="14">
      <set count="2" maxRank="1" setDefinition="{[Table3].[Region].&amp;[Europe],[Table3].[Region].&amp;[Pacific]}">
        <tpls c="1">
          <tpl fld="0" item="0"/>
        </tpls>
      </set>
      <set count="1" maxRank="1" setDefinition="{[Table3].[Cars].[All]}">
        <tpls c="1">
          <tpl hier="9" item="4294967295"/>
        </tpls>
      </set>
      <set count="1" maxRank="1" setDefinition="{[Table3].[Marital Status].[All]}">
        <tpls c="1">
          <tpl hier="2" item="4294967295"/>
        </tpls>
      </set>
      <set count="1" maxRank="1" setDefinition="{[Table3].[Gender].[All]}">
        <tpls c="1">
          <tpl hier="3" item="4294967295"/>
        </tpls>
      </set>
      <set count="3" maxRank="1" setDefinition="{[Table3].[Children].&amp;[0],[Table3].[Children].&amp;[1],[Table3].[Children].&amp;[2]}">
        <tpls c="1">
          <tpl fld="1" item="0"/>
        </tpls>
      </set>
      <set count="1" maxRank="1" setDefinition="{[Table3].[Region].[All]}">
        <tpls c="1">
          <tpl hier="11" item="4294967295"/>
        </tpls>
      </set>
      <set count="2" maxRank="1" setDefinition="{[Table3].[Region].&amp;[Europe],[Table3].[Region].&amp;[North America]}">
        <tpls c="1">
          <tpl fld="0" item="0"/>
        </tpls>
      </set>
      <set count="1" maxRank="1" setDefinition="{[Table3].[Region].&amp;[Europe]}">
        <tpls c="1">
          <tpl fld="0" item="0"/>
        </tpls>
      </set>
      <set count="2" maxRank="1" setDefinition="{[Table3].[Region].&amp;[North America],[Table3].[Region].&amp;[Pacific]}">
        <tpls c="1">
          <tpl fld="0" item="1"/>
        </tpls>
      </set>
      <set count="1" maxRank="1" setDefinition="{[Table3].[Region].&amp;[Pacific]}">
        <tpls c="1">
          <tpl fld="0" item="2"/>
        </tpls>
      </set>
      <set count="4" maxRank="1" setDefinition="{[Table3].[Cars].&amp;[0],[Table3].[Cars].&amp;[1],[Table3].[Cars].&amp;[3],[Table3].[Cars].&amp;[4]}">
        <tpls c="1">
          <tpl fld="5" item="0"/>
        </tpls>
      </set>
      <set count="3" maxRank="1" setDefinition="{[Table3].[Cars].&amp;[0],[Table3].[Cars].&amp;[1],[Table3].[Cars].&amp;[4]}">
        <tpls c="1">
          <tpl fld="5" item="0"/>
        </tpls>
      </set>
      <set count="1" maxRank="1" setDefinition="{[Table3].[Marital Status].&amp;[Married]}">
        <tpls c="1">
          <tpl fld="6" item="0"/>
        </tpls>
      </set>
      <set count="1" maxRank="1" setDefinition="{[Table3].[Marital Status].&amp;[Single]}">
        <tpls c="1">
          <tpl fld="6" item="1"/>
        </tpls>
      </set>
    </sets>
    <queryCache count="58">
      <query mdx="[Table3].[Age].&amp;[72]">
        <tpls c="1">
          <tpl fld="2" item="0"/>
        </tpls>
      </query>
      <query mdx="[Table3].[Age].&amp;[60]">
        <tpls c="1">
          <tpl fld="2" item="1"/>
        </tpls>
      </query>
      <query mdx="[Table3].[Age].&amp;[48]">
        <tpls c="1">
          <tpl fld="2" item="2"/>
        </tpls>
      </query>
      <query mdx="[Table3].[Age].&amp;[36]">
        <tpls c="1">
          <tpl fld="2" item="3"/>
        </tpls>
      </query>
      <query mdx="[Table3].[Purchased Bike].[All]">
        <tpls c="1">
          <tpl hier="14" item="4294967295"/>
        </tpls>
      </query>
      <query mdx="[Table3].[Age].&amp;[71]">
        <tpls c="1">
          <tpl fld="2" item="4"/>
        </tpls>
      </query>
      <query mdx="[Table3].[Age].&amp;[59]">
        <tpls c="1">
          <tpl fld="2" item="5"/>
        </tpls>
      </query>
      <query mdx="[Table3].[Age].&amp;[47]">
        <tpls c="1">
          <tpl fld="2" item="6"/>
        </tpls>
      </query>
      <query mdx="[Table3].[Age].&amp;[35]">
        <tpls c="1">
          <tpl fld="2" item="7"/>
        </tpls>
      </query>
      <query mdx="[Table3].[Purchased Bike].&amp;[Yes]">
        <tpls c="1">
          <tpl fld="3" item="0"/>
        </tpls>
      </query>
      <query mdx="[Table3].[Age].&amp;[70]">
        <tpls c="1">
          <tpl fld="2" item="8"/>
        </tpls>
      </query>
      <query mdx="[Table3].[Age].&amp;[58]">
        <tpls c="1">
          <tpl fld="2" item="9"/>
        </tpls>
      </query>
      <query mdx="[Table3].[Age].&amp;[46]">
        <tpls c="1">
          <tpl fld="2" item="10"/>
        </tpls>
      </query>
      <query mdx="[Table3].[Age].&amp;[34]">
        <tpls c="1">
          <tpl fld="2" item="11"/>
        </tpls>
      </query>
      <query mdx="[Table3].[Purchased Bike].&amp;[No]">
        <tpls c="1">
          <tpl fld="3" item="1"/>
        </tpls>
      </query>
      <query mdx="[Table3].[Age].&amp;[26]">
        <tpls c="1">
          <tpl fld="2" item="12"/>
        </tpls>
      </query>
      <query mdx="[Table3].[Age].&amp;[69]">
        <tpls c="1">
          <tpl fld="2" item="13"/>
        </tpls>
      </query>
      <query mdx="[Table3].[Age].&amp;[57]">
        <tpls c="1">
          <tpl fld="2" item="14"/>
        </tpls>
      </query>
      <query mdx="[Table3].[Age].&amp;[45]">
        <tpls c="1">
          <tpl fld="2" item="15"/>
        </tpls>
      </query>
      <query mdx="[Table3].[Age].&amp;[33]">
        <tpls c="1">
          <tpl fld="2" item="16"/>
        </tpls>
      </query>
      <query mdx="[Measures].[Count of Purchased Bike]">
        <tpls c="1">
          <tpl fld="4" item="0"/>
        </tpls>
      </query>
      <query mdx="[Table3].[Age].&amp;[68]">
        <tpls c="1">
          <tpl fld="2" item="17"/>
        </tpls>
      </query>
      <query mdx="[Table3].[Age].&amp;[56]">
        <tpls c="1">
          <tpl fld="2" item="18"/>
        </tpls>
      </query>
      <query mdx="[Table3].[Age].&amp;[44]">
        <tpls c="1">
          <tpl fld="2" item="19"/>
        </tpls>
      </query>
      <query mdx="[Table3].[Age].&amp;[32]">
        <tpls c="1">
          <tpl fld="2" item="20"/>
        </tpls>
      </query>
      <query mdx="[Table3].[Age].&amp;[74]">
        <tpls c="1">
          <tpl fld="2" item="21"/>
        </tpls>
      </query>
      <query mdx="[Table3].[Age].&amp;[67]">
        <tpls c="1">
          <tpl fld="2" item="22"/>
        </tpls>
      </query>
      <query mdx="[Table3].[Age].&amp;[55]">
        <tpls c="1">
          <tpl fld="2" item="23"/>
        </tpls>
      </query>
      <query mdx="[Table3].[Age].&amp;[43]">
        <tpls c="1">
          <tpl fld="2" item="24"/>
        </tpls>
      </query>
      <query mdx="[Table3].[Age].&amp;[31]">
        <tpls c="1">
          <tpl fld="2" item="25"/>
        </tpls>
      </query>
      <query mdx="[Table3].[Age].&amp;[27]">
        <tpls c="1">
          <tpl fld="2" item="26"/>
        </tpls>
      </query>
      <query mdx="[Table3].[Age].[All]">
        <tpls c="1">
          <tpl hier="12" item="4294967295"/>
        </tpls>
      </query>
      <query mdx="[Table3].[Age].&amp;[66]">
        <tpls c="1">
          <tpl fld="2" item="27"/>
        </tpls>
      </query>
      <query mdx="[Table3].[Age].&amp;[54]">
        <tpls c="1">
          <tpl fld="2" item="28"/>
        </tpls>
      </query>
      <query mdx="[Table3].[Age].&amp;[42]">
        <tpls c="1">
          <tpl fld="2" item="29"/>
        </tpls>
      </query>
      <query mdx="[Table3].[Age].&amp;[30]">
        <tpls c="1">
          <tpl fld="2" item="30"/>
        </tpls>
      </query>
      <query mdx="[Table3].[Age].&amp;[38]">
        <tpls c="1">
          <tpl fld="2" item="31"/>
        </tpls>
      </query>
      <query mdx="[Table3].[Age].&amp;[89]">
        <tpls c="1">
          <tpl fld="2" item="32"/>
        </tpls>
      </query>
      <query mdx="[Table3].[Age].&amp;[65]">
        <tpls c="1">
          <tpl fld="2" item="33"/>
        </tpls>
      </query>
      <query mdx="[Table3].[Age].&amp;[53]">
        <tpls c="1">
          <tpl fld="2" item="34"/>
        </tpls>
      </query>
      <query mdx="[Table3].[Age].&amp;[41]">
        <tpls c="1">
          <tpl fld="2" item="35"/>
        </tpls>
      </query>
      <query mdx="[Table3].[Age].&amp;[29]">
        <tpls c="1">
          <tpl fld="2" item="36"/>
        </tpls>
      </query>
      <query mdx="[Table3].[Age].&amp;[80]">
        <tpls c="1">
          <tpl fld="2" item="37"/>
        </tpls>
      </query>
      <query mdx="[Table3].[Age].&amp;[64]">
        <tpls c="1">
          <tpl fld="2" item="38"/>
        </tpls>
      </query>
      <query mdx="[Table3].[Age].&amp;[52]">
        <tpls c="1">
          <tpl fld="2" item="39"/>
        </tpls>
      </query>
      <query mdx="[Table3].[Age].&amp;[40]">
        <tpls c="1">
          <tpl fld="2" item="40"/>
        </tpls>
      </query>
      <query mdx="[Table3].[Age].&amp;[28]">
        <tpls c="1">
          <tpl fld="2" item="41"/>
        </tpls>
      </query>
      <query mdx="[Table3].[Age].&amp;[50]">
        <tpls c="1">
          <tpl fld="2" item="42"/>
        </tpls>
      </query>
      <query mdx="[Table3].[Age].&amp;[78]">
        <tpls c="1">
          <tpl fld="2" item="43"/>
        </tpls>
      </query>
      <query mdx="[Table3].[Age].&amp;[63]">
        <tpls c="1">
          <tpl fld="2" item="44"/>
        </tpls>
      </query>
      <query mdx="[Table3].[Age].&amp;[51]">
        <tpls c="1">
          <tpl fld="2" item="45"/>
        </tpls>
      </query>
      <query mdx="[Table3].[Age].&amp;[39]">
        <tpls c="1">
          <tpl fld="2" item="46"/>
        </tpls>
      </query>
      <query mdx="[Table3].[Age].&amp;[73]">
        <tpls c="1">
          <tpl fld="2" item="47"/>
        </tpls>
      </query>
      <query mdx="[Table3].[Age].&amp;[61]">
        <tpls c="1">
          <tpl fld="2" item="48"/>
        </tpls>
      </query>
      <query mdx="[Table3].[Age].&amp;[49]">
        <tpls c="1">
          <tpl fld="2" item="49"/>
        </tpls>
      </query>
      <query mdx="[Table3].[Age].&amp;[37]">
        <tpls c="1">
          <tpl fld="2" item="50"/>
        </tpls>
      </query>
      <query mdx="[Table3].[Age].&amp;[25]">
        <tpls c="1">
          <tpl fld="2" item="51"/>
        </tpls>
      </query>
      <query mdx="[Table3].[Age].&amp;[62]">
        <tpls c="1">
          <tpl fld="2" item="52"/>
        </tpls>
      </query>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0.517414004629" backgroundQuery="1" createdVersion="8" refreshedVersion="8" minRefreshableVersion="3" recordCount="0" supportSubquery="1" supportAdvancedDrill="1" xr:uid="{8CF09920-AC07-4AE5-AE53-3C42DCBFD948}">
  <cacheSource type="external" connectionId="1"/>
  <cacheFields count="5">
    <cacheField name="[Measures].[Count of Purchased Bike]" caption="Count of Purchased Bike" numFmtId="0" hierarchy="17" level="32767"/>
    <cacheField name="[Table3].[Age Brackets].[Age Brackets]" caption="Age Brackets" numFmtId="0" hierarchy="12" level="1">
      <sharedItems count="4">
        <s v="Adult (30-44)"/>
        <s v="Middle Aged (45-64)"/>
        <s v="Senior (65+)"/>
        <s v="Young Adult (20-29)"/>
      </sharedItems>
    </cacheField>
    <cacheField name="[Table3].[Purchased Bike].[Purchased Bike]" caption="Purchased Bike" numFmtId="0" hierarchy="13" level="1">
      <sharedItems count="2">
        <s v="No"/>
        <s v="Yes"/>
      </sharedItems>
    </cacheField>
    <cacheField name="[Table3].[Children].[Children]" caption="Children" numFmtId="0" hierarchy="4" level="1">
      <sharedItems containsSemiMixedTypes="0" containsNonDate="0" containsString="0"/>
    </cacheField>
    <cacheField name="[Table3].[Cars].[Cars]" caption="Cars" numFmtId="0" hierarchy="8" level="1">
      <sharedItems containsSemiMixedTypes="0" containsNonDate="0" containsString="0"/>
    </cacheField>
  </cacheFields>
  <cacheHierarchies count="19">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cacheHierarchy uniqueName="[Table3].[Gender]" caption="Gender" attribute="1" defaultMemberUniqueName="[Table3].[Gender].[All]" allUniqueName="[Table3].[Gender].[All]" dimensionUniqueName="[Table3]" displayFolder="" count="2" memberValueDatatype="130" unbalanced="0"/>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fieldsUsage count="2">
        <fieldUsage x="-1"/>
        <fieldUsage x="3"/>
      </fieldsUsage>
    </cacheHierarchy>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fieldsUsage count="2">
        <fieldUsage x="-1"/>
        <fieldUsage x="4"/>
      </fieldsUsage>
    </cacheHierarchy>
    <cacheHierarchy uniqueName="[Table3].[Commute Distance]" caption="Commute Distance" attribute="1" defaultMemberUniqueName="[Table3].[Commute Distance].[All]" allUniqueName="[Table3].[Commute Distanc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2" memberValueDatatype="130" unbalanced="0">
      <fieldsUsage count="2">
        <fieldUsage x="-1"/>
        <fieldUsage x="1"/>
      </fieldsUsage>
    </cacheHierarchy>
    <cacheHierarchy uniqueName="[Table3].[Purchased Bike]" caption="Purchased Bike" attribute="1" defaultMemberUniqueName="[Table3].[Purchased Bike].[All]" allUniqueName="[Table3].[Purchased Bike].[All]" dimensionUniqueName="[Table3]" displayFolder="" count="2" memberValueDatatype="130" unbalanced="0">
      <fieldsUsage count="2">
        <fieldUsage x="-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Table3"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0.517414351852" backgroundQuery="1" createdVersion="8" refreshedVersion="8" minRefreshableVersion="3" recordCount="0" supportSubquery="1" supportAdvancedDrill="1" xr:uid="{CB9D6A0B-D121-4E0D-9418-BE73C3EB0485}">
  <cacheSource type="external" connectionId="1"/>
  <cacheFields count="5">
    <cacheField name="[Measures].[Average of Income]" caption="Average of Income" numFmtId="0" hierarchy="18" level="32767"/>
    <cacheField name="[Table3].[Gender].[Gender]" caption="Gender" numFmtId="0" hierarchy="2" level="1">
      <sharedItems count="2">
        <s v="Female"/>
        <s v="Male"/>
      </sharedItems>
    </cacheField>
    <cacheField name="[Table3].[Purchased Bike].[Purchased Bike]" caption="Purchased Bike" numFmtId="0" hierarchy="13" level="1">
      <sharedItems count="2">
        <s v="No"/>
        <s v="Yes"/>
      </sharedItems>
    </cacheField>
    <cacheField name="[Table3].[Children].[Children]" caption="Children" numFmtId="0" hierarchy="4" level="1">
      <sharedItems containsSemiMixedTypes="0" containsNonDate="0" containsString="0"/>
    </cacheField>
    <cacheField name="[Table3].[Cars].[Cars]" caption="Cars" numFmtId="0" hierarchy="8" level="1">
      <sharedItems containsSemiMixedTypes="0" containsNonDate="0" containsString="0"/>
    </cacheField>
  </cacheFields>
  <cacheHierarchies count="19">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cacheHierarchy uniqueName="[Table3].[Gender]" caption="Gender" attribute="1" defaultMemberUniqueName="[Table3].[Gender].[All]" allUniqueName="[Table3].[Gender].[All]" dimensionUniqueName="[Table3]" displayFolder="" count="2" memberValueDatatype="130" unbalanced="0">
      <fieldsUsage count="2">
        <fieldUsage x="-1"/>
        <fieldUsage x="1"/>
      </fieldsUsage>
    </cacheHierarchy>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fieldsUsage count="2">
        <fieldUsage x="-1"/>
        <fieldUsage x="3"/>
      </fieldsUsage>
    </cacheHierarchy>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fieldsUsage count="2">
        <fieldUsage x="-1"/>
        <fieldUsage x="4"/>
      </fieldsUsage>
    </cacheHierarchy>
    <cacheHierarchy uniqueName="[Table3].[Commute Distance]" caption="Commute Distance" attribute="1" defaultMemberUniqueName="[Table3].[Commute Distance].[All]" allUniqueName="[Table3].[Commute Distanc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0" memberValueDatatype="130" unbalanced="0"/>
    <cacheHierarchy uniqueName="[Table3].[Purchased Bike]" caption="Purchased Bike" attribute="1" defaultMemberUniqueName="[Table3].[Purchased Bike].[All]" allUniqueName="[Table3].[Purchased Bike].[All]" dimensionUniqueName="[Table3]" displayFolder="" count="2" memberValueDatatype="130" unbalanced="0">
      <fieldsUsage count="2">
        <fieldUsage x="-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Table3" count="0" hidden="1">
      <extLst>
        <ext xmlns:x15="http://schemas.microsoft.com/office/spreadsheetml/2010/11/main" uri="{B97F6D7D-B522-45F9-BDA1-12C45D357490}">
          <x15:cacheHierarchy aggregatedColumn="13"/>
        </ext>
      </extLst>
    </cacheHierarchy>
    <cacheHierarchy uniqueName="[Measures].[Average of Income]" caption="Average of Income" measure="1" displayFolder="" measureGroup="Table3"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0.517414699076" backgroundQuery="1" createdVersion="8" refreshedVersion="8" minRefreshableVersion="3" recordCount="0" supportSubquery="1" supportAdvancedDrill="1" xr:uid="{F14AA01B-137C-443E-8A9A-EC7FDFB9ED72}">
  <cacheSource type="external" connectionId="1"/>
  <cacheFields count="5">
    <cacheField name="[Measures].[Count of Purchased Bike]" caption="Count of Purchased Bike" numFmtId="0" hierarchy="17" level="32767"/>
    <cacheField name="[Table3].[Commute Distance].[Commute Distance]" caption="Commute Distance" numFmtId="0" hierarchy="9" level="1">
      <sharedItems count="5">
        <s v="0-1 Miles"/>
        <s v="10+ Miles"/>
        <s v="1-2 Miles"/>
        <s v="2-5 Miles"/>
        <s v="5-10 Miles"/>
      </sharedItems>
    </cacheField>
    <cacheField name="[Table3].[Purchased Bike].[Purchased Bike]" caption="Purchased Bike" numFmtId="0" hierarchy="13" level="1">
      <sharedItems count="1">
        <s v="Yes"/>
      </sharedItems>
    </cacheField>
    <cacheField name="[Table3].[Children].[Children]" caption="Children" numFmtId="0" hierarchy="4" level="1">
      <sharedItems containsSemiMixedTypes="0" containsNonDate="0" containsString="0"/>
    </cacheField>
    <cacheField name="[Table3].[Cars].[Cars]" caption="Cars" numFmtId="0" hierarchy="8" level="1">
      <sharedItems containsSemiMixedTypes="0" containsNonDate="0" containsString="0"/>
    </cacheField>
  </cacheFields>
  <cacheHierarchies count="19">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cacheHierarchy uniqueName="[Table3].[Gender]" caption="Gender" attribute="1" defaultMemberUniqueName="[Table3].[Gender].[All]" allUniqueName="[Table3].[Gender].[All]" dimensionUniqueName="[Table3]" displayFolder="" count="2" memberValueDatatype="130" unbalanced="0"/>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fieldsUsage count="2">
        <fieldUsage x="-1"/>
        <fieldUsage x="3"/>
      </fieldsUsage>
    </cacheHierarchy>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fieldsUsage count="2">
        <fieldUsage x="-1"/>
        <fieldUsage x="4"/>
      </fieldsUsage>
    </cacheHierarchy>
    <cacheHierarchy uniqueName="[Table3].[Commute Distance]" caption="Commute Distance" attribute="1" defaultMemberUniqueName="[Table3].[Commute Distance].[All]" allUniqueName="[Table3].[Commute Distance].[All]" dimensionUniqueName="[Table3]" displayFolder="" count="2" memberValueDatatype="130" unbalanced="0">
      <fieldsUsage count="2">
        <fieldUsage x="-1"/>
        <fieldUsage x="1"/>
      </fieldsUsage>
    </cacheHierarchy>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0" memberValueDatatype="130" unbalanced="0"/>
    <cacheHierarchy uniqueName="[Table3].[Purchased Bike]" caption="Purchased Bike" attribute="1" defaultMemberUniqueName="[Table3].[Purchased Bike].[All]" allUniqueName="[Table3].[Purchased Bike].[All]" dimensionUniqueName="[Table3]" displayFolder="" count="2" memberValueDatatype="130" unbalanced="0">
      <fieldsUsage count="2">
        <fieldUsage x="-1"/>
        <fieldUsage x="2"/>
      </fieldsUsage>
    </cacheHierarchy>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Table3"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yan Vu" refreshedDate="45050.495941666668" backgroundQuery="1" createdVersion="3" refreshedVersion="8" minRefreshableVersion="3" recordCount="0" supportSubquery="1" supportAdvancedDrill="1" xr:uid="{71DEB3F7-6403-42E1-9103-E3FA93FEF3C3}">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3].[ID]" caption="ID" attribute="1" defaultMemberUniqueName="[Table3].[ID].[All]" allUniqueName="[Table3].[ID].[All]" dimensionUniqueName="[Table3]" displayFolder="" count="0" memberValueDatatype="20" unbalanced="0"/>
    <cacheHierarchy uniqueName="[Table3].[Marital Status]" caption="Marital Status" attribute="1" defaultMemberUniqueName="[Table3].[Marital Status].[All]" allUniqueName="[Table3].[Marital Status].[All]" dimensionUniqueName="[Table3]" displayFolder="" count="2" memberValueDatatype="130" unbalanced="0"/>
    <cacheHierarchy uniqueName="[Table3].[Gender]" caption="Gender" attribute="1" defaultMemberUniqueName="[Table3].[Gender].[All]" allUniqueName="[Table3].[Gender].[All]" dimensionUniqueName="[Table3]" displayFolder="" count="2" memberValueDatatype="130" unbalanced="0"/>
    <cacheHierarchy uniqueName="[Table3].[Income]" caption="Income" attribute="1" defaultMemberUniqueName="[Table3].[Income].[All]" allUniqueName="[Table3].[Income].[All]" dimensionUniqueName="[Table3]" displayFolder="" count="0" memberValueDatatype="20" unbalanced="0"/>
    <cacheHierarchy uniqueName="[Table3].[Children]" caption="Children" attribute="1" defaultMemberUniqueName="[Table3].[Children].[All]" allUniqueName="[Table3].[Children].[All]" dimensionUniqueName="[Table3]" displayFolder="" count="2" memberValueDatatype="20" unbalanced="0"/>
    <cacheHierarchy uniqueName="[Table3].[Education]" caption="Education" attribute="1" defaultMemberUniqueName="[Table3].[Education].[All]" allUniqueName="[Table3].[Education].[All]" dimensionUniqueName="[Table3]" displayFolder="" count="0" memberValueDatatype="130" unbalanced="0"/>
    <cacheHierarchy uniqueName="[Table3].[Occupation]" caption="Occupation" attribute="1" defaultMemberUniqueName="[Table3].[Occupation].[All]" allUniqueName="[Table3].[Occupation].[All]" dimensionUniqueName="[Table3]" displayFolder="" count="0" memberValueDatatype="130" unbalanced="0"/>
    <cacheHierarchy uniqueName="[Table3].[Home Owner]" caption="Home Owner" attribute="1" defaultMemberUniqueName="[Table3].[Home Owner].[All]" allUniqueName="[Table3].[Home Owner].[All]" dimensionUniqueName="[Table3]" displayFolder="" count="0" memberValueDatatype="130" unbalanced="0"/>
    <cacheHierarchy uniqueName="[Table3].[Cars]" caption="Cars" attribute="1" defaultMemberUniqueName="[Table3].[Cars].[All]" allUniqueName="[Table3].[Cars].[All]" dimensionUniqueName="[Table3]" displayFolder="" count="2" memberValueDatatype="20" unbalanced="0"/>
    <cacheHierarchy uniqueName="[Table3].[Commute Distance]" caption="Commute Distance" attribute="1" defaultMemberUniqueName="[Table3].[Commute Distance].[All]" allUniqueName="[Table3].[Commute Distance].[All]" dimensionUniqueName="[Table3]" displayFolder="" count="0"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Age]" caption="Age" attribute="1" defaultMemberUniqueName="[Table3].[Age].[All]" allUniqueName="[Table3].[Age].[All]" dimensionUniqueName="[Table3]" displayFolder="" count="0" memberValueDatatype="20" unbalanced="0"/>
    <cacheHierarchy uniqueName="[Table3].[Age Brackets]" caption="Age Brackets" attribute="1" defaultMemberUniqueName="[Table3].[Age Brackets].[All]" allUniqueName="[Table3].[Age Brackets].[All]" dimensionUniqueName="[Table3]" displayFolder="" count="0" memberValueDatatype="130" unbalanced="0"/>
    <cacheHierarchy uniqueName="[Table3].[Purchased Bike]" caption="Purchased Bike" attribute="1" defaultMemberUniqueName="[Table3].[Purchased Bike].[All]" allUniqueName="[Table3].[Purchased Bike].[All]" dimensionUniqueName="[Table3]" displayFolder="" count="0"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ge]" caption="Sum of Age" measure="1" displayFolder="" measureGroup="Table3" count="0" hidden="1">
      <extLst>
        <ext xmlns:x15="http://schemas.microsoft.com/office/spreadsheetml/2010/11/main" uri="{B97F6D7D-B522-45F9-BDA1-12C45D357490}">
          <x15:cacheHierarchy aggregatedColumn="11"/>
        </ext>
      </extLst>
    </cacheHierarchy>
    <cacheHierarchy uniqueName="[Measures].[Count of Purchased Bike]" caption="Count of Purchased Bike" measure="1" displayFolder="" measureGroup="Table3" count="0" hidden="1">
      <extLst>
        <ext xmlns:x15="http://schemas.microsoft.com/office/spreadsheetml/2010/11/main" uri="{B97F6D7D-B522-45F9-BDA1-12C45D357490}">
          <x15:cacheHierarchy aggregatedColumn="13"/>
        </ext>
      </extLst>
    </cacheHierarchy>
    <cacheHierarchy uniqueName="[Measures].[Average of Income]" caption="Average of Income" measure="1" displayFolder="" measureGroup="Table3"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3664119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CB8E4-ED4E-4EB0-97F0-A2263B29AC5C}" name="PivotTable10" cacheId="10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D7" firstHeaderRow="1" firstDataRow="2" firstDataCol="1"/>
  <pivotFields count="5">
    <pivotField dataField="1" subtotalTop="0" showAll="0" defaultSubtotal="0"/>
    <pivotField axis="axisRow" allDrilled="1" showAll="0" dataSourceSort="1" defaultAttributeDrillState="1">
      <items count="3">
        <item x="0"/>
        <item x="1"/>
        <item t="default"/>
      </items>
    </pivotField>
    <pivotField axis="axisCol" allDrilled="1" showAll="0" dataSourceSort="1" defaultAttributeDrillState="1">
      <items count="3">
        <item x="0"/>
        <item x="1"/>
        <item t="default"/>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name="Average of Income" fld="0" subtotal="average" baseField="0" baseItem="0" numFmtId="44"/>
  </dataFields>
  <formats count="1">
    <format dxfId="20">
      <pivotArea outline="0" collapsedLevelsAreSubtotals="1" fieldPosition="0"/>
    </format>
  </format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multipleItemSelectionAllowed="1" dragToData="1"/>
    <pivotHierarchy dragToData="1"/>
    <pivotHierarchy multipleItemSelectionAllowed="1" dragToData="1">
      <members count="3" level="1">
        <member name="[Table3].[Children].&amp;[0]"/>
        <member name="[Table3].[Children].&amp;[1]"/>
        <member name="[Table3].[Children].&amp;[2]"/>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8B5D8-4C22-4E4C-AB66-30BAB492BEBE}" name="PivotTable9" cacheId="10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20:C27" firstHeaderRow="1" firstDataRow="2" firstDataCol="1"/>
  <pivotFields count="5">
    <pivotField dataField="1" subtotalTop="0" showAll="0" defaultSubtotal="0"/>
    <pivotField axis="axisRow" allDrilled="1" showAll="0" defaultAttributeDrillState="1">
      <items count="6">
        <item x="0"/>
        <item x="2"/>
        <item x="3"/>
        <item x="4"/>
        <item x="1"/>
        <item t="default"/>
      </items>
    </pivotField>
    <pivotField axis="axisCol" allDrilled="1" showAll="0" dataSourceSort="1" defaultAttributeDrillState="1">
      <items count="2">
        <item s="1" x="0"/>
        <item t="default"/>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t="grand">
      <x/>
    </i>
  </colItems>
  <dataFields count="1">
    <dataField name="Count of Purchased Bike" fld="0" subtotal="count" baseField="0" baseItem="0"/>
  </dataFields>
  <chartFormats count="7">
    <chartFormat chart="2" format="11" series="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3">
          <reference field="4294967294" count="1" selected="0">
            <x v="0"/>
          </reference>
          <reference field="1" count="1" selected="0">
            <x v="0"/>
          </reference>
          <reference field="2" count="1" selected="0">
            <x v="0"/>
          </reference>
        </references>
      </pivotArea>
    </chartFormat>
    <chartFormat chart="2" format="13">
      <pivotArea type="data" outline="0" fieldPosition="0">
        <references count="3">
          <reference field="4294967294" count="1" selected="0">
            <x v="0"/>
          </reference>
          <reference field="1" count="1" selected="0">
            <x v="1"/>
          </reference>
          <reference field="2" count="1" selected="0">
            <x v="0"/>
          </reference>
        </references>
      </pivotArea>
    </chartFormat>
    <chartFormat chart="2" format="14">
      <pivotArea type="data" outline="0" fieldPosition="0">
        <references count="3">
          <reference field="4294967294" count="1" selected="0">
            <x v="0"/>
          </reference>
          <reference field="1" count="1" selected="0">
            <x v="2"/>
          </reference>
          <reference field="2" count="1" selected="0">
            <x v="0"/>
          </reference>
        </references>
      </pivotArea>
    </chartFormat>
    <chartFormat chart="2" format="15">
      <pivotArea type="data" outline="0" fieldPosition="0">
        <references count="3">
          <reference field="4294967294" count="1" selected="0">
            <x v="0"/>
          </reference>
          <reference field="1" count="1" selected="0">
            <x v="3"/>
          </reference>
          <reference field="2" count="1" selected="0">
            <x v="0"/>
          </reference>
        </references>
      </pivotArea>
    </chartFormat>
    <chartFormat chart="2" format="16">
      <pivotArea type="data" outline="0" fieldPosition="0">
        <references count="3">
          <reference field="4294967294" count="1" selected="0">
            <x v="0"/>
          </reference>
          <reference field="1" count="1" selected="0">
            <x v="4"/>
          </reference>
          <reference field="2" count="1" selected="0">
            <x v="0"/>
          </reference>
        </references>
      </pivotArea>
    </chartFormat>
    <chartFormat chart="0" format="11" series="1">
      <pivotArea type="data" outline="0" fieldPosition="0">
        <references count="2">
          <reference field="4294967294" count="1" selected="0">
            <x v="0"/>
          </reference>
          <reference field="2" count="1" selected="0">
            <x v="0"/>
          </reference>
        </references>
      </pivotArea>
    </chartFormat>
  </chartFormats>
  <pivotHierarchies count="19">
    <pivotHierarchy dragToData="1"/>
    <pivotHierarchy multipleItemSelectionAllowed="1" dragToData="1"/>
    <pivotHierarchy multipleItemSelectionAllowed="1" dragToData="1"/>
    <pivotHierarchy dragToData="1"/>
    <pivotHierarchy multipleItemSelectionAllowed="1" dragToData="1">
      <members count="3" level="1">
        <member name="[Table3].[Children].&amp;[0]"/>
        <member name="[Table3].[Children].&amp;[1]"/>
        <member name="[Table3].[Children].&amp;[2]"/>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5827F8-5A75-4B3F-9622-95040E7E32AD}" name="PercentBikesvsAgeGroups" cacheId="10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40:D46" firstHeaderRow="1" firstDataRow="2" firstDataCol="1"/>
  <pivotFields count="5">
    <pivotField dataField="1" subtotalTop="0" showAll="0" defaultSubtotal="0"/>
    <pivotField axis="axisRow" allDrilled="1" showAll="0" defaultAttributeDrillState="1">
      <items count="5">
        <item x="3"/>
        <item x="0"/>
        <item x="1"/>
        <item x="2"/>
        <item t="default"/>
      </items>
    </pivotField>
    <pivotField axis="axisCol" allDrilled="1" showAll="0" dataSourceSort="1" defaultAttributeDrillState="1">
      <items count="3">
        <item x="0"/>
        <item x="1"/>
        <item t="default"/>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name="Count of Purchased Bike" fld="0" subtotal="count" baseField="0" baseItem="0"/>
  </dataFields>
  <chartFormats count="4">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multipleItemSelectionAllowed="1" dragToData="1"/>
    <pivotHierarchy dragToData="1"/>
    <pivotHierarchy multipleItemSelectionAllowed="1" dragToData="1">
      <members count="3" level="1">
        <member name="[Table3].[Children].&amp;[0]"/>
        <member name="[Table3].[Children].&amp;[1]"/>
        <member name="[Table3].[Children].&amp;[2]"/>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Sales.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A89E93-98E5-443E-93DA-36B9418C7E93}" sourceName="[Table3].[Region]">
  <pivotTables>
    <pivotTable tabId="6" name="PercentBikesvsAgeGroups"/>
    <pivotTable tabId="6" name="PivotTable10"/>
    <pivotTable tabId="6" name="PivotTable9"/>
  </pivotTables>
  <data>
    <olap pivotCacheId="1366411989">
      <levels count="2">
        <level uniqueName="[Table3].[Region].[(All)]" sourceCaption="(All)" count="0"/>
        <level uniqueName="[Table3].[Region].[Region]" sourceCaption="Region" count="3">
          <ranges>
            <range startItem="0">
              <i n="[Table3].[Region].&amp;[Europe]" c="Europe"/>
              <i n="[Table3].[Region].&amp;[North America]" c="North America"/>
              <i n="[Table3].[Region].&amp;[Pacific]" c="Pacific"/>
            </range>
          </ranges>
        </level>
      </levels>
      <selections count="1">
        <selection n="[Table3].[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00E5EF4-13BB-42DD-875A-BD5E80E7BDCB}" sourceName="[Table3].[Cars]">
  <pivotTables>
    <pivotTable tabId="6" name="PercentBikesvsAgeGroups"/>
    <pivotTable tabId="6" name="PivotTable10"/>
    <pivotTable tabId="6" name="PivotTable9"/>
  </pivotTables>
  <data>
    <olap pivotCacheId="1366411989">
      <levels count="2">
        <level uniqueName="[Table3].[Cars].[(All)]" sourceCaption="(All)" count="0"/>
        <level uniqueName="[Table3].[Cars].[Cars]" sourceCaption="Cars" count="5">
          <ranges>
            <range startItem="0">
              <i n="[Table3].[Cars].&amp;[0]" c="0"/>
              <i n="[Table3].[Cars].&amp;[1]" c="1"/>
              <i n="[Table3].[Cars].&amp;[2]" c="2"/>
              <i n="[Table3].[Cars].&amp;[3]" c="3"/>
              <i n="[Table3].[Cars].&amp;[4]" c="4"/>
            </range>
          </ranges>
        </level>
      </levels>
      <selections count="1">
        <selection n="[Table3].[Car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FB4710-8B0B-40AF-BA57-9C8ADCB62275}" sourceName="[Table3].[Marital Status]">
  <pivotTables>
    <pivotTable tabId="6" name="PercentBikesvsAgeGroups"/>
    <pivotTable tabId="6" name="PivotTable10"/>
    <pivotTable tabId="6" name="PivotTable9"/>
  </pivotTables>
  <data>
    <olap pivotCacheId="1366411989">
      <levels count="2">
        <level uniqueName="[Table3].[Marital Status].[(All)]" sourceCaption="(All)" count="0"/>
        <level uniqueName="[Table3].[Marital Status].[Marital Status]" sourceCaption="Marital Status" count="2">
          <ranges>
            <range startItem="0">
              <i n="[Table3].[Marital Status].&amp;[Married]" c="Married"/>
              <i n="[Table3].[Marital Status].&amp;[Single]" c="Single"/>
            </range>
          </ranges>
        </level>
      </levels>
      <selections count="1">
        <selection n="[Table3].[Marital 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C7B84D-E58E-4384-8C9E-57D7E3119DB8}" sourceName="[Table3].[Gender]">
  <pivotTables>
    <pivotTable tabId="6" name="PercentBikesvsAgeGroups"/>
    <pivotTable tabId="6" name="PivotTable10"/>
    <pivotTable tabId="6" name="PivotTable9"/>
  </pivotTables>
  <data>
    <olap pivotCacheId="1366411989">
      <levels count="2">
        <level uniqueName="[Table3].[Gender].[(All)]" sourceCaption="(All)" count="0"/>
        <level uniqueName="[Table3].[Gender].[Gender]" sourceCaption="Gender" count="2">
          <ranges>
            <range startItem="0">
              <i n="[Table3].[Gender].&amp;[Female]" c="Female"/>
              <i n="[Table3].[Gender].&amp;[Male]" c="Male"/>
            </range>
          </ranges>
        </level>
      </levels>
      <selections count="1">
        <selection n="[Table3].[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8FEFFE4-D742-4E61-B7E8-B536FC1D5781}" sourceName="[Table3].[Children]">
  <pivotTables>
    <pivotTable tabId="6" name="PercentBikesvsAgeGroups"/>
    <pivotTable tabId="6" name="PivotTable10"/>
    <pivotTable tabId="6" name="PivotTable9"/>
  </pivotTables>
  <data>
    <olap pivotCacheId="1366411989">
      <levels count="2">
        <level uniqueName="[Table3].[Children].[(All)]" sourceCaption="(All)" count="0"/>
        <level uniqueName="[Table3].[Children].[Children]" sourceCaption="Children" count="6">
          <ranges>
            <range startItem="0">
              <i n="[Table3].[Children].&amp;[0]" c="0"/>
              <i n="[Table3].[Children].&amp;[1]" c="1"/>
              <i n="[Table3].[Children].&amp;[2]" c="2"/>
              <i n="[Table3].[Children].&amp;[3]" c="3"/>
              <i n="[Table3].[Children].&amp;[4]" c="4"/>
              <i n="[Table3].[Children].&amp;[5]" c="5"/>
            </range>
          </ranges>
        </level>
      </levels>
      <selections count="3">
        <selection n="[Table3].[Children].&amp;[0]"/>
        <selection n="[Table3].[Children].&amp;[1]"/>
        <selection n="[Table3].[Children].&amp;[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91F5EA5-C8D9-422D-95D8-A2BBB23F552E}" cache="Slicer_Region" caption="Region" level="1" rowHeight="241300"/>
  <slicer name="Cars" xr10:uid="{73FEBD17-5280-4B7C-B770-55EBDBADBC04}" cache="Slicer_Cars" caption="Cars" level="1" rowHeight="241300"/>
  <slicer name="Marital Status" xr10:uid="{D68DD537-9EDC-40F2-B5A3-2449B6A2915E}" cache="Slicer_Marital_Status" caption="Marital Status" level="1" rowHeight="241300"/>
  <slicer name="Gender" xr10:uid="{F4554FBC-4808-461A-AB84-DEF7CDAB7CD6}" cache="Slicer_Gender" caption="Gender" level="1" rowHeight="241300"/>
  <slicer name="Children" xr10:uid="{718899BD-2D5E-4532-BD2C-04C50C0E7FE3}" cache="Slicer_Children" caption="Childre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10EF701-A362-48D1-9C4B-A63AE87A4E6C}" cache="Slicer_Region" caption="Region" level="1" rowHeight="241300"/>
  <slicer name="Cars 1" xr10:uid="{A35D87E8-53D1-4491-BE3D-FC24700ED6DB}" cache="Slicer_Cars" caption="Cars" level="1" rowHeight="241300"/>
  <slicer name="Marital Status 1" xr10:uid="{F5EA42B9-9AA0-4E72-8727-6722C3593603}" cache="Slicer_Marital_Status" caption="Marital Statu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9AC3B8-CAAD-4563-A7CC-CED817956F20}" name="Table3" displayName="Table3" ref="A1:N1001" totalsRowShown="0">
  <autoFilter ref="A1:N1001" xr:uid="{BD9AC3B8-CAAD-4563-A7CC-CED817956F20}"/>
  <tableColumns count="14">
    <tableColumn id="1" xr3:uid="{EBF9953F-BBF6-47A8-B52A-206C7124CCBA}" name="ID"/>
    <tableColumn id="2" xr3:uid="{5B9E9102-50BD-49BB-9FA2-71538E17550C}" name="Marital Status"/>
    <tableColumn id="3" xr3:uid="{F70EFBBD-F8D3-4232-8A78-CCD44CA22F89}" name="Gender"/>
    <tableColumn id="4" xr3:uid="{B58DA5F3-EC2C-4D15-BBAD-57FBACB56733}" name="Income" dataDxfId="22"/>
    <tableColumn id="5" xr3:uid="{737F98A2-BBFA-4745-9BFB-D451A249948E}" name="Children"/>
    <tableColumn id="6" xr3:uid="{947D4E9E-6B95-4804-94E7-0725015ECF4E}" name="Education"/>
    <tableColumn id="7" xr3:uid="{DE15A9BF-F3DA-4E89-B6D8-B80EA3F223F4}" name="Occupation"/>
    <tableColumn id="8" xr3:uid="{E9F4F1F3-951B-44C0-9051-B34AE8406EC8}" name="Home Owner"/>
    <tableColumn id="9" xr3:uid="{8633E46D-8C2C-425D-AD16-9172B30DD533}" name="Cars"/>
    <tableColumn id="10" xr3:uid="{8902B161-9A23-445A-8477-CD3A0256DFE8}" name="Commute Distance"/>
    <tableColumn id="11" xr3:uid="{FE4B502C-1D02-4544-AF81-516335720FD1}" name="Region"/>
    <tableColumn id="12" xr3:uid="{C1F9337A-DF53-4E34-9C3A-1E0DE84B384E}" name="Age"/>
    <tableColumn id="15" xr3:uid="{0F887BDD-9256-436C-85DE-37E60E45881C}" name="Age Brackets" dataDxfId="21">
      <calculatedColumnFormula>VLOOKUP(Table3[[#This Row],[Age]], Table4[], 2, TRUE)</calculatedColumnFormula>
    </tableColumn>
    <tableColumn id="13" xr3:uid="{F3C9A2C2-49CE-4D8B-9A69-46CD1F9037F4}" name="Purchased Bike"/>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E40ADA-3208-49BB-8221-CAD7286AFA0B}" name="Table4" displayName="Table4" ref="A1:B6" totalsRowShown="0">
  <autoFilter ref="A1:B6" xr:uid="{89E40ADA-3208-49BB-8221-CAD7286AFA0B}"/>
  <tableColumns count="2">
    <tableColumn id="1" xr3:uid="{8C0A277E-9CB8-44C2-99F8-B3E565136F9E}" name="Age"/>
    <tableColumn id="2" xr3:uid="{1B777322-CC12-430E-9FC7-8CEA6F34537C}" name="Ran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 sqref="E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2BC10-AC70-42DD-973E-B8738AE5ED1D}">
  <dimension ref="A1:N1001"/>
  <sheetViews>
    <sheetView topLeftCell="A2" workbookViewId="0">
      <selection activeCell="D23" sqref="A2:N1001"/>
    </sheetView>
  </sheetViews>
  <sheetFormatPr defaultColWidth="11.85546875" defaultRowHeight="15" x14ac:dyDescent="0.25"/>
  <cols>
    <col min="2" max="2" width="15.28515625" customWidth="1"/>
    <col min="7" max="7" width="13.140625" customWidth="1"/>
    <col min="8" max="8" width="14.85546875" customWidth="1"/>
    <col min="10" max="10" width="19.85546875" customWidth="1"/>
    <col min="13" max="13" width="14.5703125" bestFit="1"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VLOOKUP(Table3[[#This Row],[Age]], Table4[], 2, TRUE)</f>
        <v>Adult (30-44)</v>
      </c>
      <c r="N2" t="s">
        <v>18</v>
      </c>
    </row>
    <row r="3" spans="1:14" x14ac:dyDescent="0.25">
      <c r="A3">
        <v>24107</v>
      </c>
      <c r="B3" t="s">
        <v>36</v>
      </c>
      <c r="C3" t="s">
        <v>39</v>
      </c>
      <c r="D3" s="1">
        <v>30000</v>
      </c>
      <c r="E3">
        <v>3</v>
      </c>
      <c r="F3" t="s">
        <v>19</v>
      </c>
      <c r="G3" t="s">
        <v>20</v>
      </c>
      <c r="H3" t="s">
        <v>15</v>
      </c>
      <c r="I3">
        <v>1</v>
      </c>
      <c r="J3" t="s">
        <v>16</v>
      </c>
      <c r="K3" t="s">
        <v>17</v>
      </c>
      <c r="L3">
        <v>43</v>
      </c>
      <c r="M3" t="str">
        <f>VLOOKUP(Table3[[#This Row],[Age]], Table4[], 2, TRUE)</f>
        <v>Adult (30-44)</v>
      </c>
      <c r="N3" t="s">
        <v>18</v>
      </c>
    </row>
    <row r="4" spans="1:14" x14ac:dyDescent="0.25">
      <c r="A4">
        <v>14177</v>
      </c>
      <c r="B4" t="s">
        <v>36</v>
      </c>
      <c r="C4" t="s">
        <v>39</v>
      </c>
      <c r="D4" s="1">
        <v>80000</v>
      </c>
      <c r="E4">
        <v>5</v>
      </c>
      <c r="F4" t="s">
        <v>19</v>
      </c>
      <c r="G4" t="s">
        <v>21</v>
      </c>
      <c r="H4" t="s">
        <v>18</v>
      </c>
      <c r="I4">
        <v>2</v>
      </c>
      <c r="J4" t="s">
        <v>22</v>
      </c>
      <c r="K4" t="s">
        <v>17</v>
      </c>
      <c r="L4">
        <v>60</v>
      </c>
      <c r="M4" t="str">
        <f>VLOOKUP(Table3[[#This Row],[Age]], Table4[], 2, TRUE)</f>
        <v>Middle Aged (45-64)</v>
      </c>
      <c r="N4" t="s">
        <v>18</v>
      </c>
    </row>
    <row r="5" spans="1:14" x14ac:dyDescent="0.25">
      <c r="A5">
        <v>24381</v>
      </c>
      <c r="B5" t="s">
        <v>37</v>
      </c>
      <c r="C5" t="s">
        <v>39</v>
      </c>
      <c r="D5" s="1">
        <v>70000</v>
      </c>
      <c r="E5">
        <v>0</v>
      </c>
      <c r="F5" t="s">
        <v>13</v>
      </c>
      <c r="G5" t="s">
        <v>21</v>
      </c>
      <c r="H5" t="s">
        <v>15</v>
      </c>
      <c r="I5">
        <v>1</v>
      </c>
      <c r="J5" t="s">
        <v>23</v>
      </c>
      <c r="K5" t="s">
        <v>24</v>
      </c>
      <c r="L5">
        <v>41</v>
      </c>
      <c r="M5" t="str">
        <f>VLOOKUP(Table3[[#This Row],[Age]], Table4[], 2, TRUE)</f>
        <v>Adult (30-44)</v>
      </c>
      <c r="N5" t="s">
        <v>15</v>
      </c>
    </row>
    <row r="6" spans="1:14" x14ac:dyDescent="0.25">
      <c r="A6">
        <v>25597</v>
      </c>
      <c r="B6" t="s">
        <v>37</v>
      </c>
      <c r="C6" t="s">
        <v>39</v>
      </c>
      <c r="D6" s="1">
        <v>30000</v>
      </c>
      <c r="E6">
        <v>0</v>
      </c>
      <c r="F6" t="s">
        <v>13</v>
      </c>
      <c r="G6" t="s">
        <v>20</v>
      </c>
      <c r="H6" t="s">
        <v>18</v>
      </c>
      <c r="I6">
        <v>0</v>
      </c>
      <c r="J6" t="s">
        <v>16</v>
      </c>
      <c r="K6" t="s">
        <v>17</v>
      </c>
      <c r="L6">
        <v>36</v>
      </c>
      <c r="M6" t="str">
        <f>VLOOKUP(Table3[[#This Row],[Age]], Table4[], 2, TRUE)</f>
        <v>Adult (30-44)</v>
      </c>
      <c r="N6" t="s">
        <v>15</v>
      </c>
    </row>
    <row r="7" spans="1:14" x14ac:dyDescent="0.25">
      <c r="A7">
        <v>13507</v>
      </c>
      <c r="B7" t="s">
        <v>36</v>
      </c>
      <c r="C7" t="s">
        <v>38</v>
      </c>
      <c r="D7" s="1">
        <v>10000</v>
      </c>
      <c r="E7">
        <v>2</v>
      </c>
      <c r="F7" t="s">
        <v>19</v>
      </c>
      <c r="G7" t="s">
        <v>25</v>
      </c>
      <c r="H7" t="s">
        <v>15</v>
      </c>
      <c r="I7">
        <v>0</v>
      </c>
      <c r="J7" t="s">
        <v>26</v>
      </c>
      <c r="K7" t="s">
        <v>17</v>
      </c>
      <c r="L7">
        <v>50</v>
      </c>
      <c r="M7" t="str">
        <f>VLOOKUP(Table3[[#This Row],[Age]], Table4[], 2, TRUE)</f>
        <v>Middle Aged (45-64)</v>
      </c>
      <c r="N7" t="s">
        <v>18</v>
      </c>
    </row>
    <row r="8" spans="1:14" x14ac:dyDescent="0.25">
      <c r="A8">
        <v>27974</v>
      </c>
      <c r="B8" t="s">
        <v>37</v>
      </c>
      <c r="C8" t="s">
        <v>39</v>
      </c>
      <c r="D8" s="1">
        <v>160000</v>
      </c>
      <c r="E8">
        <v>2</v>
      </c>
      <c r="F8" t="s">
        <v>27</v>
      </c>
      <c r="G8" t="s">
        <v>28</v>
      </c>
      <c r="H8" t="s">
        <v>15</v>
      </c>
      <c r="I8">
        <v>4</v>
      </c>
      <c r="J8" t="s">
        <v>16</v>
      </c>
      <c r="K8" t="s">
        <v>24</v>
      </c>
      <c r="L8">
        <v>33</v>
      </c>
      <c r="M8" t="str">
        <f>VLOOKUP(Table3[[#This Row],[Age]], Table4[], 2, TRUE)</f>
        <v>Adult (30-44)</v>
      </c>
      <c r="N8" t="s">
        <v>15</v>
      </c>
    </row>
    <row r="9" spans="1:14" x14ac:dyDescent="0.25">
      <c r="A9">
        <v>19364</v>
      </c>
      <c r="B9" t="s">
        <v>36</v>
      </c>
      <c r="C9" t="s">
        <v>39</v>
      </c>
      <c r="D9" s="1">
        <v>40000</v>
      </c>
      <c r="E9">
        <v>1</v>
      </c>
      <c r="F9" t="s">
        <v>13</v>
      </c>
      <c r="G9" t="s">
        <v>14</v>
      </c>
      <c r="H9" t="s">
        <v>15</v>
      </c>
      <c r="I9">
        <v>0</v>
      </c>
      <c r="J9" t="s">
        <v>16</v>
      </c>
      <c r="K9" t="s">
        <v>17</v>
      </c>
      <c r="L9">
        <v>43</v>
      </c>
      <c r="M9" t="str">
        <f>VLOOKUP(Table3[[#This Row],[Age]], Table4[], 2, TRUE)</f>
        <v>Adult (30-44)</v>
      </c>
      <c r="N9" t="s">
        <v>15</v>
      </c>
    </row>
    <row r="10" spans="1:14" x14ac:dyDescent="0.25">
      <c r="A10">
        <v>22155</v>
      </c>
      <c r="B10" t="s">
        <v>36</v>
      </c>
      <c r="C10" t="s">
        <v>39</v>
      </c>
      <c r="D10" s="1">
        <v>20000</v>
      </c>
      <c r="E10">
        <v>2</v>
      </c>
      <c r="F10" t="s">
        <v>29</v>
      </c>
      <c r="G10" t="s">
        <v>20</v>
      </c>
      <c r="H10" t="s">
        <v>15</v>
      </c>
      <c r="I10">
        <v>2</v>
      </c>
      <c r="J10" t="s">
        <v>23</v>
      </c>
      <c r="K10" t="s">
        <v>24</v>
      </c>
      <c r="L10">
        <v>58</v>
      </c>
      <c r="M10" t="str">
        <f>VLOOKUP(Table3[[#This Row],[Age]], Table4[], 2, TRUE)</f>
        <v>Middle Aged (45-64)</v>
      </c>
      <c r="N10" t="s">
        <v>18</v>
      </c>
    </row>
    <row r="11" spans="1:14" x14ac:dyDescent="0.25">
      <c r="A11">
        <v>19280</v>
      </c>
      <c r="B11" t="s">
        <v>36</v>
      </c>
      <c r="C11" t="s">
        <v>39</v>
      </c>
      <c r="D11" s="1">
        <v>120000</v>
      </c>
      <c r="E11">
        <v>2</v>
      </c>
      <c r="F11" t="s">
        <v>19</v>
      </c>
      <c r="G11" t="s">
        <v>25</v>
      </c>
      <c r="H11" t="s">
        <v>15</v>
      </c>
      <c r="I11">
        <v>1</v>
      </c>
      <c r="J11" t="s">
        <v>16</v>
      </c>
      <c r="K11" t="s">
        <v>17</v>
      </c>
      <c r="L11">
        <v>40</v>
      </c>
      <c r="M11" t="str">
        <f>VLOOKUP(Table3[[#This Row],[Age]], Table4[], 2, TRUE)</f>
        <v>Adult (30-44)</v>
      </c>
      <c r="N11" t="s">
        <v>15</v>
      </c>
    </row>
    <row r="12" spans="1:14" x14ac:dyDescent="0.25">
      <c r="A12">
        <v>22173</v>
      </c>
      <c r="B12" t="s">
        <v>36</v>
      </c>
      <c r="C12" t="s">
        <v>38</v>
      </c>
      <c r="D12" s="1">
        <v>30000</v>
      </c>
      <c r="E12">
        <v>3</v>
      </c>
      <c r="F12" t="s">
        <v>27</v>
      </c>
      <c r="G12" t="s">
        <v>14</v>
      </c>
      <c r="H12" t="s">
        <v>18</v>
      </c>
      <c r="I12">
        <v>2</v>
      </c>
      <c r="J12" t="s">
        <v>26</v>
      </c>
      <c r="K12" t="s">
        <v>24</v>
      </c>
      <c r="L12">
        <v>54</v>
      </c>
      <c r="M12" t="str">
        <f>VLOOKUP(Table3[[#This Row],[Age]], Table4[], 2, TRUE)</f>
        <v>Middle Aged (45-64)</v>
      </c>
      <c r="N12" t="s">
        <v>15</v>
      </c>
    </row>
    <row r="13" spans="1:14" x14ac:dyDescent="0.25">
      <c r="A13">
        <v>12697</v>
      </c>
      <c r="B13" t="s">
        <v>37</v>
      </c>
      <c r="C13" t="s">
        <v>38</v>
      </c>
      <c r="D13" s="1">
        <v>90000</v>
      </c>
      <c r="E13">
        <v>0</v>
      </c>
      <c r="F13" t="s">
        <v>13</v>
      </c>
      <c r="G13" t="s">
        <v>21</v>
      </c>
      <c r="H13" t="s">
        <v>18</v>
      </c>
      <c r="I13">
        <v>4</v>
      </c>
      <c r="J13" t="s">
        <v>30</v>
      </c>
      <c r="K13" t="s">
        <v>24</v>
      </c>
      <c r="L13">
        <v>36</v>
      </c>
      <c r="M13" t="str">
        <f>VLOOKUP(Table3[[#This Row],[Age]], Table4[], 2, TRUE)</f>
        <v>Adult (30-44)</v>
      </c>
      <c r="N13" t="s">
        <v>18</v>
      </c>
    </row>
    <row r="14" spans="1:14" x14ac:dyDescent="0.25">
      <c r="A14">
        <v>11434</v>
      </c>
      <c r="B14" t="s">
        <v>36</v>
      </c>
      <c r="C14" t="s">
        <v>39</v>
      </c>
      <c r="D14" s="1">
        <v>170000</v>
      </c>
      <c r="E14">
        <v>5</v>
      </c>
      <c r="F14" t="s">
        <v>19</v>
      </c>
      <c r="G14" t="s">
        <v>21</v>
      </c>
      <c r="H14" t="s">
        <v>15</v>
      </c>
      <c r="I14">
        <v>0</v>
      </c>
      <c r="J14" t="s">
        <v>16</v>
      </c>
      <c r="K14" t="s">
        <v>17</v>
      </c>
      <c r="L14">
        <v>55</v>
      </c>
      <c r="M14" t="str">
        <f>VLOOKUP(Table3[[#This Row],[Age]], Table4[], 2, TRUE)</f>
        <v>Middle Aged (45-64)</v>
      </c>
      <c r="N14" t="s">
        <v>18</v>
      </c>
    </row>
    <row r="15" spans="1:14" x14ac:dyDescent="0.25">
      <c r="A15">
        <v>25323</v>
      </c>
      <c r="B15" t="s">
        <v>36</v>
      </c>
      <c r="C15" t="s">
        <v>39</v>
      </c>
      <c r="D15" s="1">
        <v>40000</v>
      </c>
      <c r="E15">
        <v>2</v>
      </c>
      <c r="F15" t="s">
        <v>19</v>
      </c>
      <c r="G15" t="s">
        <v>20</v>
      </c>
      <c r="H15" t="s">
        <v>15</v>
      </c>
      <c r="I15">
        <v>1</v>
      </c>
      <c r="J15" t="s">
        <v>26</v>
      </c>
      <c r="K15" t="s">
        <v>17</v>
      </c>
      <c r="L15">
        <v>35</v>
      </c>
      <c r="M15" t="str">
        <f>VLOOKUP(Table3[[#This Row],[Age]], Table4[], 2, TRUE)</f>
        <v>Adult (30-44)</v>
      </c>
      <c r="N15" t="s">
        <v>15</v>
      </c>
    </row>
    <row r="16" spans="1:14" x14ac:dyDescent="0.25">
      <c r="A16">
        <v>23542</v>
      </c>
      <c r="B16" t="s">
        <v>37</v>
      </c>
      <c r="C16" t="s">
        <v>39</v>
      </c>
      <c r="D16" s="1">
        <v>60000</v>
      </c>
      <c r="E16">
        <v>1</v>
      </c>
      <c r="F16" t="s">
        <v>19</v>
      </c>
      <c r="G16" t="s">
        <v>14</v>
      </c>
      <c r="H16" t="s">
        <v>18</v>
      </c>
      <c r="I16">
        <v>1</v>
      </c>
      <c r="J16" t="s">
        <v>16</v>
      </c>
      <c r="K16" t="s">
        <v>24</v>
      </c>
      <c r="L16">
        <v>45</v>
      </c>
      <c r="M16" t="str">
        <f>VLOOKUP(Table3[[#This Row],[Age]], Table4[], 2, TRUE)</f>
        <v>Middle Aged (45-64)</v>
      </c>
      <c r="N16" t="s">
        <v>15</v>
      </c>
    </row>
    <row r="17" spans="1:14" x14ac:dyDescent="0.25">
      <c r="A17">
        <v>20870</v>
      </c>
      <c r="B17" t="s">
        <v>37</v>
      </c>
      <c r="C17" t="s">
        <v>38</v>
      </c>
      <c r="D17" s="1">
        <v>10000</v>
      </c>
      <c r="E17">
        <v>2</v>
      </c>
      <c r="F17" t="s">
        <v>27</v>
      </c>
      <c r="G17" t="s">
        <v>25</v>
      </c>
      <c r="H17" t="s">
        <v>15</v>
      </c>
      <c r="I17">
        <v>1</v>
      </c>
      <c r="J17" t="s">
        <v>16</v>
      </c>
      <c r="K17" t="s">
        <v>17</v>
      </c>
      <c r="L17">
        <v>38</v>
      </c>
      <c r="M17" t="str">
        <f>VLOOKUP(Table3[[#This Row],[Age]], Table4[], 2, TRUE)</f>
        <v>Adult (30-44)</v>
      </c>
      <c r="N17" t="s">
        <v>15</v>
      </c>
    </row>
    <row r="18" spans="1:14" x14ac:dyDescent="0.25">
      <c r="A18">
        <v>23316</v>
      </c>
      <c r="B18" t="s">
        <v>37</v>
      </c>
      <c r="C18" t="s">
        <v>39</v>
      </c>
      <c r="D18" s="1">
        <v>30000</v>
      </c>
      <c r="E18">
        <v>3</v>
      </c>
      <c r="F18" t="s">
        <v>19</v>
      </c>
      <c r="G18" t="s">
        <v>20</v>
      </c>
      <c r="H18" t="s">
        <v>18</v>
      </c>
      <c r="I18">
        <v>2</v>
      </c>
      <c r="J18" t="s">
        <v>26</v>
      </c>
      <c r="K18" t="s">
        <v>24</v>
      </c>
      <c r="L18">
        <v>59</v>
      </c>
      <c r="M18" t="str">
        <f>VLOOKUP(Table3[[#This Row],[Age]], Table4[], 2, TRUE)</f>
        <v>Middle Aged (45-64)</v>
      </c>
      <c r="N18" t="s">
        <v>15</v>
      </c>
    </row>
    <row r="19" spans="1:14" x14ac:dyDescent="0.25">
      <c r="A19">
        <v>12610</v>
      </c>
      <c r="B19" t="s">
        <v>36</v>
      </c>
      <c r="C19" t="s">
        <v>38</v>
      </c>
      <c r="D19" s="1">
        <v>30000</v>
      </c>
      <c r="E19">
        <v>1</v>
      </c>
      <c r="F19" t="s">
        <v>13</v>
      </c>
      <c r="G19" t="s">
        <v>20</v>
      </c>
      <c r="H19" t="s">
        <v>15</v>
      </c>
      <c r="I19">
        <v>0</v>
      </c>
      <c r="J19" t="s">
        <v>16</v>
      </c>
      <c r="K19" t="s">
        <v>17</v>
      </c>
      <c r="L19">
        <v>47</v>
      </c>
      <c r="M19" t="str">
        <f>VLOOKUP(Table3[[#This Row],[Age]], Table4[], 2, TRUE)</f>
        <v>Middle Aged (45-64)</v>
      </c>
      <c r="N19" t="s">
        <v>18</v>
      </c>
    </row>
    <row r="20" spans="1:14" x14ac:dyDescent="0.25">
      <c r="A20">
        <v>27183</v>
      </c>
      <c r="B20" t="s">
        <v>37</v>
      </c>
      <c r="C20" t="s">
        <v>39</v>
      </c>
      <c r="D20" s="1">
        <v>40000</v>
      </c>
      <c r="E20">
        <v>2</v>
      </c>
      <c r="F20" t="s">
        <v>19</v>
      </c>
      <c r="G20" t="s">
        <v>20</v>
      </c>
      <c r="H20" t="s">
        <v>15</v>
      </c>
      <c r="I20">
        <v>1</v>
      </c>
      <c r="J20" t="s">
        <v>26</v>
      </c>
      <c r="K20" t="s">
        <v>17</v>
      </c>
      <c r="L20">
        <v>35</v>
      </c>
      <c r="M20" t="str">
        <f>VLOOKUP(Table3[[#This Row],[Age]], Table4[], 2, TRUE)</f>
        <v>Adult (30-44)</v>
      </c>
      <c r="N20" t="s">
        <v>15</v>
      </c>
    </row>
    <row r="21" spans="1:14" x14ac:dyDescent="0.25">
      <c r="A21">
        <v>25940</v>
      </c>
      <c r="B21" t="s">
        <v>37</v>
      </c>
      <c r="C21" t="s">
        <v>39</v>
      </c>
      <c r="D21" s="1">
        <v>20000</v>
      </c>
      <c r="E21">
        <v>2</v>
      </c>
      <c r="F21" t="s">
        <v>29</v>
      </c>
      <c r="G21" t="s">
        <v>20</v>
      </c>
      <c r="H21" t="s">
        <v>15</v>
      </c>
      <c r="I21">
        <v>2</v>
      </c>
      <c r="J21" t="s">
        <v>23</v>
      </c>
      <c r="K21" t="s">
        <v>24</v>
      </c>
      <c r="L21">
        <v>55</v>
      </c>
      <c r="M21" t="str">
        <f>VLOOKUP(Table3[[#This Row],[Age]], Table4[], 2, TRUE)</f>
        <v>Middle Aged (45-64)</v>
      </c>
      <c r="N21" t="s">
        <v>15</v>
      </c>
    </row>
    <row r="22" spans="1:14" x14ac:dyDescent="0.25">
      <c r="A22">
        <v>25598</v>
      </c>
      <c r="B22" t="s">
        <v>36</v>
      </c>
      <c r="C22" t="s">
        <v>38</v>
      </c>
      <c r="D22" s="1">
        <v>40000</v>
      </c>
      <c r="E22">
        <v>0</v>
      </c>
      <c r="F22" t="s">
        <v>31</v>
      </c>
      <c r="G22" t="s">
        <v>20</v>
      </c>
      <c r="H22" t="s">
        <v>15</v>
      </c>
      <c r="I22">
        <v>0</v>
      </c>
      <c r="J22" t="s">
        <v>16</v>
      </c>
      <c r="K22" t="s">
        <v>17</v>
      </c>
      <c r="L22">
        <v>36</v>
      </c>
      <c r="M22" t="str">
        <f>VLOOKUP(Table3[[#This Row],[Age]], Table4[], 2, TRUE)</f>
        <v>Adult (30-44)</v>
      </c>
      <c r="N22" t="s">
        <v>15</v>
      </c>
    </row>
    <row r="23" spans="1:14" x14ac:dyDescent="0.25">
      <c r="A23">
        <v>21564</v>
      </c>
      <c r="B23" t="s">
        <v>37</v>
      </c>
      <c r="C23" t="s">
        <v>38</v>
      </c>
      <c r="D23" s="1">
        <v>80000</v>
      </c>
      <c r="E23">
        <v>0</v>
      </c>
      <c r="F23" t="s">
        <v>13</v>
      </c>
      <c r="G23" t="s">
        <v>21</v>
      </c>
      <c r="H23" t="s">
        <v>15</v>
      </c>
      <c r="I23">
        <v>4</v>
      </c>
      <c r="J23" t="s">
        <v>30</v>
      </c>
      <c r="K23" t="s">
        <v>24</v>
      </c>
      <c r="L23">
        <v>35</v>
      </c>
      <c r="M23" t="str">
        <f>VLOOKUP(Table3[[#This Row],[Age]], Table4[], 2, TRUE)</f>
        <v>Adult (30-44)</v>
      </c>
      <c r="N23" t="s">
        <v>18</v>
      </c>
    </row>
    <row r="24" spans="1:14" x14ac:dyDescent="0.25">
      <c r="A24">
        <v>19193</v>
      </c>
      <c r="B24" t="s">
        <v>37</v>
      </c>
      <c r="C24" t="s">
        <v>39</v>
      </c>
      <c r="D24" s="1">
        <v>40000</v>
      </c>
      <c r="E24">
        <v>2</v>
      </c>
      <c r="F24" t="s">
        <v>19</v>
      </c>
      <c r="G24" t="s">
        <v>20</v>
      </c>
      <c r="H24" t="s">
        <v>15</v>
      </c>
      <c r="I24">
        <v>0</v>
      </c>
      <c r="J24" t="s">
        <v>26</v>
      </c>
      <c r="K24" t="s">
        <v>17</v>
      </c>
      <c r="L24">
        <v>35</v>
      </c>
      <c r="M24" t="str">
        <f>VLOOKUP(Table3[[#This Row],[Age]], Table4[], 2, TRUE)</f>
        <v>Adult (30-44)</v>
      </c>
      <c r="N24" t="s">
        <v>15</v>
      </c>
    </row>
    <row r="25" spans="1:14" x14ac:dyDescent="0.25">
      <c r="A25">
        <v>26412</v>
      </c>
      <c r="B25" t="s">
        <v>36</v>
      </c>
      <c r="C25" t="s">
        <v>38</v>
      </c>
      <c r="D25" s="1">
        <v>80000</v>
      </c>
      <c r="E25">
        <v>5</v>
      </c>
      <c r="F25" t="s">
        <v>27</v>
      </c>
      <c r="G25" t="s">
        <v>28</v>
      </c>
      <c r="H25" t="s">
        <v>18</v>
      </c>
      <c r="I25">
        <v>3</v>
      </c>
      <c r="J25" t="s">
        <v>23</v>
      </c>
      <c r="K25" t="s">
        <v>17</v>
      </c>
      <c r="L25">
        <v>56</v>
      </c>
      <c r="M25" t="str">
        <f>VLOOKUP(Table3[[#This Row],[Age]], Table4[], 2, TRUE)</f>
        <v>Middle Aged (45-64)</v>
      </c>
      <c r="N25" t="s">
        <v>18</v>
      </c>
    </row>
    <row r="26" spans="1:14" x14ac:dyDescent="0.25">
      <c r="A26">
        <v>27184</v>
      </c>
      <c r="B26" t="s">
        <v>37</v>
      </c>
      <c r="C26" t="s">
        <v>39</v>
      </c>
      <c r="D26" s="1">
        <v>40000</v>
      </c>
      <c r="E26">
        <v>2</v>
      </c>
      <c r="F26" t="s">
        <v>19</v>
      </c>
      <c r="G26" t="s">
        <v>20</v>
      </c>
      <c r="H26" t="s">
        <v>18</v>
      </c>
      <c r="I26">
        <v>1</v>
      </c>
      <c r="J26" t="s">
        <v>16</v>
      </c>
      <c r="K26" t="s">
        <v>17</v>
      </c>
      <c r="L26">
        <v>34</v>
      </c>
      <c r="M26" t="str">
        <f>VLOOKUP(Table3[[#This Row],[Age]], Table4[], 2, TRUE)</f>
        <v>Adult (30-44)</v>
      </c>
      <c r="N26" t="s">
        <v>18</v>
      </c>
    </row>
    <row r="27" spans="1:14" x14ac:dyDescent="0.25">
      <c r="A27">
        <v>12590</v>
      </c>
      <c r="B27" t="s">
        <v>37</v>
      </c>
      <c r="C27" t="s">
        <v>39</v>
      </c>
      <c r="D27" s="1">
        <v>30000</v>
      </c>
      <c r="E27">
        <v>1</v>
      </c>
      <c r="F27" t="s">
        <v>13</v>
      </c>
      <c r="G27" t="s">
        <v>20</v>
      </c>
      <c r="H27" t="s">
        <v>15</v>
      </c>
      <c r="I27">
        <v>0</v>
      </c>
      <c r="J27" t="s">
        <v>16</v>
      </c>
      <c r="K27" t="s">
        <v>17</v>
      </c>
      <c r="L27">
        <v>63</v>
      </c>
      <c r="M27" t="str">
        <f>VLOOKUP(Table3[[#This Row],[Age]], Table4[], 2, TRUE)</f>
        <v>Middle Aged (45-64)</v>
      </c>
      <c r="N27" t="s">
        <v>18</v>
      </c>
    </row>
    <row r="28" spans="1:14" x14ac:dyDescent="0.25">
      <c r="A28">
        <v>17841</v>
      </c>
      <c r="B28" t="s">
        <v>37</v>
      </c>
      <c r="C28" t="s">
        <v>39</v>
      </c>
      <c r="D28" s="1">
        <v>30000</v>
      </c>
      <c r="E28">
        <v>0</v>
      </c>
      <c r="F28" t="s">
        <v>19</v>
      </c>
      <c r="G28" t="s">
        <v>20</v>
      </c>
      <c r="H28" t="s">
        <v>18</v>
      </c>
      <c r="I28">
        <v>1</v>
      </c>
      <c r="J28" t="s">
        <v>16</v>
      </c>
      <c r="K28" t="s">
        <v>17</v>
      </c>
      <c r="L28">
        <v>29</v>
      </c>
      <c r="M28" t="str">
        <f>VLOOKUP(Table3[[#This Row],[Age]], Table4[], 2, TRUE)</f>
        <v>Young Adult (20-29)</v>
      </c>
      <c r="N28" t="s">
        <v>15</v>
      </c>
    </row>
    <row r="29" spans="1:14" x14ac:dyDescent="0.25">
      <c r="A29">
        <v>18283</v>
      </c>
      <c r="B29" t="s">
        <v>37</v>
      </c>
      <c r="C29" t="s">
        <v>38</v>
      </c>
      <c r="D29" s="1">
        <v>100000</v>
      </c>
      <c r="E29">
        <v>0</v>
      </c>
      <c r="F29" t="s">
        <v>13</v>
      </c>
      <c r="G29" t="s">
        <v>21</v>
      </c>
      <c r="H29" t="s">
        <v>18</v>
      </c>
      <c r="I29">
        <v>1</v>
      </c>
      <c r="J29" t="s">
        <v>23</v>
      </c>
      <c r="K29" t="s">
        <v>24</v>
      </c>
      <c r="L29">
        <v>40</v>
      </c>
      <c r="M29" t="str">
        <f>VLOOKUP(Table3[[#This Row],[Age]], Table4[], 2, TRUE)</f>
        <v>Adult (30-44)</v>
      </c>
      <c r="N29" t="s">
        <v>18</v>
      </c>
    </row>
    <row r="30" spans="1:14" x14ac:dyDescent="0.25">
      <c r="A30">
        <v>18299</v>
      </c>
      <c r="B30" t="s">
        <v>36</v>
      </c>
      <c r="C30" t="s">
        <v>39</v>
      </c>
      <c r="D30" s="1">
        <v>70000</v>
      </c>
      <c r="E30">
        <v>5</v>
      </c>
      <c r="F30" t="s">
        <v>19</v>
      </c>
      <c r="G30" t="s">
        <v>14</v>
      </c>
      <c r="H30" t="s">
        <v>15</v>
      </c>
      <c r="I30">
        <v>2</v>
      </c>
      <c r="J30" t="s">
        <v>23</v>
      </c>
      <c r="K30" t="s">
        <v>24</v>
      </c>
      <c r="L30">
        <v>44</v>
      </c>
      <c r="M30" t="str">
        <f>VLOOKUP(Table3[[#This Row],[Age]], Table4[], 2, TRUE)</f>
        <v>Adult (30-44)</v>
      </c>
      <c r="N30" t="s">
        <v>18</v>
      </c>
    </row>
    <row r="31" spans="1:14" x14ac:dyDescent="0.25">
      <c r="A31">
        <v>16466</v>
      </c>
      <c r="B31" t="s">
        <v>37</v>
      </c>
      <c r="C31" t="s">
        <v>38</v>
      </c>
      <c r="D31" s="1">
        <v>20000</v>
      </c>
      <c r="E31">
        <v>0</v>
      </c>
      <c r="F31" t="s">
        <v>29</v>
      </c>
      <c r="G31" t="s">
        <v>25</v>
      </c>
      <c r="H31" t="s">
        <v>18</v>
      </c>
      <c r="I31">
        <v>2</v>
      </c>
      <c r="J31" t="s">
        <v>16</v>
      </c>
      <c r="K31" t="s">
        <v>17</v>
      </c>
      <c r="L31">
        <v>32</v>
      </c>
      <c r="M31" t="str">
        <f>VLOOKUP(Table3[[#This Row],[Age]], Table4[], 2, TRUE)</f>
        <v>Adult (30-44)</v>
      </c>
      <c r="N31" t="s">
        <v>15</v>
      </c>
    </row>
    <row r="32" spans="1:14" x14ac:dyDescent="0.25">
      <c r="A32">
        <v>19273</v>
      </c>
      <c r="B32" t="s">
        <v>36</v>
      </c>
      <c r="C32" t="s">
        <v>38</v>
      </c>
      <c r="D32" s="1">
        <v>20000</v>
      </c>
      <c r="E32">
        <v>2</v>
      </c>
      <c r="F32" t="s">
        <v>19</v>
      </c>
      <c r="G32" t="s">
        <v>25</v>
      </c>
      <c r="H32" t="s">
        <v>15</v>
      </c>
      <c r="I32">
        <v>0</v>
      </c>
      <c r="J32" t="s">
        <v>16</v>
      </c>
      <c r="K32" t="s">
        <v>17</v>
      </c>
      <c r="L32">
        <v>63</v>
      </c>
      <c r="M32" t="str">
        <f>VLOOKUP(Table3[[#This Row],[Age]], Table4[], 2, TRUE)</f>
        <v>Middle Aged (45-64)</v>
      </c>
      <c r="N32" t="s">
        <v>18</v>
      </c>
    </row>
    <row r="33" spans="1:14" x14ac:dyDescent="0.25">
      <c r="A33">
        <v>22400</v>
      </c>
      <c r="B33" t="s">
        <v>36</v>
      </c>
      <c r="C33" t="s">
        <v>39</v>
      </c>
      <c r="D33" s="1">
        <v>10000</v>
      </c>
      <c r="E33">
        <v>0</v>
      </c>
      <c r="F33" t="s">
        <v>19</v>
      </c>
      <c r="G33" t="s">
        <v>25</v>
      </c>
      <c r="H33" t="s">
        <v>18</v>
      </c>
      <c r="I33">
        <v>1</v>
      </c>
      <c r="J33" t="s">
        <v>16</v>
      </c>
      <c r="K33" t="s">
        <v>24</v>
      </c>
      <c r="L33">
        <v>26</v>
      </c>
      <c r="M33" t="str">
        <f>VLOOKUP(Table3[[#This Row],[Age]], Table4[], 2, TRUE)</f>
        <v>Young Adult (20-29)</v>
      </c>
      <c r="N33" t="s">
        <v>15</v>
      </c>
    </row>
    <row r="34" spans="1:14" x14ac:dyDescent="0.25">
      <c r="A34">
        <v>20942</v>
      </c>
      <c r="B34" t="s">
        <v>37</v>
      </c>
      <c r="C34" t="s">
        <v>38</v>
      </c>
      <c r="D34" s="1">
        <v>20000</v>
      </c>
      <c r="E34">
        <v>0</v>
      </c>
      <c r="F34" t="s">
        <v>27</v>
      </c>
      <c r="G34" t="s">
        <v>25</v>
      </c>
      <c r="H34" t="s">
        <v>18</v>
      </c>
      <c r="I34">
        <v>1</v>
      </c>
      <c r="J34" t="s">
        <v>23</v>
      </c>
      <c r="K34" t="s">
        <v>17</v>
      </c>
      <c r="L34">
        <v>31</v>
      </c>
      <c r="M34" t="str">
        <f>VLOOKUP(Table3[[#This Row],[Age]], Table4[], 2, TRUE)</f>
        <v>Adult (30-44)</v>
      </c>
      <c r="N34" t="s">
        <v>18</v>
      </c>
    </row>
    <row r="35" spans="1:14" x14ac:dyDescent="0.25">
      <c r="A35">
        <v>18484</v>
      </c>
      <c r="B35" t="s">
        <v>37</v>
      </c>
      <c r="C35" t="s">
        <v>39</v>
      </c>
      <c r="D35" s="1">
        <v>80000</v>
      </c>
      <c r="E35">
        <v>2</v>
      </c>
      <c r="F35" t="s">
        <v>27</v>
      </c>
      <c r="G35" t="s">
        <v>14</v>
      </c>
      <c r="H35" t="s">
        <v>18</v>
      </c>
      <c r="I35">
        <v>2</v>
      </c>
      <c r="J35" t="s">
        <v>26</v>
      </c>
      <c r="K35" t="s">
        <v>24</v>
      </c>
      <c r="L35">
        <v>50</v>
      </c>
      <c r="M35" t="str">
        <f>VLOOKUP(Table3[[#This Row],[Age]], Table4[], 2, TRUE)</f>
        <v>Middle Aged (45-64)</v>
      </c>
      <c r="N35" t="s">
        <v>15</v>
      </c>
    </row>
    <row r="36" spans="1:14" x14ac:dyDescent="0.25">
      <c r="A36">
        <v>12291</v>
      </c>
      <c r="B36" t="s">
        <v>37</v>
      </c>
      <c r="C36" t="s">
        <v>39</v>
      </c>
      <c r="D36" s="1">
        <v>90000</v>
      </c>
      <c r="E36">
        <v>5</v>
      </c>
      <c r="F36" t="s">
        <v>19</v>
      </c>
      <c r="G36" t="s">
        <v>21</v>
      </c>
      <c r="H36" t="s">
        <v>18</v>
      </c>
      <c r="I36">
        <v>2</v>
      </c>
      <c r="J36" t="s">
        <v>22</v>
      </c>
      <c r="K36" t="s">
        <v>17</v>
      </c>
      <c r="L36">
        <v>62</v>
      </c>
      <c r="M36" t="str">
        <f>VLOOKUP(Table3[[#This Row],[Age]], Table4[], 2, TRUE)</f>
        <v>Middle Aged (45-64)</v>
      </c>
      <c r="N36" t="s">
        <v>15</v>
      </c>
    </row>
    <row r="37" spans="1:14" x14ac:dyDescent="0.25">
      <c r="A37">
        <v>28380</v>
      </c>
      <c r="B37" t="s">
        <v>37</v>
      </c>
      <c r="C37" t="s">
        <v>38</v>
      </c>
      <c r="D37" s="1">
        <v>10000</v>
      </c>
      <c r="E37">
        <v>5</v>
      </c>
      <c r="F37" t="s">
        <v>29</v>
      </c>
      <c r="G37" t="s">
        <v>25</v>
      </c>
      <c r="H37" t="s">
        <v>18</v>
      </c>
      <c r="I37">
        <v>2</v>
      </c>
      <c r="J37" t="s">
        <v>16</v>
      </c>
      <c r="K37" t="s">
        <v>17</v>
      </c>
      <c r="L37">
        <v>41</v>
      </c>
      <c r="M37" t="str">
        <f>VLOOKUP(Table3[[#This Row],[Age]], Table4[], 2, TRUE)</f>
        <v>Adult (30-44)</v>
      </c>
      <c r="N37" t="s">
        <v>18</v>
      </c>
    </row>
    <row r="38" spans="1:14" x14ac:dyDescent="0.25">
      <c r="A38">
        <v>17891</v>
      </c>
      <c r="B38" t="s">
        <v>36</v>
      </c>
      <c r="C38" t="s">
        <v>38</v>
      </c>
      <c r="D38" s="1">
        <v>10000</v>
      </c>
      <c r="E38">
        <v>2</v>
      </c>
      <c r="F38" t="s">
        <v>19</v>
      </c>
      <c r="G38" t="s">
        <v>25</v>
      </c>
      <c r="H38" t="s">
        <v>15</v>
      </c>
      <c r="I38">
        <v>1</v>
      </c>
      <c r="J38" t="s">
        <v>16</v>
      </c>
      <c r="K38" t="s">
        <v>17</v>
      </c>
      <c r="L38">
        <v>50</v>
      </c>
      <c r="M38" t="str">
        <f>VLOOKUP(Table3[[#This Row],[Age]], Table4[], 2, TRUE)</f>
        <v>Middle Aged (45-64)</v>
      </c>
      <c r="N38" t="s">
        <v>15</v>
      </c>
    </row>
    <row r="39" spans="1:14" x14ac:dyDescent="0.25">
      <c r="A39">
        <v>27832</v>
      </c>
      <c r="B39" t="s">
        <v>37</v>
      </c>
      <c r="C39" t="s">
        <v>38</v>
      </c>
      <c r="D39" s="1">
        <v>30000</v>
      </c>
      <c r="E39">
        <v>0</v>
      </c>
      <c r="F39" t="s">
        <v>19</v>
      </c>
      <c r="G39" t="s">
        <v>20</v>
      </c>
      <c r="H39" t="s">
        <v>18</v>
      </c>
      <c r="I39">
        <v>1</v>
      </c>
      <c r="J39" t="s">
        <v>22</v>
      </c>
      <c r="K39" t="s">
        <v>17</v>
      </c>
      <c r="L39">
        <v>30</v>
      </c>
      <c r="M39" t="str">
        <f>VLOOKUP(Table3[[#This Row],[Age]], Table4[], 2, TRUE)</f>
        <v>Adult (30-44)</v>
      </c>
      <c r="N39" t="s">
        <v>18</v>
      </c>
    </row>
    <row r="40" spans="1:14" x14ac:dyDescent="0.25">
      <c r="A40">
        <v>26863</v>
      </c>
      <c r="B40" t="s">
        <v>37</v>
      </c>
      <c r="C40" t="s">
        <v>39</v>
      </c>
      <c r="D40" s="1">
        <v>20000</v>
      </c>
      <c r="E40">
        <v>0</v>
      </c>
      <c r="F40" t="s">
        <v>27</v>
      </c>
      <c r="G40" t="s">
        <v>25</v>
      </c>
      <c r="H40" t="s">
        <v>18</v>
      </c>
      <c r="I40">
        <v>1</v>
      </c>
      <c r="J40" t="s">
        <v>22</v>
      </c>
      <c r="K40" t="s">
        <v>17</v>
      </c>
      <c r="L40">
        <v>28</v>
      </c>
      <c r="M40" t="str">
        <f>VLOOKUP(Table3[[#This Row],[Age]], Table4[], 2, TRUE)</f>
        <v>Young Adult (20-29)</v>
      </c>
      <c r="N40" t="s">
        <v>18</v>
      </c>
    </row>
    <row r="41" spans="1:14" x14ac:dyDescent="0.25">
      <c r="A41">
        <v>16259</v>
      </c>
      <c r="B41" t="s">
        <v>37</v>
      </c>
      <c r="C41" t="s">
        <v>38</v>
      </c>
      <c r="D41" s="1">
        <v>10000</v>
      </c>
      <c r="E41">
        <v>4</v>
      </c>
      <c r="F41" t="s">
        <v>29</v>
      </c>
      <c r="G41" t="s">
        <v>25</v>
      </c>
      <c r="H41" t="s">
        <v>15</v>
      </c>
      <c r="I41">
        <v>2</v>
      </c>
      <c r="J41" t="s">
        <v>16</v>
      </c>
      <c r="K41" t="s">
        <v>17</v>
      </c>
      <c r="L41">
        <v>40</v>
      </c>
      <c r="M41" t="str">
        <f>VLOOKUP(Table3[[#This Row],[Age]], Table4[], 2, TRUE)</f>
        <v>Adult (30-44)</v>
      </c>
      <c r="N41" t="s">
        <v>15</v>
      </c>
    </row>
    <row r="42" spans="1:14" x14ac:dyDescent="0.25">
      <c r="A42">
        <v>27803</v>
      </c>
      <c r="B42" t="s">
        <v>37</v>
      </c>
      <c r="C42" t="s">
        <v>38</v>
      </c>
      <c r="D42" s="1">
        <v>30000</v>
      </c>
      <c r="E42">
        <v>2</v>
      </c>
      <c r="F42" t="s">
        <v>19</v>
      </c>
      <c r="G42" t="s">
        <v>20</v>
      </c>
      <c r="H42" t="s">
        <v>18</v>
      </c>
      <c r="I42">
        <v>0</v>
      </c>
      <c r="J42" t="s">
        <v>16</v>
      </c>
      <c r="K42" t="s">
        <v>17</v>
      </c>
      <c r="L42">
        <v>43</v>
      </c>
      <c r="M42" t="str">
        <f>VLOOKUP(Table3[[#This Row],[Age]], Table4[], 2, TRUE)</f>
        <v>Adult (30-44)</v>
      </c>
      <c r="N42" t="s">
        <v>18</v>
      </c>
    </row>
    <row r="43" spans="1:14" x14ac:dyDescent="0.25">
      <c r="A43">
        <v>14347</v>
      </c>
      <c r="B43" t="s">
        <v>37</v>
      </c>
      <c r="C43" t="s">
        <v>38</v>
      </c>
      <c r="D43" s="1">
        <v>40000</v>
      </c>
      <c r="E43">
        <v>2</v>
      </c>
      <c r="F43" t="s">
        <v>13</v>
      </c>
      <c r="G43" t="s">
        <v>28</v>
      </c>
      <c r="H43" t="s">
        <v>15</v>
      </c>
      <c r="I43">
        <v>2</v>
      </c>
      <c r="J43" t="s">
        <v>23</v>
      </c>
      <c r="K43" t="s">
        <v>24</v>
      </c>
      <c r="L43">
        <v>65</v>
      </c>
      <c r="M43" t="str">
        <f>VLOOKUP(Table3[[#This Row],[Age]], Table4[], 2, TRUE)</f>
        <v>Senior (65+)</v>
      </c>
      <c r="N43" t="s">
        <v>15</v>
      </c>
    </row>
    <row r="44" spans="1:14" x14ac:dyDescent="0.25">
      <c r="A44">
        <v>17703</v>
      </c>
      <c r="B44" t="s">
        <v>36</v>
      </c>
      <c r="C44" t="s">
        <v>38</v>
      </c>
      <c r="D44" s="1">
        <v>10000</v>
      </c>
      <c r="E44">
        <v>1</v>
      </c>
      <c r="F44" t="s">
        <v>31</v>
      </c>
      <c r="G44" t="s">
        <v>25</v>
      </c>
      <c r="H44" t="s">
        <v>15</v>
      </c>
      <c r="I44">
        <v>0</v>
      </c>
      <c r="J44" t="s">
        <v>16</v>
      </c>
      <c r="K44" t="s">
        <v>17</v>
      </c>
      <c r="L44">
        <v>40</v>
      </c>
      <c r="M44" t="str">
        <f>VLOOKUP(Table3[[#This Row],[Age]], Table4[], 2, TRUE)</f>
        <v>Adult (30-44)</v>
      </c>
      <c r="N44" t="s">
        <v>18</v>
      </c>
    </row>
    <row r="45" spans="1:14" x14ac:dyDescent="0.25">
      <c r="A45">
        <v>17185</v>
      </c>
      <c r="B45" t="s">
        <v>36</v>
      </c>
      <c r="C45" t="s">
        <v>38</v>
      </c>
      <c r="D45" s="1">
        <v>170000</v>
      </c>
      <c r="E45">
        <v>4</v>
      </c>
      <c r="F45" t="s">
        <v>19</v>
      </c>
      <c r="G45" t="s">
        <v>21</v>
      </c>
      <c r="H45" t="s">
        <v>18</v>
      </c>
      <c r="I45">
        <v>3</v>
      </c>
      <c r="J45" t="s">
        <v>23</v>
      </c>
      <c r="K45" t="s">
        <v>17</v>
      </c>
      <c r="L45">
        <v>48</v>
      </c>
      <c r="M45" t="str">
        <f>VLOOKUP(Table3[[#This Row],[Age]], Table4[], 2, TRUE)</f>
        <v>Middle Aged (45-64)</v>
      </c>
      <c r="N45" t="s">
        <v>15</v>
      </c>
    </row>
    <row r="46" spans="1:14" x14ac:dyDescent="0.25">
      <c r="A46">
        <v>29380</v>
      </c>
      <c r="B46" t="s">
        <v>36</v>
      </c>
      <c r="C46" t="s">
        <v>38</v>
      </c>
      <c r="D46" s="1">
        <v>20000</v>
      </c>
      <c r="E46">
        <v>3</v>
      </c>
      <c r="F46" t="s">
        <v>27</v>
      </c>
      <c r="G46" t="s">
        <v>25</v>
      </c>
      <c r="H46" t="s">
        <v>15</v>
      </c>
      <c r="I46">
        <v>0</v>
      </c>
      <c r="J46" t="s">
        <v>16</v>
      </c>
      <c r="K46" t="s">
        <v>17</v>
      </c>
      <c r="L46">
        <v>41</v>
      </c>
      <c r="M46" t="str">
        <f>VLOOKUP(Table3[[#This Row],[Age]], Table4[], 2, TRUE)</f>
        <v>Adult (30-44)</v>
      </c>
      <c r="N46" t="s">
        <v>15</v>
      </c>
    </row>
    <row r="47" spans="1:14" x14ac:dyDescent="0.25">
      <c r="A47">
        <v>23986</v>
      </c>
      <c r="B47" t="s">
        <v>36</v>
      </c>
      <c r="C47" t="s">
        <v>38</v>
      </c>
      <c r="D47" s="1">
        <v>20000</v>
      </c>
      <c r="E47">
        <v>1</v>
      </c>
      <c r="F47" t="s">
        <v>13</v>
      </c>
      <c r="G47" t="s">
        <v>20</v>
      </c>
      <c r="H47" t="s">
        <v>15</v>
      </c>
      <c r="I47">
        <v>0</v>
      </c>
      <c r="J47" t="s">
        <v>16</v>
      </c>
      <c r="K47" t="s">
        <v>17</v>
      </c>
      <c r="L47">
        <v>66</v>
      </c>
      <c r="M47" t="str">
        <f>VLOOKUP(Table3[[#This Row],[Age]], Table4[], 2, TRUE)</f>
        <v>Senior (65+)</v>
      </c>
      <c r="N47" t="s">
        <v>15</v>
      </c>
    </row>
    <row r="48" spans="1:14" x14ac:dyDescent="0.25">
      <c r="A48">
        <v>24466</v>
      </c>
      <c r="B48" t="s">
        <v>36</v>
      </c>
      <c r="C48" t="s">
        <v>38</v>
      </c>
      <c r="D48" s="1">
        <v>60000</v>
      </c>
      <c r="E48">
        <v>1</v>
      </c>
      <c r="F48" t="s">
        <v>19</v>
      </c>
      <c r="G48" t="s">
        <v>14</v>
      </c>
      <c r="H48" t="s">
        <v>15</v>
      </c>
      <c r="I48">
        <v>1</v>
      </c>
      <c r="J48" t="s">
        <v>23</v>
      </c>
      <c r="K48" t="s">
        <v>24</v>
      </c>
      <c r="L48">
        <v>46</v>
      </c>
      <c r="M48" t="str">
        <f>VLOOKUP(Table3[[#This Row],[Age]], Table4[], 2, TRUE)</f>
        <v>Middle Aged (45-64)</v>
      </c>
      <c r="N48" t="s">
        <v>15</v>
      </c>
    </row>
    <row r="49" spans="1:14" x14ac:dyDescent="0.25">
      <c r="A49">
        <v>29097</v>
      </c>
      <c r="B49" t="s">
        <v>37</v>
      </c>
      <c r="C49" t="s">
        <v>38</v>
      </c>
      <c r="D49" s="1">
        <v>40000</v>
      </c>
      <c r="E49">
        <v>2</v>
      </c>
      <c r="F49" t="s">
        <v>19</v>
      </c>
      <c r="G49" t="s">
        <v>14</v>
      </c>
      <c r="H49" t="s">
        <v>15</v>
      </c>
      <c r="I49">
        <v>2</v>
      </c>
      <c r="J49" t="s">
        <v>23</v>
      </c>
      <c r="K49" t="s">
        <v>24</v>
      </c>
      <c r="L49">
        <v>52</v>
      </c>
      <c r="M49" t="str">
        <f>VLOOKUP(Table3[[#This Row],[Age]], Table4[], 2, TRUE)</f>
        <v>Middle Aged (45-64)</v>
      </c>
      <c r="N49" t="s">
        <v>15</v>
      </c>
    </row>
    <row r="50" spans="1:14" x14ac:dyDescent="0.25">
      <c r="A50">
        <v>19487</v>
      </c>
      <c r="B50" t="s">
        <v>36</v>
      </c>
      <c r="C50" t="s">
        <v>39</v>
      </c>
      <c r="D50" s="1">
        <v>30000</v>
      </c>
      <c r="E50">
        <v>2</v>
      </c>
      <c r="F50" t="s">
        <v>19</v>
      </c>
      <c r="G50" t="s">
        <v>20</v>
      </c>
      <c r="H50" t="s">
        <v>18</v>
      </c>
      <c r="I50">
        <v>2</v>
      </c>
      <c r="J50" t="s">
        <v>16</v>
      </c>
      <c r="K50" t="s">
        <v>17</v>
      </c>
      <c r="L50">
        <v>42</v>
      </c>
      <c r="M50" t="str">
        <f>VLOOKUP(Table3[[#This Row],[Age]], Table4[], 2, TRUE)</f>
        <v>Adult (30-44)</v>
      </c>
      <c r="N50" t="s">
        <v>18</v>
      </c>
    </row>
    <row r="51" spans="1:14" x14ac:dyDescent="0.25">
      <c r="A51">
        <v>14939</v>
      </c>
      <c r="B51" t="s">
        <v>37</v>
      </c>
      <c r="C51" t="s">
        <v>39</v>
      </c>
      <c r="D51" s="1">
        <v>40000</v>
      </c>
      <c r="E51">
        <v>0</v>
      </c>
      <c r="F51" t="s">
        <v>13</v>
      </c>
      <c r="G51" t="s">
        <v>20</v>
      </c>
      <c r="H51" t="s">
        <v>15</v>
      </c>
      <c r="I51">
        <v>0</v>
      </c>
      <c r="J51" t="s">
        <v>16</v>
      </c>
      <c r="K51" t="s">
        <v>17</v>
      </c>
      <c r="L51">
        <v>39</v>
      </c>
      <c r="M51" t="str">
        <f>VLOOKUP(Table3[[#This Row],[Age]], Table4[], 2, TRUE)</f>
        <v>Adult (30-44)</v>
      </c>
      <c r="N51" t="s">
        <v>15</v>
      </c>
    </row>
    <row r="52" spans="1:14" x14ac:dyDescent="0.25">
      <c r="A52">
        <v>13826</v>
      </c>
      <c r="B52" t="s">
        <v>37</v>
      </c>
      <c r="C52" t="s">
        <v>38</v>
      </c>
      <c r="D52" s="1">
        <v>30000</v>
      </c>
      <c r="E52">
        <v>0</v>
      </c>
      <c r="F52" t="s">
        <v>19</v>
      </c>
      <c r="G52" t="s">
        <v>20</v>
      </c>
      <c r="H52" t="s">
        <v>18</v>
      </c>
      <c r="I52">
        <v>1</v>
      </c>
      <c r="J52" t="s">
        <v>16</v>
      </c>
      <c r="K52" t="s">
        <v>17</v>
      </c>
      <c r="L52">
        <v>28</v>
      </c>
      <c r="M52" t="str">
        <f>VLOOKUP(Table3[[#This Row],[Age]], Table4[], 2, TRUE)</f>
        <v>Young Adult (20-29)</v>
      </c>
      <c r="N52" t="s">
        <v>18</v>
      </c>
    </row>
    <row r="53" spans="1:14" x14ac:dyDescent="0.25">
      <c r="A53">
        <v>20619</v>
      </c>
      <c r="B53" t="s">
        <v>37</v>
      </c>
      <c r="C53" t="s">
        <v>39</v>
      </c>
      <c r="D53" s="1">
        <v>80000</v>
      </c>
      <c r="E53">
        <v>0</v>
      </c>
      <c r="F53" t="s">
        <v>13</v>
      </c>
      <c r="G53" t="s">
        <v>21</v>
      </c>
      <c r="H53" t="s">
        <v>18</v>
      </c>
      <c r="I53">
        <v>4</v>
      </c>
      <c r="J53" t="s">
        <v>30</v>
      </c>
      <c r="K53" t="s">
        <v>24</v>
      </c>
      <c r="L53">
        <v>35</v>
      </c>
      <c r="M53" t="str">
        <f>VLOOKUP(Table3[[#This Row],[Age]], Table4[], 2, TRUE)</f>
        <v>Adult (30-44)</v>
      </c>
      <c r="N53" t="s">
        <v>18</v>
      </c>
    </row>
    <row r="54" spans="1:14" x14ac:dyDescent="0.25">
      <c r="A54">
        <v>12558</v>
      </c>
      <c r="B54" t="s">
        <v>36</v>
      </c>
      <c r="C54" t="s">
        <v>38</v>
      </c>
      <c r="D54" s="1">
        <v>20000</v>
      </c>
      <c r="E54">
        <v>1</v>
      </c>
      <c r="F54" t="s">
        <v>13</v>
      </c>
      <c r="G54" t="s">
        <v>20</v>
      </c>
      <c r="H54" t="s">
        <v>15</v>
      </c>
      <c r="I54">
        <v>0</v>
      </c>
      <c r="J54" t="s">
        <v>16</v>
      </c>
      <c r="K54" t="s">
        <v>17</v>
      </c>
      <c r="L54">
        <v>65</v>
      </c>
      <c r="M54" t="str">
        <f>VLOOKUP(Table3[[#This Row],[Age]], Table4[], 2, TRUE)</f>
        <v>Senior (65+)</v>
      </c>
      <c r="N54" t="s">
        <v>18</v>
      </c>
    </row>
    <row r="55" spans="1:14" x14ac:dyDescent="0.25">
      <c r="A55">
        <v>24871</v>
      </c>
      <c r="B55" t="s">
        <v>37</v>
      </c>
      <c r="C55" t="s">
        <v>38</v>
      </c>
      <c r="D55" s="1">
        <v>90000</v>
      </c>
      <c r="E55">
        <v>4</v>
      </c>
      <c r="F55" t="s">
        <v>27</v>
      </c>
      <c r="G55" t="s">
        <v>28</v>
      </c>
      <c r="H55" t="s">
        <v>18</v>
      </c>
      <c r="I55">
        <v>3</v>
      </c>
      <c r="J55" t="s">
        <v>23</v>
      </c>
      <c r="K55" t="s">
        <v>17</v>
      </c>
      <c r="L55">
        <v>56</v>
      </c>
      <c r="M55" t="str">
        <f>VLOOKUP(Table3[[#This Row],[Age]], Table4[], 2, TRUE)</f>
        <v>Middle Aged (45-64)</v>
      </c>
      <c r="N55" t="s">
        <v>18</v>
      </c>
    </row>
    <row r="56" spans="1:14" x14ac:dyDescent="0.25">
      <c r="A56">
        <v>17319</v>
      </c>
      <c r="B56" t="s">
        <v>37</v>
      </c>
      <c r="C56" t="s">
        <v>38</v>
      </c>
      <c r="D56" s="1">
        <v>70000</v>
      </c>
      <c r="E56">
        <v>0</v>
      </c>
      <c r="F56" t="s">
        <v>13</v>
      </c>
      <c r="G56" t="s">
        <v>21</v>
      </c>
      <c r="H56" t="s">
        <v>18</v>
      </c>
      <c r="I56">
        <v>1</v>
      </c>
      <c r="J56" t="s">
        <v>23</v>
      </c>
      <c r="K56" t="s">
        <v>24</v>
      </c>
      <c r="L56">
        <v>42</v>
      </c>
      <c r="M56" t="str">
        <f>VLOOKUP(Table3[[#This Row],[Age]], Table4[], 2, TRUE)</f>
        <v>Adult (30-44)</v>
      </c>
      <c r="N56" t="s">
        <v>18</v>
      </c>
    </row>
    <row r="57" spans="1:14" x14ac:dyDescent="0.25">
      <c r="A57">
        <v>28906</v>
      </c>
      <c r="B57" t="s">
        <v>36</v>
      </c>
      <c r="C57" t="s">
        <v>39</v>
      </c>
      <c r="D57" s="1">
        <v>80000</v>
      </c>
      <c r="E57">
        <v>4</v>
      </c>
      <c r="F57" t="s">
        <v>27</v>
      </c>
      <c r="G57" t="s">
        <v>21</v>
      </c>
      <c r="H57" t="s">
        <v>15</v>
      </c>
      <c r="I57">
        <v>2</v>
      </c>
      <c r="J57" t="s">
        <v>30</v>
      </c>
      <c r="K57" t="s">
        <v>17</v>
      </c>
      <c r="L57">
        <v>54</v>
      </c>
      <c r="M57" t="str">
        <f>VLOOKUP(Table3[[#This Row],[Age]], Table4[], 2, TRUE)</f>
        <v>Middle Aged (45-64)</v>
      </c>
      <c r="N57" t="s">
        <v>18</v>
      </c>
    </row>
    <row r="58" spans="1:14" x14ac:dyDescent="0.25">
      <c r="A58">
        <v>12808</v>
      </c>
      <c r="B58" t="s">
        <v>36</v>
      </c>
      <c r="C58" t="s">
        <v>39</v>
      </c>
      <c r="D58" s="1">
        <v>40000</v>
      </c>
      <c r="E58">
        <v>0</v>
      </c>
      <c r="F58" t="s">
        <v>13</v>
      </c>
      <c r="G58" t="s">
        <v>20</v>
      </c>
      <c r="H58" t="s">
        <v>15</v>
      </c>
      <c r="I58">
        <v>0</v>
      </c>
      <c r="J58" t="s">
        <v>16</v>
      </c>
      <c r="K58" t="s">
        <v>17</v>
      </c>
      <c r="L58">
        <v>38</v>
      </c>
      <c r="M58" t="str">
        <f>VLOOKUP(Table3[[#This Row],[Age]], Table4[], 2, TRUE)</f>
        <v>Adult (30-44)</v>
      </c>
      <c r="N58" t="s">
        <v>15</v>
      </c>
    </row>
    <row r="59" spans="1:14" x14ac:dyDescent="0.25">
      <c r="A59">
        <v>20567</v>
      </c>
      <c r="B59" t="s">
        <v>36</v>
      </c>
      <c r="C59" t="s">
        <v>39</v>
      </c>
      <c r="D59" s="1">
        <v>130000</v>
      </c>
      <c r="E59">
        <v>4</v>
      </c>
      <c r="F59" t="s">
        <v>19</v>
      </c>
      <c r="G59" t="s">
        <v>21</v>
      </c>
      <c r="H59" t="s">
        <v>18</v>
      </c>
      <c r="I59">
        <v>4</v>
      </c>
      <c r="J59" t="s">
        <v>23</v>
      </c>
      <c r="K59" t="s">
        <v>17</v>
      </c>
      <c r="L59">
        <v>61</v>
      </c>
      <c r="M59" t="str">
        <f>VLOOKUP(Table3[[#This Row],[Age]], Table4[], 2, TRUE)</f>
        <v>Middle Aged (45-64)</v>
      </c>
      <c r="N59" t="s">
        <v>15</v>
      </c>
    </row>
    <row r="60" spans="1:14" x14ac:dyDescent="0.25">
      <c r="A60">
        <v>25502</v>
      </c>
      <c r="B60" t="s">
        <v>36</v>
      </c>
      <c r="C60" t="s">
        <v>38</v>
      </c>
      <c r="D60" s="1">
        <v>40000</v>
      </c>
      <c r="E60">
        <v>1</v>
      </c>
      <c r="F60" t="s">
        <v>13</v>
      </c>
      <c r="G60" t="s">
        <v>14</v>
      </c>
      <c r="H60" t="s">
        <v>15</v>
      </c>
      <c r="I60">
        <v>0</v>
      </c>
      <c r="J60" t="s">
        <v>16</v>
      </c>
      <c r="K60" t="s">
        <v>17</v>
      </c>
      <c r="L60">
        <v>43</v>
      </c>
      <c r="M60" t="str">
        <f>VLOOKUP(Table3[[#This Row],[Age]], Table4[], 2, TRUE)</f>
        <v>Adult (30-44)</v>
      </c>
      <c r="N60" t="s">
        <v>15</v>
      </c>
    </row>
    <row r="61" spans="1:14" x14ac:dyDescent="0.25">
      <c r="A61">
        <v>15580</v>
      </c>
      <c r="B61" t="s">
        <v>36</v>
      </c>
      <c r="C61" t="s">
        <v>39</v>
      </c>
      <c r="D61" s="1">
        <v>60000</v>
      </c>
      <c r="E61">
        <v>2</v>
      </c>
      <c r="F61" t="s">
        <v>13</v>
      </c>
      <c r="G61" t="s">
        <v>21</v>
      </c>
      <c r="H61" t="s">
        <v>15</v>
      </c>
      <c r="I61">
        <v>1</v>
      </c>
      <c r="J61" t="s">
        <v>22</v>
      </c>
      <c r="K61" t="s">
        <v>24</v>
      </c>
      <c r="L61">
        <v>38</v>
      </c>
      <c r="M61" t="str">
        <f>VLOOKUP(Table3[[#This Row],[Age]], Table4[], 2, TRUE)</f>
        <v>Adult (30-44)</v>
      </c>
      <c r="N61" t="s">
        <v>15</v>
      </c>
    </row>
    <row r="62" spans="1:14" x14ac:dyDescent="0.25">
      <c r="A62">
        <v>24185</v>
      </c>
      <c r="B62" t="s">
        <v>37</v>
      </c>
      <c r="C62" t="s">
        <v>38</v>
      </c>
      <c r="D62" s="1">
        <v>10000</v>
      </c>
      <c r="E62">
        <v>1</v>
      </c>
      <c r="F62" t="s">
        <v>27</v>
      </c>
      <c r="G62" t="s">
        <v>25</v>
      </c>
      <c r="H62" t="s">
        <v>18</v>
      </c>
      <c r="I62">
        <v>1</v>
      </c>
      <c r="J62" t="s">
        <v>26</v>
      </c>
      <c r="K62" t="s">
        <v>17</v>
      </c>
      <c r="L62">
        <v>45</v>
      </c>
      <c r="M62" t="str">
        <f>VLOOKUP(Table3[[#This Row],[Age]], Table4[], 2, TRUE)</f>
        <v>Middle Aged (45-64)</v>
      </c>
      <c r="N62" t="s">
        <v>18</v>
      </c>
    </row>
    <row r="63" spans="1:14" x14ac:dyDescent="0.25">
      <c r="A63">
        <v>19291</v>
      </c>
      <c r="B63" t="s">
        <v>37</v>
      </c>
      <c r="C63" t="s">
        <v>38</v>
      </c>
      <c r="D63" s="1">
        <v>10000</v>
      </c>
      <c r="E63">
        <v>2</v>
      </c>
      <c r="F63" t="s">
        <v>27</v>
      </c>
      <c r="G63" t="s">
        <v>25</v>
      </c>
      <c r="H63" t="s">
        <v>15</v>
      </c>
      <c r="I63">
        <v>0</v>
      </c>
      <c r="J63" t="s">
        <v>16</v>
      </c>
      <c r="K63" t="s">
        <v>17</v>
      </c>
      <c r="L63">
        <v>35</v>
      </c>
      <c r="M63" t="str">
        <f>VLOOKUP(Table3[[#This Row],[Age]], Table4[], 2, TRUE)</f>
        <v>Adult (30-44)</v>
      </c>
      <c r="N63" t="s">
        <v>18</v>
      </c>
    </row>
    <row r="64" spans="1:14" x14ac:dyDescent="0.25">
      <c r="A64">
        <v>16713</v>
      </c>
      <c r="B64" t="s">
        <v>36</v>
      </c>
      <c r="C64" t="s">
        <v>39</v>
      </c>
      <c r="D64" s="1">
        <v>40000</v>
      </c>
      <c r="E64">
        <v>2</v>
      </c>
      <c r="F64" t="s">
        <v>13</v>
      </c>
      <c r="G64" t="s">
        <v>28</v>
      </c>
      <c r="H64" t="s">
        <v>15</v>
      </c>
      <c r="I64">
        <v>1</v>
      </c>
      <c r="J64" t="s">
        <v>16</v>
      </c>
      <c r="K64" t="s">
        <v>24</v>
      </c>
      <c r="L64">
        <v>52</v>
      </c>
      <c r="M64" t="str">
        <f>VLOOKUP(Table3[[#This Row],[Age]], Table4[], 2, TRUE)</f>
        <v>Middle Aged (45-64)</v>
      </c>
      <c r="N64" t="s">
        <v>15</v>
      </c>
    </row>
    <row r="65" spans="1:14" x14ac:dyDescent="0.25">
      <c r="A65">
        <v>16185</v>
      </c>
      <c r="B65" t="s">
        <v>37</v>
      </c>
      <c r="C65" t="s">
        <v>39</v>
      </c>
      <c r="D65" s="1">
        <v>60000</v>
      </c>
      <c r="E65">
        <v>4</v>
      </c>
      <c r="F65" t="s">
        <v>13</v>
      </c>
      <c r="G65" t="s">
        <v>21</v>
      </c>
      <c r="H65" t="s">
        <v>15</v>
      </c>
      <c r="I65">
        <v>3</v>
      </c>
      <c r="J65" t="s">
        <v>30</v>
      </c>
      <c r="K65" t="s">
        <v>24</v>
      </c>
      <c r="L65">
        <v>41</v>
      </c>
      <c r="M65" t="str">
        <f>VLOOKUP(Table3[[#This Row],[Age]], Table4[], 2, TRUE)</f>
        <v>Adult (30-44)</v>
      </c>
      <c r="N65" t="s">
        <v>18</v>
      </c>
    </row>
    <row r="66" spans="1:14" x14ac:dyDescent="0.25">
      <c r="A66">
        <v>14927</v>
      </c>
      <c r="B66" t="s">
        <v>36</v>
      </c>
      <c r="C66" t="s">
        <v>38</v>
      </c>
      <c r="D66" s="1">
        <v>30000</v>
      </c>
      <c r="E66">
        <v>1</v>
      </c>
      <c r="F66" t="s">
        <v>13</v>
      </c>
      <c r="G66" t="s">
        <v>20</v>
      </c>
      <c r="H66" t="s">
        <v>15</v>
      </c>
      <c r="I66">
        <v>0</v>
      </c>
      <c r="J66" t="s">
        <v>16</v>
      </c>
      <c r="K66" t="s">
        <v>17</v>
      </c>
      <c r="L66">
        <v>37</v>
      </c>
      <c r="M66" t="str">
        <f>VLOOKUP(Table3[[#This Row],[Age]], Table4[], 2, TRUE)</f>
        <v>Adult (30-44)</v>
      </c>
      <c r="N66" t="s">
        <v>15</v>
      </c>
    </row>
    <row r="67" spans="1:14" x14ac:dyDescent="0.25">
      <c r="A67">
        <v>29337</v>
      </c>
      <c r="B67" t="s">
        <v>37</v>
      </c>
      <c r="C67" t="s">
        <v>39</v>
      </c>
      <c r="D67" s="1">
        <v>30000</v>
      </c>
      <c r="E67">
        <v>2</v>
      </c>
      <c r="F67" t="s">
        <v>19</v>
      </c>
      <c r="G67" t="s">
        <v>20</v>
      </c>
      <c r="H67" t="s">
        <v>15</v>
      </c>
      <c r="I67">
        <v>2</v>
      </c>
      <c r="J67" t="s">
        <v>23</v>
      </c>
      <c r="K67" t="s">
        <v>24</v>
      </c>
      <c r="L67">
        <v>68</v>
      </c>
      <c r="M67" t="str">
        <f>VLOOKUP(Table3[[#This Row],[Age]], Table4[], 2, TRUE)</f>
        <v>Senior (65+)</v>
      </c>
      <c r="N67" t="s">
        <v>18</v>
      </c>
    </row>
    <row r="68" spans="1:14" x14ac:dyDescent="0.25">
      <c r="A68">
        <v>29355</v>
      </c>
      <c r="B68" t="s">
        <v>36</v>
      </c>
      <c r="C68" t="s">
        <v>38</v>
      </c>
      <c r="D68" s="1">
        <v>40000</v>
      </c>
      <c r="E68">
        <v>0</v>
      </c>
      <c r="F68" t="s">
        <v>31</v>
      </c>
      <c r="G68" t="s">
        <v>20</v>
      </c>
      <c r="H68" t="s">
        <v>15</v>
      </c>
      <c r="I68">
        <v>0</v>
      </c>
      <c r="J68" t="s">
        <v>16</v>
      </c>
      <c r="K68" t="s">
        <v>17</v>
      </c>
      <c r="L68">
        <v>37</v>
      </c>
      <c r="M68" t="str">
        <f>VLOOKUP(Table3[[#This Row],[Age]], Table4[], 2, TRUE)</f>
        <v>Adult (30-44)</v>
      </c>
      <c r="N68" t="s">
        <v>15</v>
      </c>
    </row>
    <row r="69" spans="1:14" x14ac:dyDescent="0.25">
      <c r="A69">
        <v>25303</v>
      </c>
      <c r="B69" t="s">
        <v>37</v>
      </c>
      <c r="C69" t="s">
        <v>39</v>
      </c>
      <c r="D69" s="1">
        <v>30000</v>
      </c>
      <c r="E69">
        <v>0</v>
      </c>
      <c r="F69" t="s">
        <v>27</v>
      </c>
      <c r="G69" t="s">
        <v>25</v>
      </c>
      <c r="H69" t="s">
        <v>15</v>
      </c>
      <c r="I69">
        <v>1</v>
      </c>
      <c r="J69" t="s">
        <v>22</v>
      </c>
      <c r="K69" t="s">
        <v>17</v>
      </c>
      <c r="L69">
        <v>33</v>
      </c>
      <c r="M69" t="str">
        <f>VLOOKUP(Table3[[#This Row],[Age]], Table4[], 2, TRUE)</f>
        <v>Adult (30-44)</v>
      </c>
      <c r="N69" t="s">
        <v>15</v>
      </c>
    </row>
    <row r="70" spans="1:14" x14ac:dyDescent="0.25">
      <c r="A70">
        <v>14813</v>
      </c>
      <c r="B70" t="s">
        <v>37</v>
      </c>
      <c r="C70" t="s">
        <v>38</v>
      </c>
      <c r="D70" s="1">
        <v>20000</v>
      </c>
      <c r="E70">
        <v>4</v>
      </c>
      <c r="F70" t="s">
        <v>27</v>
      </c>
      <c r="G70" t="s">
        <v>25</v>
      </c>
      <c r="H70" t="s">
        <v>15</v>
      </c>
      <c r="I70">
        <v>1</v>
      </c>
      <c r="J70" t="s">
        <v>16</v>
      </c>
      <c r="K70" t="s">
        <v>17</v>
      </c>
      <c r="L70">
        <v>43</v>
      </c>
      <c r="M70" t="str">
        <f>VLOOKUP(Table3[[#This Row],[Age]], Table4[], 2, TRUE)</f>
        <v>Adult (30-44)</v>
      </c>
      <c r="N70" t="s">
        <v>15</v>
      </c>
    </row>
    <row r="71" spans="1:14" x14ac:dyDescent="0.25">
      <c r="A71">
        <v>16438</v>
      </c>
      <c r="B71" t="s">
        <v>36</v>
      </c>
      <c r="C71" t="s">
        <v>38</v>
      </c>
      <c r="D71" s="1">
        <v>10000</v>
      </c>
      <c r="E71">
        <v>0</v>
      </c>
      <c r="F71" t="s">
        <v>29</v>
      </c>
      <c r="G71" t="s">
        <v>25</v>
      </c>
      <c r="H71" t="s">
        <v>18</v>
      </c>
      <c r="I71">
        <v>2</v>
      </c>
      <c r="J71" t="s">
        <v>16</v>
      </c>
      <c r="K71" t="s">
        <v>17</v>
      </c>
      <c r="L71">
        <v>30</v>
      </c>
      <c r="M71" t="str">
        <f>VLOOKUP(Table3[[#This Row],[Age]], Table4[], 2, TRUE)</f>
        <v>Adult (30-44)</v>
      </c>
      <c r="N71" t="s">
        <v>18</v>
      </c>
    </row>
    <row r="72" spans="1:14" x14ac:dyDescent="0.25">
      <c r="A72">
        <v>14238</v>
      </c>
      <c r="B72" t="s">
        <v>36</v>
      </c>
      <c r="C72" t="s">
        <v>39</v>
      </c>
      <c r="D72" s="1">
        <v>120000</v>
      </c>
      <c r="E72">
        <v>0</v>
      </c>
      <c r="F72" t="s">
        <v>29</v>
      </c>
      <c r="G72" t="s">
        <v>21</v>
      </c>
      <c r="H72" t="s">
        <v>15</v>
      </c>
      <c r="I72">
        <v>4</v>
      </c>
      <c r="J72" t="s">
        <v>30</v>
      </c>
      <c r="K72" t="s">
        <v>24</v>
      </c>
      <c r="L72">
        <v>36</v>
      </c>
      <c r="M72" t="str">
        <f>VLOOKUP(Table3[[#This Row],[Age]], Table4[], 2, TRUE)</f>
        <v>Adult (30-44)</v>
      </c>
      <c r="N72" t="s">
        <v>15</v>
      </c>
    </row>
    <row r="73" spans="1:14" x14ac:dyDescent="0.25">
      <c r="A73">
        <v>16200</v>
      </c>
      <c r="B73" t="s">
        <v>37</v>
      </c>
      <c r="C73" t="s">
        <v>38</v>
      </c>
      <c r="D73" s="1">
        <v>10000</v>
      </c>
      <c r="E73">
        <v>0</v>
      </c>
      <c r="F73" t="s">
        <v>29</v>
      </c>
      <c r="G73" t="s">
        <v>25</v>
      </c>
      <c r="H73" t="s">
        <v>18</v>
      </c>
      <c r="I73">
        <v>2</v>
      </c>
      <c r="J73" t="s">
        <v>16</v>
      </c>
      <c r="K73" t="s">
        <v>17</v>
      </c>
      <c r="L73">
        <v>35</v>
      </c>
      <c r="M73" t="str">
        <f>VLOOKUP(Table3[[#This Row],[Age]], Table4[], 2, TRUE)</f>
        <v>Adult (30-44)</v>
      </c>
      <c r="N73" t="s">
        <v>18</v>
      </c>
    </row>
    <row r="74" spans="1:14" x14ac:dyDescent="0.25">
      <c r="A74">
        <v>24857</v>
      </c>
      <c r="B74" t="s">
        <v>36</v>
      </c>
      <c r="C74" t="s">
        <v>38</v>
      </c>
      <c r="D74" s="1">
        <v>130000</v>
      </c>
      <c r="E74">
        <v>3</v>
      </c>
      <c r="F74" t="s">
        <v>27</v>
      </c>
      <c r="G74" t="s">
        <v>21</v>
      </c>
      <c r="H74" t="s">
        <v>15</v>
      </c>
      <c r="I74">
        <v>4</v>
      </c>
      <c r="J74" t="s">
        <v>16</v>
      </c>
      <c r="K74" t="s">
        <v>17</v>
      </c>
      <c r="L74">
        <v>52</v>
      </c>
      <c r="M74" t="str">
        <f>VLOOKUP(Table3[[#This Row],[Age]], Table4[], 2, TRUE)</f>
        <v>Middle Aged (45-64)</v>
      </c>
      <c r="N74" t="s">
        <v>18</v>
      </c>
    </row>
    <row r="75" spans="1:14" x14ac:dyDescent="0.25">
      <c r="A75">
        <v>26956</v>
      </c>
      <c r="B75" t="s">
        <v>37</v>
      </c>
      <c r="C75" t="s">
        <v>38</v>
      </c>
      <c r="D75" s="1">
        <v>20000</v>
      </c>
      <c r="E75">
        <v>0</v>
      </c>
      <c r="F75" t="s">
        <v>19</v>
      </c>
      <c r="G75" t="s">
        <v>25</v>
      </c>
      <c r="H75" t="s">
        <v>18</v>
      </c>
      <c r="I75">
        <v>1</v>
      </c>
      <c r="J75" t="s">
        <v>22</v>
      </c>
      <c r="K75" t="s">
        <v>17</v>
      </c>
      <c r="L75">
        <v>36</v>
      </c>
      <c r="M75" t="str">
        <f>VLOOKUP(Table3[[#This Row],[Age]], Table4[], 2, TRUE)</f>
        <v>Adult (30-44)</v>
      </c>
      <c r="N75" t="s">
        <v>15</v>
      </c>
    </row>
    <row r="76" spans="1:14" x14ac:dyDescent="0.25">
      <c r="A76">
        <v>14517</v>
      </c>
      <c r="B76" t="s">
        <v>36</v>
      </c>
      <c r="C76" t="s">
        <v>38</v>
      </c>
      <c r="D76" s="1">
        <v>20000</v>
      </c>
      <c r="E76">
        <v>3</v>
      </c>
      <c r="F76" t="s">
        <v>27</v>
      </c>
      <c r="G76" t="s">
        <v>14</v>
      </c>
      <c r="H76" t="s">
        <v>18</v>
      </c>
      <c r="I76">
        <v>2</v>
      </c>
      <c r="J76" t="s">
        <v>26</v>
      </c>
      <c r="K76" t="s">
        <v>24</v>
      </c>
      <c r="L76">
        <v>62</v>
      </c>
      <c r="M76" t="str">
        <f>VLOOKUP(Table3[[#This Row],[Age]], Table4[], 2, TRUE)</f>
        <v>Middle Aged (45-64)</v>
      </c>
      <c r="N76" t="s">
        <v>18</v>
      </c>
    </row>
    <row r="77" spans="1:14" x14ac:dyDescent="0.25">
      <c r="A77">
        <v>12678</v>
      </c>
      <c r="B77" t="s">
        <v>37</v>
      </c>
      <c r="C77" t="s">
        <v>38</v>
      </c>
      <c r="D77" s="1">
        <v>130000</v>
      </c>
      <c r="E77">
        <v>4</v>
      </c>
      <c r="F77" t="s">
        <v>27</v>
      </c>
      <c r="G77" t="s">
        <v>28</v>
      </c>
      <c r="H77" t="s">
        <v>15</v>
      </c>
      <c r="I77">
        <v>4</v>
      </c>
      <c r="J77" t="s">
        <v>16</v>
      </c>
      <c r="K77" t="s">
        <v>24</v>
      </c>
      <c r="L77">
        <v>31</v>
      </c>
      <c r="M77" t="str">
        <f>VLOOKUP(Table3[[#This Row],[Age]], Table4[], 2, TRUE)</f>
        <v>Adult (30-44)</v>
      </c>
      <c r="N77" t="s">
        <v>18</v>
      </c>
    </row>
    <row r="78" spans="1:14" x14ac:dyDescent="0.25">
      <c r="A78">
        <v>16188</v>
      </c>
      <c r="B78" t="s">
        <v>37</v>
      </c>
      <c r="C78" t="s">
        <v>38</v>
      </c>
      <c r="D78" s="1">
        <v>20000</v>
      </c>
      <c r="E78">
        <v>0</v>
      </c>
      <c r="F78" t="s">
        <v>29</v>
      </c>
      <c r="G78" t="s">
        <v>25</v>
      </c>
      <c r="H78" t="s">
        <v>18</v>
      </c>
      <c r="I78">
        <v>2</v>
      </c>
      <c r="J78" t="s">
        <v>26</v>
      </c>
      <c r="K78" t="s">
        <v>17</v>
      </c>
      <c r="L78">
        <v>26</v>
      </c>
      <c r="M78" t="str">
        <f>VLOOKUP(Table3[[#This Row],[Age]], Table4[], 2, TRUE)</f>
        <v>Young Adult (20-29)</v>
      </c>
      <c r="N78" t="s">
        <v>18</v>
      </c>
    </row>
    <row r="79" spans="1:14" x14ac:dyDescent="0.25">
      <c r="A79">
        <v>27969</v>
      </c>
      <c r="B79" t="s">
        <v>36</v>
      </c>
      <c r="C79" t="s">
        <v>39</v>
      </c>
      <c r="D79" s="1">
        <v>80000</v>
      </c>
      <c r="E79">
        <v>0</v>
      </c>
      <c r="F79" t="s">
        <v>13</v>
      </c>
      <c r="G79" t="s">
        <v>21</v>
      </c>
      <c r="H79" t="s">
        <v>15</v>
      </c>
      <c r="I79">
        <v>2</v>
      </c>
      <c r="J79" t="s">
        <v>30</v>
      </c>
      <c r="K79" t="s">
        <v>24</v>
      </c>
      <c r="L79">
        <v>29</v>
      </c>
      <c r="M79" t="str">
        <f>VLOOKUP(Table3[[#This Row],[Age]], Table4[], 2, TRUE)</f>
        <v>Young Adult (20-29)</v>
      </c>
      <c r="N79" t="s">
        <v>15</v>
      </c>
    </row>
    <row r="80" spans="1:14" x14ac:dyDescent="0.25">
      <c r="A80">
        <v>15752</v>
      </c>
      <c r="B80" t="s">
        <v>36</v>
      </c>
      <c r="C80" t="s">
        <v>39</v>
      </c>
      <c r="D80" s="1">
        <v>80000</v>
      </c>
      <c r="E80">
        <v>2</v>
      </c>
      <c r="F80" t="s">
        <v>27</v>
      </c>
      <c r="G80" t="s">
        <v>14</v>
      </c>
      <c r="H80" t="s">
        <v>18</v>
      </c>
      <c r="I80">
        <v>2</v>
      </c>
      <c r="J80" t="s">
        <v>26</v>
      </c>
      <c r="K80" t="s">
        <v>24</v>
      </c>
      <c r="L80">
        <v>50</v>
      </c>
      <c r="M80" t="str">
        <f>VLOOKUP(Table3[[#This Row],[Age]], Table4[], 2, TRUE)</f>
        <v>Middle Aged (45-64)</v>
      </c>
      <c r="N80" t="s">
        <v>15</v>
      </c>
    </row>
    <row r="81" spans="1:14" x14ac:dyDescent="0.25">
      <c r="A81">
        <v>27745</v>
      </c>
      <c r="B81" t="s">
        <v>37</v>
      </c>
      <c r="C81" t="s">
        <v>39</v>
      </c>
      <c r="D81" s="1">
        <v>40000</v>
      </c>
      <c r="E81">
        <v>2</v>
      </c>
      <c r="F81" t="s">
        <v>13</v>
      </c>
      <c r="G81" t="s">
        <v>28</v>
      </c>
      <c r="H81" t="s">
        <v>15</v>
      </c>
      <c r="I81">
        <v>2</v>
      </c>
      <c r="J81" t="s">
        <v>23</v>
      </c>
      <c r="K81" t="s">
        <v>24</v>
      </c>
      <c r="L81">
        <v>63</v>
      </c>
      <c r="M81" t="str">
        <f>VLOOKUP(Table3[[#This Row],[Age]], Table4[], 2, TRUE)</f>
        <v>Middle Aged (45-64)</v>
      </c>
      <c r="N81" t="s">
        <v>15</v>
      </c>
    </row>
    <row r="82" spans="1:14" x14ac:dyDescent="0.25">
      <c r="A82">
        <v>20828</v>
      </c>
      <c r="B82" t="s">
        <v>36</v>
      </c>
      <c r="C82" t="s">
        <v>38</v>
      </c>
      <c r="D82" s="1">
        <v>30000</v>
      </c>
      <c r="E82">
        <v>4</v>
      </c>
      <c r="F82" t="s">
        <v>31</v>
      </c>
      <c r="G82" t="s">
        <v>20</v>
      </c>
      <c r="H82" t="s">
        <v>15</v>
      </c>
      <c r="I82">
        <v>0</v>
      </c>
      <c r="J82" t="s">
        <v>16</v>
      </c>
      <c r="K82" t="s">
        <v>17</v>
      </c>
      <c r="L82">
        <v>45</v>
      </c>
      <c r="M82" t="str">
        <f>VLOOKUP(Table3[[#This Row],[Age]], Table4[], 2, TRUE)</f>
        <v>Middle Aged (45-64)</v>
      </c>
      <c r="N82" t="s">
        <v>15</v>
      </c>
    </row>
    <row r="83" spans="1:14" x14ac:dyDescent="0.25">
      <c r="A83">
        <v>19461</v>
      </c>
      <c r="B83" t="s">
        <v>37</v>
      </c>
      <c r="C83" t="s">
        <v>38</v>
      </c>
      <c r="D83" s="1">
        <v>10000</v>
      </c>
      <c r="E83">
        <v>4</v>
      </c>
      <c r="F83" t="s">
        <v>29</v>
      </c>
      <c r="G83" t="s">
        <v>25</v>
      </c>
      <c r="H83" t="s">
        <v>15</v>
      </c>
      <c r="I83">
        <v>2</v>
      </c>
      <c r="J83" t="s">
        <v>16</v>
      </c>
      <c r="K83" t="s">
        <v>17</v>
      </c>
      <c r="L83">
        <v>40</v>
      </c>
      <c r="M83" t="str">
        <f>VLOOKUP(Table3[[#This Row],[Age]], Table4[], 2, TRUE)</f>
        <v>Adult (30-44)</v>
      </c>
      <c r="N83" t="s">
        <v>18</v>
      </c>
    </row>
    <row r="84" spans="1:14" x14ac:dyDescent="0.25">
      <c r="A84">
        <v>26941</v>
      </c>
      <c r="B84" t="s">
        <v>36</v>
      </c>
      <c r="C84" t="s">
        <v>39</v>
      </c>
      <c r="D84" s="1">
        <v>30000</v>
      </c>
      <c r="E84">
        <v>0</v>
      </c>
      <c r="F84" t="s">
        <v>13</v>
      </c>
      <c r="G84" t="s">
        <v>20</v>
      </c>
      <c r="H84" t="s">
        <v>15</v>
      </c>
      <c r="I84">
        <v>0</v>
      </c>
      <c r="J84" t="s">
        <v>16</v>
      </c>
      <c r="K84" t="s">
        <v>17</v>
      </c>
      <c r="L84">
        <v>47</v>
      </c>
      <c r="M84" t="str">
        <f>VLOOKUP(Table3[[#This Row],[Age]], Table4[], 2, TRUE)</f>
        <v>Middle Aged (45-64)</v>
      </c>
      <c r="N84" t="s">
        <v>15</v>
      </c>
    </row>
    <row r="85" spans="1:14" x14ac:dyDescent="0.25">
      <c r="A85">
        <v>28412</v>
      </c>
      <c r="B85" t="s">
        <v>37</v>
      </c>
      <c r="C85" t="s">
        <v>39</v>
      </c>
      <c r="D85" s="1">
        <v>20000</v>
      </c>
      <c r="E85">
        <v>0</v>
      </c>
      <c r="F85" t="s">
        <v>27</v>
      </c>
      <c r="G85" t="s">
        <v>25</v>
      </c>
      <c r="H85" t="s">
        <v>18</v>
      </c>
      <c r="I85">
        <v>1</v>
      </c>
      <c r="J85" t="s">
        <v>22</v>
      </c>
      <c r="K85" t="s">
        <v>17</v>
      </c>
      <c r="L85">
        <v>29</v>
      </c>
      <c r="M85" t="str">
        <f>VLOOKUP(Table3[[#This Row],[Age]], Table4[], 2, TRUE)</f>
        <v>Young Adult (20-29)</v>
      </c>
      <c r="N85" t="s">
        <v>18</v>
      </c>
    </row>
    <row r="86" spans="1:14" x14ac:dyDescent="0.25">
      <c r="A86">
        <v>24485</v>
      </c>
      <c r="B86" t="s">
        <v>37</v>
      </c>
      <c r="C86" t="s">
        <v>39</v>
      </c>
      <c r="D86" s="1">
        <v>40000</v>
      </c>
      <c r="E86">
        <v>2</v>
      </c>
      <c r="F86" t="s">
        <v>13</v>
      </c>
      <c r="G86" t="s">
        <v>28</v>
      </c>
      <c r="H86" t="s">
        <v>18</v>
      </c>
      <c r="I86">
        <v>1</v>
      </c>
      <c r="J86" t="s">
        <v>23</v>
      </c>
      <c r="K86" t="s">
        <v>24</v>
      </c>
      <c r="L86">
        <v>52</v>
      </c>
      <c r="M86" t="str">
        <f>VLOOKUP(Table3[[#This Row],[Age]], Table4[], 2, TRUE)</f>
        <v>Middle Aged (45-64)</v>
      </c>
      <c r="N86" t="s">
        <v>15</v>
      </c>
    </row>
    <row r="87" spans="1:14" x14ac:dyDescent="0.25">
      <c r="A87">
        <v>16514</v>
      </c>
      <c r="B87" t="s">
        <v>37</v>
      </c>
      <c r="C87" t="s">
        <v>39</v>
      </c>
      <c r="D87" s="1">
        <v>10000</v>
      </c>
      <c r="E87">
        <v>0</v>
      </c>
      <c r="F87" t="s">
        <v>19</v>
      </c>
      <c r="G87" t="s">
        <v>25</v>
      </c>
      <c r="H87" t="s">
        <v>15</v>
      </c>
      <c r="I87">
        <v>1</v>
      </c>
      <c r="J87" t="s">
        <v>26</v>
      </c>
      <c r="K87" t="s">
        <v>24</v>
      </c>
      <c r="L87">
        <v>26</v>
      </c>
      <c r="M87" t="str">
        <f>VLOOKUP(Table3[[#This Row],[Age]], Table4[], 2, TRUE)</f>
        <v>Young Adult (20-29)</v>
      </c>
      <c r="N87" t="s">
        <v>15</v>
      </c>
    </row>
    <row r="88" spans="1:14" x14ac:dyDescent="0.25">
      <c r="A88">
        <v>17191</v>
      </c>
      <c r="B88" t="s">
        <v>37</v>
      </c>
      <c r="C88" t="s">
        <v>39</v>
      </c>
      <c r="D88" s="1">
        <v>130000</v>
      </c>
      <c r="E88">
        <v>3</v>
      </c>
      <c r="F88" t="s">
        <v>19</v>
      </c>
      <c r="G88" t="s">
        <v>21</v>
      </c>
      <c r="H88" t="s">
        <v>18</v>
      </c>
      <c r="I88">
        <v>3</v>
      </c>
      <c r="J88" t="s">
        <v>16</v>
      </c>
      <c r="K88" t="s">
        <v>17</v>
      </c>
      <c r="L88">
        <v>51</v>
      </c>
      <c r="M88" t="str">
        <f>VLOOKUP(Table3[[#This Row],[Age]], Table4[], 2, TRUE)</f>
        <v>Middle Aged (45-64)</v>
      </c>
      <c r="N88" t="s">
        <v>15</v>
      </c>
    </row>
    <row r="89" spans="1:14" x14ac:dyDescent="0.25">
      <c r="A89">
        <v>19608</v>
      </c>
      <c r="B89" t="s">
        <v>36</v>
      </c>
      <c r="C89" t="s">
        <v>39</v>
      </c>
      <c r="D89" s="1">
        <v>80000</v>
      </c>
      <c r="E89">
        <v>5</v>
      </c>
      <c r="F89" t="s">
        <v>13</v>
      </c>
      <c r="G89" t="s">
        <v>21</v>
      </c>
      <c r="H89" t="s">
        <v>15</v>
      </c>
      <c r="I89">
        <v>4</v>
      </c>
      <c r="J89" t="s">
        <v>26</v>
      </c>
      <c r="K89" t="s">
        <v>24</v>
      </c>
      <c r="L89">
        <v>40</v>
      </c>
      <c r="M89" t="str">
        <f>VLOOKUP(Table3[[#This Row],[Age]], Table4[], 2, TRUE)</f>
        <v>Adult (30-44)</v>
      </c>
      <c r="N89" t="s">
        <v>18</v>
      </c>
    </row>
    <row r="90" spans="1:14" x14ac:dyDescent="0.25">
      <c r="A90">
        <v>24119</v>
      </c>
      <c r="B90" t="s">
        <v>37</v>
      </c>
      <c r="C90" t="s">
        <v>39</v>
      </c>
      <c r="D90" s="1">
        <v>30000</v>
      </c>
      <c r="E90">
        <v>0</v>
      </c>
      <c r="F90" t="s">
        <v>19</v>
      </c>
      <c r="G90" t="s">
        <v>20</v>
      </c>
      <c r="H90" t="s">
        <v>18</v>
      </c>
      <c r="I90">
        <v>1</v>
      </c>
      <c r="J90" t="s">
        <v>22</v>
      </c>
      <c r="K90" t="s">
        <v>17</v>
      </c>
      <c r="L90">
        <v>29</v>
      </c>
      <c r="M90" t="str">
        <f>VLOOKUP(Table3[[#This Row],[Age]], Table4[], 2, TRUE)</f>
        <v>Young Adult (20-29)</v>
      </c>
      <c r="N90" t="s">
        <v>18</v>
      </c>
    </row>
    <row r="91" spans="1:14" x14ac:dyDescent="0.25">
      <c r="A91">
        <v>25458</v>
      </c>
      <c r="B91" t="s">
        <v>36</v>
      </c>
      <c r="C91" t="s">
        <v>39</v>
      </c>
      <c r="D91" s="1">
        <v>20000</v>
      </c>
      <c r="E91">
        <v>1</v>
      </c>
      <c r="F91" t="s">
        <v>27</v>
      </c>
      <c r="G91" t="s">
        <v>25</v>
      </c>
      <c r="H91" t="s">
        <v>18</v>
      </c>
      <c r="I91">
        <v>1</v>
      </c>
      <c r="J91" t="s">
        <v>26</v>
      </c>
      <c r="K91" t="s">
        <v>17</v>
      </c>
      <c r="L91">
        <v>40</v>
      </c>
      <c r="M91" t="str">
        <f>VLOOKUP(Table3[[#This Row],[Age]], Table4[], 2, TRUE)</f>
        <v>Adult (30-44)</v>
      </c>
      <c r="N91" t="s">
        <v>15</v>
      </c>
    </row>
    <row r="92" spans="1:14" x14ac:dyDescent="0.25">
      <c r="A92">
        <v>26886</v>
      </c>
      <c r="B92" t="s">
        <v>37</v>
      </c>
      <c r="C92" t="s">
        <v>38</v>
      </c>
      <c r="D92" s="1">
        <v>30000</v>
      </c>
      <c r="E92">
        <v>0</v>
      </c>
      <c r="F92" t="s">
        <v>19</v>
      </c>
      <c r="G92" t="s">
        <v>20</v>
      </c>
      <c r="H92" t="s">
        <v>18</v>
      </c>
      <c r="I92">
        <v>1</v>
      </c>
      <c r="J92" t="s">
        <v>16</v>
      </c>
      <c r="K92" t="s">
        <v>17</v>
      </c>
      <c r="L92">
        <v>29</v>
      </c>
      <c r="M92" t="str">
        <f>VLOOKUP(Table3[[#This Row],[Age]], Table4[], 2, TRUE)</f>
        <v>Young Adult (20-29)</v>
      </c>
      <c r="N92" t="s">
        <v>15</v>
      </c>
    </row>
    <row r="93" spans="1:14" x14ac:dyDescent="0.25">
      <c r="A93">
        <v>28436</v>
      </c>
      <c r="B93" t="s">
        <v>37</v>
      </c>
      <c r="C93" t="s">
        <v>39</v>
      </c>
      <c r="D93" s="1">
        <v>30000</v>
      </c>
      <c r="E93">
        <v>0</v>
      </c>
      <c r="F93" t="s">
        <v>19</v>
      </c>
      <c r="G93" t="s">
        <v>20</v>
      </c>
      <c r="H93" t="s">
        <v>18</v>
      </c>
      <c r="I93">
        <v>1</v>
      </c>
      <c r="J93" t="s">
        <v>16</v>
      </c>
      <c r="K93" t="s">
        <v>17</v>
      </c>
      <c r="L93">
        <v>30</v>
      </c>
      <c r="M93" t="str">
        <f>VLOOKUP(Table3[[#This Row],[Age]], Table4[], 2, TRUE)</f>
        <v>Adult (30-44)</v>
      </c>
      <c r="N93" t="s">
        <v>15</v>
      </c>
    </row>
    <row r="94" spans="1:14" x14ac:dyDescent="0.25">
      <c r="A94">
        <v>19562</v>
      </c>
      <c r="B94" t="s">
        <v>37</v>
      </c>
      <c r="C94" t="s">
        <v>38</v>
      </c>
      <c r="D94" s="1">
        <v>60000</v>
      </c>
      <c r="E94">
        <v>2</v>
      </c>
      <c r="F94" t="s">
        <v>13</v>
      </c>
      <c r="G94" t="s">
        <v>21</v>
      </c>
      <c r="H94" t="s">
        <v>15</v>
      </c>
      <c r="I94">
        <v>1</v>
      </c>
      <c r="J94" t="s">
        <v>22</v>
      </c>
      <c r="K94" t="s">
        <v>24</v>
      </c>
      <c r="L94">
        <v>37</v>
      </c>
      <c r="M94" t="str">
        <f>VLOOKUP(Table3[[#This Row],[Age]], Table4[], 2, TRUE)</f>
        <v>Adult (30-44)</v>
      </c>
      <c r="N94" t="s">
        <v>15</v>
      </c>
    </row>
    <row r="95" spans="1:14" x14ac:dyDescent="0.25">
      <c r="A95">
        <v>15608</v>
      </c>
      <c r="B95" t="s">
        <v>37</v>
      </c>
      <c r="C95" t="s">
        <v>38</v>
      </c>
      <c r="D95" s="1">
        <v>30000</v>
      </c>
      <c r="E95">
        <v>0</v>
      </c>
      <c r="F95" t="s">
        <v>19</v>
      </c>
      <c r="G95" t="s">
        <v>20</v>
      </c>
      <c r="H95" t="s">
        <v>18</v>
      </c>
      <c r="I95">
        <v>1</v>
      </c>
      <c r="J95" t="s">
        <v>22</v>
      </c>
      <c r="K95" t="s">
        <v>17</v>
      </c>
      <c r="L95">
        <v>33</v>
      </c>
      <c r="M95" t="str">
        <f>VLOOKUP(Table3[[#This Row],[Age]], Table4[], 2, TRUE)</f>
        <v>Adult (30-44)</v>
      </c>
      <c r="N95" t="s">
        <v>18</v>
      </c>
    </row>
    <row r="96" spans="1:14" x14ac:dyDescent="0.25">
      <c r="A96">
        <v>16487</v>
      </c>
      <c r="B96" t="s">
        <v>37</v>
      </c>
      <c r="C96" t="s">
        <v>38</v>
      </c>
      <c r="D96" s="1">
        <v>30000</v>
      </c>
      <c r="E96">
        <v>3</v>
      </c>
      <c r="F96" t="s">
        <v>27</v>
      </c>
      <c r="G96" t="s">
        <v>14</v>
      </c>
      <c r="H96" t="s">
        <v>15</v>
      </c>
      <c r="I96">
        <v>2</v>
      </c>
      <c r="J96" t="s">
        <v>23</v>
      </c>
      <c r="K96" t="s">
        <v>24</v>
      </c>
      <c r="L96">
        <v>55</v>
      </c>
      <c r="M96" t="str">
        <f>VLOOKUP(Table3[[#This Row],[Age]], Table4[], 2, TRUE)</f>
        <v>Middle Aged (45-64)</v>
      </c>
      <c r="N96" t="s">
        <v>18</v>
      </c>
    </row>
    <row r="97" spans="1:14" x14ac:dyDescent="0.25">
      <c r="A97">
        <v>17197</v>
      </c>
      <c r="B97" t="s">
        <v>37</v>
      </c>
      <c r="C97" t="s">
        <v>38</v>
      </c>
      <c r="D97" s="1">
        <v>90000</v>
      </c>
      <c r="E97">
        <v>5</v>
      </c>
      <c r="F97" t="s">
        <v>19</v>
      </c>
      <c r="G97" t="s">
        <v>21</v>
      </c>
      <c r="H97" t="s">
        <v>15</v>
      </c>
      <c r="I97">
        <v>2</v>
      </c>
      <c r="J97" t="s">
        <v>30</v>
      </c>
      <c r="K97" t="s">
        <v>17</v>
      </c>
      <c r="L97">
        <v>62</v>
      </c>
      <c r="M97" t="str">
        <f>VLOOKUP(Table3[[#This Row],[Age]], Table4[], 2, TRUE)</f>
        <v>Middle Aged (45-64)</v>
      </c>
      <c r="N97" t="s">
        <v>18</v>
      </c>
    </row>
    <row r="98" spans="1:14" x14ac:dyDescent="0.25">
      <c r="A98">
        <v>12507</v>
      </c>
      <c r="B98" t="s">
        <v>36</v>
      </c>
      <c r="C98" t="s">
        <v>39</v>
      </c>
      <c r="D98" s="1">
        <v>30000</v>
      </c>
      <c r="E98">
        <v>1</v>
      </c>
      <c r="F98" t="s">
        <v>19</v>
      </c>
      <c r="G98" t="s">
        <v>20</v>
      </c>
      <c r="H98" t="s">
        <v>15</v>
      </c>
      <c r="I98">
        <v>1</v>
      </c>
      <c r="J98" t="s">
        <v>16</v>
      </c>
      <c r="K98" t="s">
        <v>17</v>
      </c>
      <c r="L98">
        <v>43</v>
      </c>
      <c r="M98" t="str">
        <f>VLOOKUP(Table3[[#This Row],[Age]], Table4[], 2, TRUE)</f>
        <v>Adult (30-44)</v>
      </c>
      <c r="N98" t="s">
        <v>18</v>
      </c>
    </row>
    <row r="99" spans="1:14" x14ac:dyDescent="0.25">
      <c r="A99">
        <v>23940</v>
      </c>
      <c r="B99" t="s">
        <v>36</v>
      </c>
      <c r="C99" t="s">
        <v>39</v>
      </c>
      <c r="D99" s="1">
        <v>40000</v>
      </c>
      <c r="E99">
        <v>1</v>
      </c>
      <c r="F99" t="s">
        <v>13</v>
      </c>
      <c r="G99" t="s">
        <v>14</v>
      </c>
      <c r="H99" t="s">
        <v>15</v>
      </c>
      <c r="I99">
        <v>1</v>
      </c>
      <c r="J99" t="s">
        <v>16</v>
      </c>
      <c r="K99" t="s">
        <v>17</v>
      </c>
      <c r="L99">
        <v>44</v>
      </c>
      <c r="M99" t="str">
        <f>VLOOKUP(Table3[[#This Row],[Age]], Table4[], 2, TRUE)</f>
        <v>Adult (30-44)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VLOOKUP(Table3[[#This Row],[Age]], Table4[], 2, TRUE)</f>
        <v>Young Adult (20-29)</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VLOOKUP(Table3[[#This Row],[Age]], Table4[], 2, TRUE)</f>
        <v>Adult (30-44)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VLOOKUP(Table3[[#This Row],[Age]], Table4[], 2, TRUE)</f>
        <v>Adult (30-44)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VLOOKUP(Table3[[#This Row],[Age]], Table4[], 2, TRUE)</f>
        <v>Adult (30-44)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VLOOKUP(Table3[[#This Row],[Age]], Table4[], 2, TRUE)</f>
        <v>Middle Aged (45-64)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VLOOKUP(Table3[[#This Row],[Age]], Table4[], 2, TRUE)</f>
        <v>Middle Aged (45-64)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VLOOKUP(Table3[[#This Row],[Age]], Table4[], 2, TRUE)</f>
        <v>Middle Aged (45-64)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VLOOKUP(Table3[[#This Row],[Age]], Table4[], 2, TRUE)</f>
        <v>Adult (30-44)</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VLOOKUP(Table3[[#This Row],[Age]], Table4[], 2, TRUE)</f>
        <v>Middle Aged (45-64)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VLOOKUP(Table3[[#This Row],[Age]], Table4[], 2, TRUE)</f>
        <v>Middle Aged (45-64)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VLOOKUP(Table3[[#This Row],[Age]], Table4[], 2, TRUE)</f>
        <v>Adult (30-44)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VLOOKUP(Table3[[#This Row],[Age]], Table4[], 2, TRUE)</f>
        <v>Adult (30-44)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VLOOKUP(Table3[[#This Row],[Age]], Table4[], 2, TRUE)</f>
        <v>Middle Aged (45-64)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VLOOKUP(Table3[[#This Row],[Age]], Table4[], 2, TRUE)</f>
        <v>Adult (30-44)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VLOOKUP(Table3[[#This Row],[Age]], Table4[], 2, TRUE)</f>
        <v>Adult (30-44)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VLOOKUP(Table3[[#This Row],[Age]], Table4[], 2, TRUE)</f>
        <v>Adult (30-44)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VLOOKUP(Table3[[#This Row],[Age]], Table4[], 2, TRUE)</f>
        <v>Young Adult (20-29)</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VLOOKUP(Table3[[#This Row],[Age]], Table4[], 2, TRUE)</f>
        <v>Adult (30-44)</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VLOOKUP(Table3[[#This Row],[Age]], Table4[], 2, TRUE)</f>
        <v>Adult (30-44)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VLOOKUP(Table3[[#This Row],[Age]], Table4[], 2, TRUE)</f>
        <v>Adult (30-44)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VLOOKUP(Table3[[#This Row],[Age]], Table4[], 2, TRUE)</f>
        <v>Middle Aged (45-64)</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VLOOKUP(Table3[[#This Row],[Age]], Table4[], 2, TRUE)</f>
        <v>Young Adult (20-29)</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VLOOKUP(Table3[[#This Row],[Age]], Table4[], 2, TRUE)</f>
        <v>Senior (65+)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VLOOKUP(Table3[[#This Row],[Age]], Table4[], 2, TRUE)</f>
        <v>Middle Aged (45-64)</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VLOOKUP(Table3[[#This Row],[Age]], Table4[], 2, TRUE)</f>
        <v>Adult (30-44)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VLOOKUP(Table3[[#This Row],[Age]], Table4[], 2, TRUE)</f>
        <v>Middle Aged (45-64)</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VLOOKUP(Table3[[#This Row],[Age]], Table4[], 2, TRUE)</f>
        <v>Adult (30-44)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VLOOKUP(Table3[[#This Row],[Age]], Table4[], 2, TRUE)</f>
        <v>Adult (30-44)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VLOOKUP(Table3[[#This Row],[Age]], Table4[], 2, TRUE)</f>
        <v>Adult (30-44)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VLOOKUP(Table3[[#This Row],[Age]], Table4[], 2, TRUE)</f>
        <v>Adult (30-44)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VLOOKUP(Table3[[#This Row],[Age]], Table4[], 2, TRUE)</f>
        <v>Middle Aged (45-64)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VLOOKUP(Table3[[#This Row],[Age]], Table4[], 2, TRUE)</f>
        <v>Adult (30-44)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VLOOKUP(Table3[[#This Row],[Age]], Table4[], 2, TRUE)</f>
        <v>Adult (30-44)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VLOOKUP(Table3[[#This Row],[Age]], Table4[], 2, TRUE)</f>
        <v>Middle Aged (45-64)</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VLOOKUP(Table3[[#This Row],[Age]], Table4[], 2, TRUE)</f>
        <v>Adult (30-44)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VLOOKUP(Table3[[#This Row],[Age]], Table4[], 2, TRUE)</f>
        <v>Senior (65+)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VLOOKUP(Table3[[#This Row],[Age]], Table4[], 2, TRUE)</f>
        <v>Adult (30-44)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VLOOKUP(Table3[[#This Row],[Age]], Table4[], 2, TRUE)</f>
        <v>Middle Aged (45-64)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VLOOKUP(Table3[[#This Row],[Age]], Table4[], 2, TRUE)</f>
        <v>Adult (30-44)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VLOOKUP(Table3[[#This Row],[Age]], Table4[], 2, TRUE)</f>
        <v>Adult (30-44)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VLOOKUP(Table3[[#This Row],[Age]], Table4[], 2, TRUE)</f>
        <v>Middle Aged (45-64)</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VLOOKUP(Table3[[#This Row],[Age]], Table4[], 2, TRUE)</f>
        <v>Middle Aged (45-64)</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VLOOKUP(Table3[[#This Row],[Age]], Table4[], 2, TRUE)</f>
        <v>Adult (30-44)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VLOOKUP(Table3[[#This Row],[Age]], Table4[], 2, TRUE)</f>
        <v>Young Adult (20-29)</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VLOOKUP(Table3[[#This Row],[Age]], Table4[], 2, TRUE)</f>
        <v>Adult (30-44)</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VLOOKUP(Table3[[#This Row],[Age]], Table4[], 2, TRUE)</f>
        <v>Adult (30-44)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VLOOKUP(Table3[[#This Row],[Age]], Table4[], 2, TRUE)</f>
        <v>Adult (30-44)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VLOOKUP(Table3[[#This Row],[Age]], Table4[], 2, TRUE)</f>
        <v>Adult (30-44)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VLOOKUP(Table3[[#This Row],[Age]], Table4[], 2, TRUE)</f>
        <v>Adult (30-44)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VLOOKUP(Table3[[#This Row],[Age]], Table4[], 2, TRUE)</f>
        <v>Adult (30-44)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VLOOKUP(Table3[[#This Row],[Age]], Table4[], 2, TRUE)</f>
        <v>Middle Aged (45-64)</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VLOOKUP(Table3[[#This Row],[Age]], Table4[], 2, TRUE)</f>
        <v>Young Adult (20-29)</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VLOOKUP(Table3[[#This Row],[Age]], Table4[], 2, TRUE)</f>
        <v>Adult (30-44)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VLOOKUP(Table3[[#This Row],[Age]], Table4[], 2, TRUE)</f>
        <v>Middle Aged (45-64)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VLOOKUP(Table3[[#This Row],[Age]], Table4[], 2, TRUE)</f>
        <v>Adult (30-44)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VLOOKUP(Table3[[#This Row],[Age]], Table4[], 2, TRUE)</f>
        <v>Middle Aged (45-64)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VLOOKUP(Table3[[#This Row],[Age]], Table4[], 2, TRUE)</f>
        <v>Adult (30-44)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VLOOKUP(Table3[[#This Row],[Age]], Table4[], 2, TRUE)</f>
        <v>Adult (30-44)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VLOOKUP(Table3[[#This Row],[Age]], Table4[], 2, TRUE)</f>
        <v>Middle Aged (45-64)</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VLOOKUP(Table3[[#This Row],[Age]], Table4[], 2, TRUE)</f>
        <v>Middle Aged (45-64)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VLOOKUP(Table3[[#This Row],[Age]], Table4[], 2, TRUE)</f>
        <v>Middle Aged (45-64)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VLOOKUP(Table3[[#This Row],[Age]], Table4[], 2, TRUE)</f>
        <v>Middle Aged (45-64)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VLOOKUP(Table3[[#This Row],[Age]], Table4[], 2, TRUE)</f>
        <v>Adult (30-44)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VLOOKUP(Table3[[#This Row],[Age]], Table4[], 2, TRUE)</f>
        <v>Adult (30-44)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VLOOKUP(Table3[[#This Row],[Age]], Table4[], 2, TRUE)</f>
        <v>Adult (30-44)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VLOOKUP(Table3[[#This Row],[Age]], Table4[], 2, TRUE)</f>
        <v>Middle Aged (45-64)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VLOOKUP(Table3[[#This Row],[Age]], Table4[], 2, TRUE)</f>
        <v>Young Adult (20-29)</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VLOOKUP(Table3[[#This Row],[Age]], Table4[], 2, TRUE)</f>
        <v>Young Adult (20-29)</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VLOOKUP(Table3[[#This Row],[Age]], Table4[], 2, TRUE)</f>
        <v>Middle Aged (45-64)</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VLOOKUP(Table3[[#This Row],[Age]], Table4[], 2, TRUE)</f>
        <v>Adult (30-44)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VLOOKUP(Table3[[#This Row],[Age]], Table4[], 2, TRUE)</f>
        <v>Adult (30-44)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VLOOKUP(Table3[[#This Row],[Age]], Table4[], 2, TRUE)</f>
        <v>Middle Aged (45-64)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VLOOKUP(Table3[[#This Row],[Age]], Table4[], 2, TRUE)</f>
        <v>Middle Aged (45-64)</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VLOOKUP(Table3[[#This Row],[Age]], Table4[], 2, TRUE)</f>
        <v>Middle Aged (45-64)</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VLOOKUP(Table3[[#This Row],[Age]], Table4[], 2, TRUE)</f>
        <v>Adult (30-44)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VLOOKUP(Table3[[#This Row],[Age]], Table4[], 2, TRUE)</f>
        <v>Young Adult (20-29)</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VLOOKUP(Table3[[#This Row],[Age]], Table4[], 2, TRUE)</f>
        <v>Adult (30-44)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VLOOKUP(Table3[[#This Row],[Age]], Table4[], 2, TRUE)</f>
        <v>Middle Aged (45-64)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VLOOKUP(Table3[[#This Row],[Age]], Table4[], 2, TRUE)</f>
        <v>Young Adult (20-29)</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VLOOKUP(Table3[[#This Row],[Age]], Table4[], 2, TRUE)</f>
        <v>Middle Aged (45-64)</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VLOOKUP(Table3[[#This Row],[Age]], Table4[], 2, TRUE)</f>
        <v>Middle Aged (45-64)</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VLOOKUP(Table3[[#This Row],[Age]], Table4[], 2, TRUE)</f>
        <v>Adult (30-44)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VLOOKUP(Table3[[#This Row],[Age]], Table4[], 2, TRUE)</f>
        <v>Adult (30-44)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VLOOKUP(Table3[[#This Row],[Age]], Table4[], 2, TRUE)</f>
        <v>Middle Aged (45-64)</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VLOOKUP(Table3[[#This Row],[Age]], Table4[], 2, TRUE)</f>
        <v>Adult (30-44)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VLOOKUP(Table3[[#This Row],[Age]], Table4[], 2, TRUE)</f>
        <v>Senior (65+)</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VLOOKUP(Table3[[#This Row],[Age]], Table4[], 2, TRUE)</f>
        <v>Middle Aged (45-64)</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VLOOKUP(Table3[[#This Row],[Age]], Table4[], 2, TRUE)</f>
        <v>Middle Aged (45-64)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VLOOKUP(Table3[[#This Row],[Age]], Table4[], 2, TRUE)</f>
        <v>Middle Aged (45-64)</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VLOOKUP(Table3[[#This Row],[Age]], Table4[], 2, TRUE)</f>
        <v>Middle Aged (45-64)</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VLOOKUP(Table3[[#This Row],[Age]], Table4[], 2, TRUE)</f>
        <v>Adult (30-44)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VLOOKUP(Table3[[#This Row],[Age]], Table4[], 2, TRUE)</f>
        <v>Adult (30-44)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VLOOKUP(Table3[[#This Row],[Age]], Table4[], 2, TRUE)</f>
        <v>Middle Aged (45-64)</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VLOOKUP(Table3[[#This Row],[Age]], Table4[], 2, TRUE)</f>
        <v>Adult (30-44)</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VLOOKUP(Table3[[#This Row],[Age]], Table4[], 2, TRUE)</f>
        <v>Middle Aged (45-64)</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VLOOKUP(Table3[[#This Row],[Age]], Table4[], 2, TRUE)</f>
        <v>Adult (30-44)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VLOOKUP(Table3[[#This Row],[Age]], Table4[], 2, TRUE)</f>
        <v>Adult (30-44)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VLOOKUP(Table3[[#This Row],[Age]], Table4[], 2, TRUE)</f>
        <v>Young Adult (20-29)</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VLOOKUP(Table3[[#This Row],[Age]], Table4[], 2, TRUE)</f>
        <v>Adult (30-44)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VLOOKUP(Table3[[#This Row],[Age]], Table4[], 2, TRUE)</f>
        <v>Senior (65+)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VLOOKUP(Table3[[#This Row],[Age]], Table4[], 2, TRUE)</f>
        <v>Adult (30-44)</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VLOOKUP(Table3[[#This Row],[Age]], Table4[], 2, TRUE)</f>
        <v>Adult (30-44)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VLOOKUP(Table3[[#This Row],[Age]], Table4[], 2, TRUE)</f>
        <v>Adult (30-44)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VLOOKUP(Table3[[#This Row],[Age]], Table4[], 2, TRUE)</f>
        <v>Young Adult (20-29)</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VLOOKUP(Table3[[#This Row],[Age]], Table4[], 2, TRUE)</f>
        <v>Adult (30-44)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VLOOKUP(Table3[[#This Row],[Age]], Table4[], 2, TRUE)</f>
        <v>Middle Aged (45-64)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VLOOKUP(Table3[[#This Row],[Age]], Table4[], 2, TRUE)</f>
        <v>Middle Aged (45-64)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VLOOKUP(Table3[[#This Row],[Age]], Table4[], 2, TRUE)</f>
        <v>Middle Aged (45-64)</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VLOOKUP(Table3[[#This Row],[Age]], Table4[], 2, TRUE)</f>
        <v>Middle Aged (45-64)</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VLOOKUP(Table3[[#This Row],[Age]], Table4[], 2, TRUE)</f>
        <v>Young Adult (20-29)</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VLOOKUP(Table3[[#This Row],[Age]], Table4[], 2, TRUE)</f>
        <v>Adult (30-44)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VLOOKUP(Table3[[#This Row],[Age]], Table4[], 2, TRUE)</f>
        <v>Adult (30-44)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VLOOKUP(Table3[[#This Row],[Age]], Table4[], 2, TRUE)</f>
        <v>Adult (30-44)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VLOOKUP(Table3[[#This Row],[Age]], Table4[], 2, TRUE)</f>
        <v>Adult (30-44)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VLOOKUP(Table3[[#This Row],[Age]], Table4[], 2, TRUE)</f>
        <v>Adult (30-44)</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VLOOKUP(Table3[[#This Row],[Age]], Table4[], 2, TRUE)</f>
        <v>Adult (30-44)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VLOOKUP(Table3[[#This Row],[Age]], Table4[], 2, TRUE)</f>
        <v>Senior (65+)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VLOOKUP(Table3[[#This Row],[Age]], Table4[], 2, TRUE)</f>
        <v>Middle Aged (45-64)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VLOOKUP(Table3[[#This Row],[Age]], Table4[], 2, TRUE)</f>
        <v>Middle Aged (45-64)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VLOOKUP(Table3[[#This Row],[Age]], Table4[], 2, TRUE)</f>
        <v>Young Adult (20-29)</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VLOOKUP(Table3[[#This Row],[Age]], Table4[], 2, TRUE)</f>
        <v>Middle Aged (45-64)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VLOOKUP(Table3[[#This Row],[Age]], Table4[], 2, TRUE)</f>
        <v>Young Adult (20-29)</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VLOOKUP(Table3[[#This Row],[Age]], Table4[], 2, TRUE)</f>
        <v>Adult (30-44)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VLOOKUP(Table3[[#This Row],[Age]], Table4[], 2, TRUE)</f>
        <v>Adult (30-44)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VLOOKUP(Table3[[#This Row],[Age]], Table4[], 2, TRUE)</f>
        <v>Adult (30-44)</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VLOOKUP(Table3[[#This Row],[Age]], Table4[], 2, TRUE)</f>
        <v>Adult (30-44)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VLOOKUP(Table3[[#This Row],[Age]], Table4[], 2, TRUE)</f>
        <v>Senior (65+)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VLOOKUP(Table3[[#This Row],[Age]], Table4[], 2, TRUE)</f>
        <v>Adult (30-44)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VLOOKUP(Table3[[#This Row],[Age]], Table4[], 2, TRUE)</f>
        <v>Adult (30-44)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VLOOKUP(Table3[[#This Row],[Age]], Table4[], 2, TRUE)</f>
        <v>Adult (30-44)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VLOOKUP(Table3[[#This Row],[Age]], Table4[], 2, TRUE)</f>
        <v>Middle Aged (45-64)</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VLOOKUP(Table3[[#This Row],[Age]], Table4[], 2, TRUE)</f>
        <v>Middle Aged (45-64)</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VLOOKUP(Table3[[#This Row],[Age]], Table4[], 2, TRUE)</f>
        <v>Middle Aged (45-64)</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VLOOKUP(Table3[[#This Row],[Age]], Table4[], 2, TRUE)</f>
        <v>Adult (30-44)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VLOOKUP(Table3[[#This Row],[Age]], Table4[], 2, TRUE)</f>
        <v>Middle Aged (45-64)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VLOOKUP(Table3[[#This Row],[Age]], Table4[], 2, TRUE)</f>
        <v>Young Adult (20-29)</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VLOOKUP(Table3[[#This Row],[Age]], Table4[], 2, TRUE)</f>
        <v>Adult (30-44)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VLOOKUP(Table3[[#This Row],[Age]], Table4[], 2, TRUE)</f>
        <v>Senior (65+)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VLOOKUP(Table3[[#This Row],[Age]], Table4[], 2, TRUE)</f>
        <v>Adult (30-44)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VLOOKUP(Table3[[#This Row],[Age]], Table4[], 2, TRUE)</f>
        <v>Young Adult (20-29)</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VLOOKUP(Table3[[#This Row],[Age]], Table4[], 2, TRUE)</f>
        <v>Middle Aged (45-64)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VLOOKUP(Table3[[#This Row],[Age]], Table4[], 2, TRUE)</f>
        <v>Adult (30-44)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VLOOKUP(Table3[[#This Row],[Age]], Table4[], 2, TRUE)</f>
        <v>Adult (30-44)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VLOOKUP(Table3[[#This Row],[Age]], Table4[], 2, TRUE)</f>
        <v>Young Adult (20-29)</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VLOOKUP(Table3[[#This Row],[Age]], Table4[], 2, TRUE)</f>
        <v>Adult (30-44)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VLOOKUP(Table3[[#This Row],[Age]], Table4[], 2, TRUE)</f>
        <v>Young Adult (20-29)</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VLOOKUP(Table3[[#This Row],[Age]], Table4[], 2, TRUE)</f>
        <v>Middle Aged (45-64)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VLOOKUP(Table3[[#This Row],[Age]], Table4[], 2, TRUE)</f>
        <v>Middle Aged (45-64)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VLOOKUP(Table3[[#This Row],[Age]], Table4[], 2, TRUE)</f>
        <v>Middle Aged (45-64)</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VLOOKUP(Table3[[#This Row],[Age]], Table4[], 2, TRUE)</f>
        <v>Adult (30-44)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VLOOKUP(Table3[[#This Row],[Age]], Table4[], 2, TRUE)</f>
        <v>Middle Aged (45-64)</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VLOOKUP(Table3[[#This Row],[Age]], Table4[], 2, TRUE)</f>
        <v>Adult (30-44)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VLOOKUP(Table3[[#This Row],[Age]], Table4[], 2, TRUE)</f>
        <v>Senior (65+)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VLOOKUP(Table3[[#This Row],[Age]], Table4[], 2, TRUE)</f>
        <v>Middle Aged (45-64)</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VLOOKUP(Table3[[#This Row],[Age]], Table4[], 2, TRUE)</f>
        <v>Adult (30-44)</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VLOOKUP(Table3[[#This Row],[Age]], Table4[], 2, TRUE)</f>
        <v>Middle Aged (45-64)</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VLOOKUP(Table3[[#This Row],[Age]], Table4[], 2, TRUE)</f>
        <v>Middle Aged (45-64)</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VLOOKUP(Table3[[#This Row],[Age]], Table4[], 2, TRUE)</f>
        <v>Middle Aged (45-64)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VLOOKUP(Table3[[#This Row],[Age]], Table4[], 2, TRUE)</f>
        <v>Adult (30-44)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VLOOKUP(Table3[[#This Row],[Age]], Table4[], 2, TRUE)</f>
        <v>Adult (30-44)</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VLOOKUP(Table3[[#This Row],[Age]], Table4[], 2, TRUE)</f>
        <v>Middle Aged (45-64)</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VLOOKUP(Table3[[#This Row],[Age]], Table4[], 2, TRUE)</f>
        <v>Adult (30-44)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VLOOKUP(Table3[[#This Row],[Age]], Table4[], 2, TRUE)</f>
        <v>Adult (30-44)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VLOOKUP(Table3[[#This Row],[Age]], Table4[], 2, TRUE)</f>
        <v>Adult (30-44)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VLOOKUP(Table3[[#This Row],[Age]], Table4[], 2, TRUE)</f>
        <v>Middle Aged (45-64)</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VLOOKUP(Table3[[#This Row],[Age]], Table4[], 2, TRUE)</f>
        <v>Adult (30-44)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VLOOKUP(Table3[[#This Row],[Age]], Table4[], 2, TRUE)</f>
        <v>Adult (30-44)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VLOOKUP(Table3[[#This Row],[Age]], Table4[], 2, TRUE)</f>
        <v>Adult (30-44)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VLOOKUP(Table3[[#This Row],[Age]], Table4[], 2, TRUE)</f>
        <v>Young Adult (20-29)</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VLOOKUP(Table3[[#This Row],[Age]], Table4[], 2, TRUE)</f>
        <v>Middle Aged (45-64)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VLOOKUP(Table3[[#This Row],[Age]], Table4[], 2, TRUE)</f>
        <v>Middle Aged (45-64)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VLOOKUP(Table3[[#This Row],[Age]], Table4[], 2, TRUE)</f>
        <v>Adult (30-44)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VLOOKUP(Table3[[#This Row],[Age]], Table4[], 2, TRUE)</f>
        <v>Middle Aged (45-64)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VLOOKUP(Table3[[#This Row],[Age]], Table4[], 2, TRUE)</f>
        <v>Young Adult (20-29)</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VLOOKUP(Table3[[#This Row],[Age]], Table4[], 2, TRUE)</f>
        <v>Adult (30-44)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VLOOKUP(Table3[[#This Row],[Age]], Table4[], 2, TRUE)</f>
        <v>Adult (30-44)</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VLOOKUP(Table3[[#This Row],[Age]], Table4[], 2, TRUE)</f>
        <v>Adult (30-44)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VLOOKUP(Table3[[#This Row],[Age]], Table4[], 2, TRUE)</f>
        <v>Adult (30-44)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VLOOKUP(Table3[[#This Row],[Age]], Table4[], 2, TRUE)</f>
        <v>Middle Aged (45-64)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VLOOKUP(Table3[[#This Row],[Age]], Table4[], 2, TRUE)</f>
        <v>Adult (30-44)</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VLOOKUP(Table3[[#This Row],[Age]], Table4[], 2, TRUE)</f>
        <v>Adult (30-44)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VLOOKUP(Table3[[#This Row],[Age]], Table4[], 2, TRUE)</f>
        <v>Adult (30-44)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VLOOKUP(Table3[[#This Row],[Age]], Table4[], 2, TRUE)</f>
        <v>Adult (30-44)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VLOOKUP(Table3[[#This Row],[Age]], Table4[], 2, TRUE)</f>
        <v>Adult (30-44)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VLOOKUP(Table3[[#This Row],[Age]], Table4[], 2, TRUE)</f>
        <v>Adult (30-44)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VLOOKUP(Table3[[#This Row],[Age]], Table4[], 2, TRUE)</f>
        <v>Middle Aged (45-64)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VLOOKUP(Table3[[#This Row],[Age]], Table4[], 2, TRUE)</f>
        <v>Middle Aged (45-64)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VLOOKUP(Table3[[#This Row],[Age]], Table4[], 2, TRUE)</f>
        <v>Middle Aged (45-64)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VLOOKUP(Table3[[#This Row],[Age]], Table4[], 2, TRUE)</f>
        <v>Middle Aged (45-64)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VLOOKUP(Table3[[#This Row],[Age]], Table4[], 2, TRUE)</f>
        <v>Middle Aged (45-64)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VLOOKUP(Table3[[#This Row],[Age]], Table4[], 2, TRUE)</f>
        <v>Middle Aged (45-64)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VLOOKUP(Table3[[#This Row],[Age]], Table4[], 2, TRUE)</f>
        <v>Middle Aged (45-64)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VLOOKUP(Table3[[#This Row],[Age]], Table4[], 2, TRUE)</f>
        <v>Middle Aged (45-64)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VLOOKUP(Table3[[#This Row],[Age]], Table4[], 2, TRUE)</f>
        <v>Adult (30-44)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VLOOKUP(Table3[[#This Row],[Age]], Table4[], 2, TRUE)</f>
        <v>Adult (30-44)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VLOOKUP(Table3[[#This Row],[Age]], Table4[], 2, TRUE)</f>
        <v>Middle Aged (45-64)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VLOOKUP(Table3[[#This Row],[Age]], Table4[], 2, TRUE)</f>
        <v>Adult (30-44)</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VLOOKUP(Table3[[#This Row],[Age]], Table4[], 2, TRUE)</f>
        <v>Adult (30-44)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VLOOKUP(Table3[[#This Row],[Age]], Table4[], 2, TRUE)</f>
        <v>Adult (30-44)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VLOOKUP(Table3[[#This Row],[Age]], Table4[], 2, TRUE)</f>
        <v>Adult (30-44)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VLOOKUP(Table3[[#This Row],[Age]], Table4[], 2, TRUE)</f>
        <v>Middle Aged (45-64)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VLOOKUP(Table3[[#This Row],[Age]], Table4[], 2, TRUE)</f>
        <v>Senior (65+)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VLOOKUP(Table3[[#This Row],[Age]], Table4[], 2, TRUE)</f>
        <v>Middle Aged (45-64)</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VLOOKUP(Table3[[#This Row],[Age]], Table4[], 2, TRUE)</f>
        <v>Young Adult (20-29)</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VLOOKUP(Table3[[#This Row],[Age]], Table4[], 2, TRUE)</f>
        <v>Middle Aged (45-64)</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VLOOKUP(Table3[[#This Row],[Age]], Table4[], 2, TRUE)</f>
        <v>Adult (30-44)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VLOOKUP(Table3[[#This Row],[Age]], Table4[], 2, TRUE)</f>
        <v>Adult (30-44)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VLOOKUP(Table3[[#This Row],[Age]], Table4[], 2, TRUE)</f>
        <v>Middle Aged (45-64)</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VLOOKUP(Table3[[#This Row],[Age]], Table4[], 2, TRUE)</f>
        <v>Adult (30-44)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VLOOKUP(Table3[[#This Row],[Age]], Table4[], 2, TRUE)</f>
        <v>Senior (65+)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VLOOKUP(Table3[[#This Row],[Age]], Table4[], 2, TRUE)</f>
        <v>Adult (30-44)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VLOOKUP(Table3[[#This Row],[Age]], Table4[], 2, TRUE)</f>
        <v>Middle Aged (45-64)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VLOOKUP(Table3[[#This Row],[Age]], Table4[], 2, TRUE)</f>
        <v>Middle Aged (45-64)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VLOOKUP(Table3[[#This Row],[Age]], Table4[], 2, TRUE)</f>
        <v>Middle Aged (45-64)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VLOOKUP(Table3[[#This Row],[Age]], Table4[], 2, TRUE)</f>
        <v>Middle Aged (45-64)</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VLOOKUP(Table3[[#This Row],[Age]], Table4[], 2, TRUE)</f>
        <v>Middle Aged (45-64)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VLOOKUP(Table3[[#This Row],[Age]], Table4[], 2, TRUE)</f>
        <v>Middle Aged (45-64)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VLOOKUP(Table3[[#This Row],[Age]], Table4[], 2, TRUE)</f>
        <v>Adult (30-44)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VLOOKUP(Table3[[#This Row],[Age]], Table4[], 2, TRUE)</f>
        <v>Middle Aged (45-64)</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VLOOKUP(Table3[[#This Row],[Age]], Table4[], 2, TRUE)</f>
        <v>Adult (30-44)</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VLOOKUP(Table3[[#This Row],[Age]], Table4[], 2, TRUE)</f>
        <v>Middle Aged (45-64)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VLOOKUP(Table3[[#This Row],[Age]], Table4[], 2, TRUE)</f>
        <v>Middle Aged (45-64)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VLOOKUP(Table3[[#This Row],[Age]], Table4[], 2, TRUE)</f>
        <v>Adult (30-44)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VLOOKUP(Table3[[#This Row],[Age]], Table4[], 2, TRUE)</f>
        <v>Middle Aged (45-64)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VLOOKUP(Table3[[#This Row],[Age]], Table4[], 2, TRUE)</f>
        <v>Adult (30-44)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VLOOKUP(Table3[[#This Row],[Age]], Table4[], 2, TRUE)</f>
        <v>Adult (30-44)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VLOOKUP(Table3[[#This Row],[Age]], Table4[], 2, TRUE)</f>
        <v>Adult (30-44)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VLOOKUP(Table3[[#This Row],[Age]], Table4[], 2, TRUE)</f>
        <v>Adult (30-44)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VLOOKUP(Table3[[#This Row],[Age]], Table4[], 2, TRUE)</f>
        <v>Young Adult (20-29)</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VLOOKUP(Table3[[#This Row],[Age]], Table4[], 2, TRUE)</f>
        <v>Adult (30-44)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VLOOKUP(Table3[[#This Row],[Age]], Table4[], 2, TRUE)</f>
        <v>Adult (30-44)</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VLOOKUP(Table3[[#This Row],[Age]], Table4[], 2, TRUE)</f>
        <v>Middle Aged (45-64)</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VLOOKUP(Table3[[#This Row],[Age]], Table4[], 2, TRUE)</f>
        <v>Adult (30-44)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VLOOKUP(Table3[[#This Row],[Age]], Table4[], 2, TRUE)</f>
        <v>Adult (30-44)</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VLOOKUP(Table3[[#This Row],[Age]], Table4[], 2, TRUE)</f>
        <v>Adult (30-44)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VLOOKUP(Table3[[#This Row],[Age]], Table4[], 2, TRUE)</f>
        <v>Middle Aged (45-64)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VLOOKUP(Table3[[#This Row],[Age]], Table4[], 2, TRUE)</f>
        <v>Middle Aged (45-64)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VLOOKUP(Table3[[#This Row],[Age]], Table4[], 2, TRUE)</f>
        <v>Adult (30-44)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VLOOKUP(Table3[[#This Row],[Age]], Table4[], 2, TRUE)</f>
        <v>Adult (30-44)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VLOOKUP(Table3[[#This Row],[Age]], Table4[], 2, TRUE)</f>
        <v>Adult (30-44)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VLOOKUP(Table3[[#This Row],[Age]], Table4[], 2, TRUE)</f>
        <v>Middle Aged (45-64)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VLOOKUP(Table3[[#This Row],[Age]], Table4[], 2, TRUE)</f>
        <v>Senior (65+)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VLOOKUP(Table3[[#This Row],[Age]], Table4[], 2, TRUE)</f>
        <v>Adult (30-44)</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VLOOKUP(Table3[[#This Row],[Age]], Table4[], 2, TRUE)</f>
        <v>Adult (30-44)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VLOOKUP(Table3[[#This Row],[Age]], Table4[], 2, TRUE)</f>
        <v>Adult (30-44)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VLOOKUP(Table3[[#This Row],[Age]], Table4[], 2, TRUE)</f>
        <v>Adult (30-44)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VLOOKUP(Table3[[#This Row],[Age]], Table4[], 2, TRUE)</f>
        <v>Adult (30-44)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VLOOKUP(Table3[[#This Row],[Age]], Table4[], 2, TRUE)</f>
        <v>Middle Aged (45-64)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VLOOKUP(Table3[[#This Row],[Age]], Table4[], 2, TRUE)</f>
        <v>Adult (30-44)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VLOOKUP(Table3[[#This Row],[Age]], Table4[], 2, TRUE)</f>
        <v>Middle Aged (45-64)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VLOOKUP(Table3[[#This Row],[Age]], Table4[], 2, TRUE)</f>
        <v>Adult (30-44)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VLOOKUP(Table3[[#This Row],[Age]], Table4[], 2, TRUE)</f>
        <v>Young Adult (20-29)</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VLOOKUP(Table3[[#This Row],[Age]], Table4[], 2, TRUE)</f>
        <v>Young Adult (20-29)</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VLOOKUP(Table3[[#This Row],[Age]], Table4[], 2, TRUE)</f>
        <v>Adult (30-44)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VLOOKUP(Table3[[#This Row],[Age]], Table4[], 2, TRUE)</f>
        <v>Middle Aged (45-64)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VLOOKUP(Table3[[#This Row],[Age]], Table4[], 2, TRUE)</f>
        <v>Adult (30-44)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VLOOKUP(Table3[[#This Row],[Age]], Table4[], 2, TRUE)</f>
        <v>Adult (30-44)</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VLOOKUP(Table3[[#This Row],[Age]], Table4[], 2, TRUE)</f>
        <v>Adult (30-44)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VLOOKUP(Table3[[#This Row],[Age]], Table4[], 2, TRUE)</f>
        <v>Middle Aged (45-64)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VLOOKUP(Table3[[#This Row],[Age]], Table4[], 2, TRUE)</f>
        <v>Adult (30-44)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VLOOKUP(Table3[[#This Row],[Age]], Table4[], 2, TRUE)</f>
        <v>Middle Aged (45-64)</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VLOOKUP(Table3[[#This Row],[Age]], Table4[], 2, TRUE)</f>
        <v>Adult (30-44)</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VLOOKUP(Table3[[#This Row],[Age]], Table4[], 2, TRUE)</f>
        <v>Middle Aged (45-64)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VLOOKUP(Table3[[#This Row],[Age]], Table4[], 2, TRUE)</f>
        <v>Young Adult (20-29)</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VLOOKUP(Table3[[#This Row],[Age]], Table4[], 2, TRUE)</f>
        <v>Adult (30-44)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VLOOKUP(Table3[[#This Row],[Age]], Table4[], 2, TRUE)</f>
        <v>Senior (65+)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VLOOKUP(Table3[[#This Row],[Age]], Table4[], 2, TRUE)</f>
        <v>Adult (30-44)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VLOOKUP(Table3[[#This Row],[Age]], Table4[], 2, TRUE)</f>
        <v>Adult (30-44)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VLOOKUP(Table3[[#This Row],[Age]], Table4[], 2, TRUE)</f>
        <v>Middle Aged (45-64)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VLOOKUP(Table3[[#This Row],[Age]], Table4[], 2, TRUE)</f>
        <v>Middle Aged (45-64)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VLOOKUP(Table3[[#This Row],[Age]], Table4[], 2, TRUE)</f>
        <v>Middle Aged (45-64)</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VLOOKUP(Table3[[#This Row],[Age]], Table4[], 2, TRUE)</f>
        <v>Middle Aged (45-64)</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VLOOKUP(Table3[[#This Row],[Age]], Table4[], 2, TRUE)</f>
        <v>Middle Aged (45-64)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VLOOKUP(Table3[[#This Row],[Age]], Table4[], 2, TRUE)</f>
        <v>Middle Aged (45-64)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VLOOKUP(Table3[[#This Row],[Age]], Table4[], 2, TRUE)</f>
        <v>Adult (30-44)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VLOOKUP(Table3[[#This Row],[Age]], Table4[], 2, TRUE)</f>
        <v>Adult (30-44)</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VLOOKUP(Table3[[#This Row],[Age]], Table4[], 2, TRUE)</f>
        <v>Adult (30-44)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VLOOKUP(Table3[[#This Row],[Age]], Table4[], 2, TRUE)</f>
        <v>Senior (65+)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VLOOKUP(Table3[[#This Row],[Age]], Table4[], 2, TRUE)</f>
        <v>Middle Aged (45-64)</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VLOOKUP(Table3[[#This Row],[Age]], Table4[], 2, TRUE)</f>
        <v>Middle Aged (45-64)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VLOOKUP(Table3[[#This Row],[Age]], Table4[], 2, TRUE)</f>
        <v>Middle Aged (45-64)</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VLOOKUP(Table3[[#This Row],[Age]], Table4[], 2, TRUE)</f>
        <v>Adult (30-44)</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VLOOKUP(Table3[[#This Row],[Age]], Table4[], 2, TRUE)</f>
        <v>Adult (30-44)</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VLOOKUP(Table3[[#This Row],[Age]], Table4[], 2, TRUE)</f>
        <v>Senior (65+)</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VLOOKUP(Table3[[#This Row],[Age]], Table4[], 2, TRUE)</f>
        <v>Middle Aged (45-64)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VLOOKUP(Table3[[#This Row],[Age]], Table4[], 2, TRUE)</f>
        <v>Adult (30-44)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VLOOKUP(Table3[[#This Row],[Age]], Table4[], 2, TRUE)</f>
        <v>Young Adult (20-29)</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VLOOKUP(Table3[[#This Row],[Age]], Table4[], 2, TRUE)</f>
        <v>Adult (30-44)</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VLOOKUP(Table3[[#This Row],[Age]], Table4[], 2, TRUE)</f>
        <v>Adult (30-44)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VLOOKUP(Table3[[#This Row],[Age]], Table4[], 2, TRUE)</f>
        <v>Adult (30-44)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VLOOKUP(Table3[[#This Row],[Age]], Table4[], 2, TRUE)</f>
        <v>Middle Aged (45-64)</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VLOOKUP(Table3[[#This Row],[Age]], Table4[], 2, TRUE)</f>
        <v>Adult (30-44)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VLOOKUP(Table3[[#This Row],[Age]], Table4[], 2, TRUE)</f>
        <v>Adult (30-44)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VLOOKUP(Table3[[#This Row],[Age]], Table4[], 2, TRUE)</f>
        <v>Adult (30-44)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VLOOKUP(Table3[[#This Row],[Age]], Table4[], 2, TRUE)</f>
        <v>Middle Aged (45-64)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VLOOKUP(Table3[[#This Row],[Age]], Table4[], 2, TRUE)</f>
        <v>Adult (30-44)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VLOOKUP(Table3[[#This Row],[Age]], Table4[], 2, TRUE)</f>
        <v>Adult (30-44)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VLOOKUP(Table3[[#This Row],[Age]], Table4[], 2, TRUE)</f>
        <v>Adult (30-44)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VLOOKUP(Table3[[#This Row],[Age]], Table4[], 2, TRUE)</f>
        <v>Adult (30-44)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VLOOKUP(Table3[[#This Row],[Age]], Table4[], 2, TRUE)</f>
        <v>Middle Aged (45-64)</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VLOOKUP(Table3[[#This Row],[Age]], Table4[], 2, TRUE)</f>
        <v>Adult (30-44)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VLOOKUP(Table3[[#This Row],[Age]], Table4[], 2, TRUE)</f>
        <v>Middle Aged (45-64)</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VLOOKUP(Table3[[#This Row],[Age]], Table4[], 2, TRUE)</f>
        <v>Middle Aged (45-64)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VLOOKUP(Table3[[#This Row],[Age]], Table4[], 2, TRUE)</f>
        <v>Senior (65+)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VLOOKUP(Table3[[#This Row],[Age]], Table4[], 2, TRUE)</f>
        <v>Adult (30-44)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VLOOKUP(Table3[[#This Row],[Age]], Table4[], 2, TRUE)</f>
        <v>Adult (30-44)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VLOOKUP(Table3[[#This Row],[Age]], Table4[], 2, TRUE)</f>
        <v>Middle Aged (45-64)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VLOOKUP(Table3[[#This Row],[Age]], Table4[], 2, TRUE)</f>
        <v>Adult (30-44)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VLOOKUP(Table3[[#This Row],[Age]], Table4[], 2, TRUE)</f>
        <v>Adult (30-44)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VLOOKUP(Table3[[#This Row],[Age]], Table4[], 2, TRUE)</f>
        <v>Adult (30-44)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VLOOKUP(Table3[[#This Row],[Age]], Table4[], 2, TRUE)</f>
        <v>Adult (30-44)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VLOOKUP(Table3[[#This Row],[Age]], Table4[], 2, TRUE)</f>
        <v>Middle Aged (45-64)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VLOOKUP(Table3[[#This Row],[Age]], Table4[], 2, TRUE)</f>
        <v>Middle Aged (45-64)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VLOOKUP(Table3[[#This Row],[Age]], Table4[], 2, TRUE)</f>
        <v>Adult (30-44)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VLOOKUP(Table3[[#This Row],[Age]], Table4[], 2, TRUE)</f>
        <v>Adult (30-44)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VLOOKUP(Table3[[#This Row],[Age]], Table4[], 2, TRUE)</f>
        <v>Senior (65+)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VLOOKUP(Table3[[#This Row],[Age]], Table4[], 2, TRUE)</f>
        <v>Adult (30-44)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VLOOKUP(Table3[[#This Row],[Age]], Table4[], 2, TRUE)</f>
        <v>Adult (30-44)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VLOOKUP(Table3[[#This Row],[Age]], Table4[], 2, TRUE)</f>
        <v>Adult (30-44)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VLOOKUP(Table3[[#This Row],[Age]], Table4[], 2, TRUE)</f>
        <v>Senior (65+)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VLOOKUP(Table3[[#This Row],[Age]], Table4[], 2, TRUE)</f>
        <v>Adult (30-44)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VLOOKUP(Table3[[#This Row],[Age]], Table4[], 2, TRUE)</f>
        <v>Middle Aged (45-64)</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VLOOKUP(Table3[[#This Row],[Age]], Table4[], 2, TRUE)</f>
        <v>Middle Aged (45-64)</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VLOOKUP(Table3[[#This Row],[Age]], Table4[], 2, TRUE)</f>
        <v>Middle Aged (45-64)</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VLOOKUP(Table3[[#This Row],[Age]], Table4[], 2, TRUE)</f>
        <v>Adult (30-44)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VLOOKUP(Table3[[#This Row],[Age]], Table4[], 2, TRUE)</f>
        <v>Adult (30-44)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VLOOKUP(Table3[[#This Row],[Age]], Table4[], 2, TRUE)</f>
        <v>Adult (30-44)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VLOOKUP(Table3[[#This Row],[Age]], Table4[], 2, TRUE)</f>
        <v>Senior (65+)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VLOOKUP(Table3[[#This Row],[Age]], Table4[], 2, TRUE)</f>
        <v>Young Adult (20-29)</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VLOOKUP(Table3[[#This Row],[Age]], Table4[], 2, TRUE)</f>
        <v>Adult (30-44)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VLOOKUP(Table3[[#This Row],[Age]], Table4[], 2, TRUE)</f>
        <v>Middle Aged (45-64)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VLOOKUP(Table3[[#This Row],[Age]], Table4[], 2, TRUE)</f>
        <v>Adult (30-44)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VLOOKUP(Table3[[#This Row],[Age]], Table4[], 2, TRUE)</f>
        <v>Middle Aged (45-64)</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VLOOKUP(Table3[[#This Row],[Age]], Table4[], 2, TRUE)</f>
        <v>Young Adult (20-29)</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VLOOKUP(Table3[[#This Row],[Age]], Table4[], 2, TRUE)</f>
        <v>Adult (30-44)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VLOOKUP(Table3[[#This Row],[Age]], Table4[], 2, TRUE)</f>
        <v>Young Adult (20-29)</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VLOOKUP(Table3[[#This Row],[Age]], Table4[], 2, TRUE)</f>
        <v>Middle Aged (45-64)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VLOOKUP(Table3[[#This Row],[Age]], Table4[], 2, TRUE)</f>
        <v>Senior (65+)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VLOOKUP(Table3[[#This Row],[Age]], Table4[], 2, TRUE)</f>
        <v>Middle Aged (45-64)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VLOOKUP(Table3[[#This Row],[Age]], Table4[], 2, TRUE)</f>
        <v>Young Adult (20-29)</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VLOOKUP(Table3[[#This Row],[Age]], Table4[], 2, TRUE)</f>
        <v>Adult (30-44)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VLOOKUP(Table3[[#This Row],[Age]], Table4[], 2, TRUE)</f>
        <v>Adult (30-44)</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VLOOKUP(Table3[[#This Row],[Age]], Table4[], 2, TRUE)</f>
        <v>Adult (30-44)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VLOOKUP(Table3[[#This Row],[Age]], Table4[], 2, TRUE)</f>
        <v>Middle Aged (45-64)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VLOOKUP(Table3[[#This Row],[Age]], Table4[], 2, TRUE)</f>
        <v>Adult (30-44)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VLOOKUP(Table3[[#This Row],[Age]], Table4[], 2, TRUE)</f>
        <v>Adult (30-44)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VLOOKUP(Table3[[#This Row],[Age]], Table4[], 2, TRUE)</f>
        <v>Adult (30-44)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VLOOKUP(Table3[[#This Row],[Age]], Table4[], 2, TRUE)</f>
        <v>Adult (30-44)</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VLOOKUP(Table3[[#This Row],[Age]], Table4[], 2, TRUE)</f>
        <v>Middle Aged (45-64)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VLOOKUP(Table3[[#This Row],[Age]], Table4[], 2, TRUE)</f>
        <v>Adult (30-44)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VLOOKUP(Table3[[#This Row],[Age]], Table4[], 2, TRUE)</f>
        <v>Middle Aged (45-64)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VLOOKUP(Table3[[#This Row],[Age]], Table4[], 2, TRUE)</f>
        <v>Adult (30-44)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VLOOKUP(Table3[[#This Row],[Age]], Table4[], 2, TRUE)</f>
        <v>Adult (30-44)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VLOOKUP(Table3[[#This Row],[Age]], Table4[], 2, TRUE)</f>
        <v>Adult (30-44)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VLOOKUP(Table3[[#This Row],[Age]], Table4[], 2, TRUE)</f>
        <v>Senior (65+)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VLOOKUP(Table3[[#This Row],[Age]], Table4[], 2, TRUE)</f>
        <v>Middle Aged (45-64)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VLOOKUP(Table3[[#This Row],[Age]], Table4[], 2, TRUE)</f>
        <v>Adult (30-44)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VLOOKUP(Table3[[#This Row],[Age]], Table4[], 2, TRUE)</f>
        <v>Middle Aged (45-64)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VLOOKUP(Table3[[#This Row],[Age]], Table4[], 2, TRUE)</f>
        <v>Middle Aged (45-64)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VLOOKUP(Table3[[#This Row],[Age]], Table4[], 2, TRUE)</f>
        <v>Senior (65+)</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VLOOKUP(Table3[[#This Row],[Age]], Table4[], 2, TRUE)</f>
        <v>Adult (30-44)</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VLOOKUP(Table3[[#This Row],[Age]], Table4[], 2, TRUE)</f>
        <v>Adult (30-44)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VLOOKUP(Table3[[#This Row],[Age]], Table4[], 2, TRUE)</f>
        <v>Adult (30-44)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VLOOKUP(Table3[[#This Row],[Age]], Table4[], 2, TRUE)</f>
        <v>Middle Aged (45-64)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VLOOKUP(Table3[[#This Row],[Age]], Table4[], 2, TRUE)</f>
        <v>Adult (30-44)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VLOOKUP(Table3[[#This Row],[Age]], Table4[], 2, TRUE)</f>
        <v>Adult (30-44)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VLOOKUP(Table3[[#This Row],[Age]], Table4[], 2, TRUE)</f>
        <v>Middle Aged (45-64)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VLOOKUP(Table3[[#This Row],[Age]], Table4[], 2, TRUE)</f>
        <v>Senior (65+)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VLOOKUP(Table3[[#This Row],[Age]], Table4[], 2, TRUE)</f>
        <v>Middle Aged (45-64)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VLOOKUP(Table3[[#This Row],[Age]], Table4[], 2, TRUE)</f>
        <v>Middle Aged (45-64)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VLOOKUP(Table3[[#This Row],[Age]], Table4[], 2, TRUE)</f>
        <v>Adult (30-44)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VLOOKUP(Table3[[#This Row],[Age]], Table4[], 2, TRUE)</f>
        <v>Senior (65+)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VLOOKUP(Table3[[#This Row],[Age]], Table4[], 2, TRUE)</f>
        <v>Young Adult (20-29)</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VLOOKUP(Table3[[#This Row],[Age]], Table4[], 2, TRUE)</f>
        <v>Adult (30-44)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VLOOKUP(Table3[[#This Row],[Age]], Table4[], 2, TRUE)</f>
        <v>Adult (30-44)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VLOOKUP(Table3[[#This Row],[Age]], Table4[], 2, TRUE)</f>
        <v>Middle Aged (45-64)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VLOOKUP(Table3[[#This Row],[Age]], Table4[], 2, TRUE)</f>
        <v>Adult (30-44)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VLOOKUP(Table3[[#This Row],[Age]], Table4[], 2, TRUE)</f>
        <v>Middle Aged (45-64)</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VLOOKUP(Table3[[#This Row],[Age]], Table4[], 2, TRUE)</f>
        <v>Adult (30-44)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VLOOKUP(Table3[[#This Row],[Age]], Table4[], 2, TRUE)</f>
        <v>Middle Aged (45-64)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VLOOKUP(Table3[[#This Row],[Age]], Table4[], 2, TRUE)</f>
        <v>Adult (30-44)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VLOOKUP(Table3[[#This Row],[Age]], Table4[], 2, TRUE)</f>
        <v>Adult (30-44)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VLOOKUP(Table3[[#This Row],[Age]], Table4[], 2, TRUE)</f>
        <v>Middle Aged (45-64)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VLOOKUP(Table3[[#This Row],[Age]], Table4[], 2, TRUE)</f>
        <v>Adult (30-44)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VLOOKUP(Table3[[#This Row],[Age]], Table4[], 2, TRUE)</f>
        <v>Adult (30-44)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VLOOKUP(Table3[[#This Row],[Age]], Table4[], 2, TRUE)</f>
        <v>Senior (65+)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VLOOKUP(Table3[[#This Row],[Age]], Table4[], 2, TRUE)</f>
        <v>Adult (30-44)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VLOOKUP(Table3[[#This Row],[Age]], Table4[], 2, TRUE)</f>
        <v>Adult (30-44)</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VLOOKUP(Table3[[#This Row],[Age]], Table4[], 2, TRUE)</f>
        <v>Middle Aged (45-64)</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VLOOKUP(Table3[[#This Row],[Age]], Table4[], 2, TRUE)</f>
        <v>Adult (30-44)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VLOOKUP(Table3[[#This Row],[Age]], Table4[], 2, TRUE)</f>
        <v>Adult (30-44)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VLOOKUP(Table3[[#This Row],[Age]], Table4[], 2, TRUE)</f>
        <v>Adult (30-44)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VLOOKUP(Table3[[#This Row],[Age]], Table4[], 2, TRUE)</f>
        <v>Middle Aged (45-64)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VLOOKUP(Table3[[#This Row],[Age]], Table4[], 2, TRUE)</f>
        <v>Middle Aged (45-64)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VLOOKUP(Table3[[#This Row],[Age]], Table4[], 2, TRUE)</f>
        <v>Adult (30-44)</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VLOOKUP(Table3[[#This Row],[Age]], Table4[], 2, TRUE)</f>
        <v>Middle Aged (45-64)</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VLOOKUP(Table3[[#This Row],[Age]], Table4[], 2, TRUE)</f>
        <v>Middle Aged (45-64)</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VLOOKUP(Table3[[#This Row],[Age]], Table4[], 2, TRUE)</f>
        <v>Middle Aged (45-64)</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VLOOKUP(Table3[[#This Row],[Age]], Table4[], 2, TRUE)</f>
        <v>Adult (30-44)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VLOOKUP(Table3[[#This Row],[Age]], Table4[], 2, TRUE)</f>
        <v>Adult (30-44)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VLOOKUP(Table3[[#This Row],[Age]], Table4[], 2, TRUE)</f>
        <v>Middle Aged (45-64)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VLOOKUP(Table3[[#This Row],[Age]], Table4[], 2, TRUE)</f>
        <v>Adult (30-44)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VLOOKUP(Table3[[#This Row],[Age]], Table4[], 2, TRUE)</f>
        <v>Middle Aged (45-64)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VLOOKUP(Table3[[#This Row],[Age]], Table4[], 2, TRUE)</f>
        <v>Adult (30-44)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VLOOKUP(Table3[[#This Row],[Age]], Table4[], 2, TRUE)</f>
        <v>Young Adult (20-29)</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VLOOKUP(Table3[[#This Row],[Age]], Table4[], 2, TRUE)</f>
        <v>Adult (30-44)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VLOOKUP(Table3[[#This Row],[Age]], Table4[], 2, TRUE)</f>
        <v>Adult (30-44)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VLOOKUP(Table3[[#This Row],[Age]], Table4[], 2, TRUE)</f>
        <v>Adult (30-44)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VLOOKUP(Table3[[#This Row],[Age]], Table4[], 2, TRUE)</f>
        <v>Adult (30-44)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VLOOKUP(Table3[[#This Row],[Age]], Table4[], 2, TRUE)</f>
        <v>Middle Aged (45-64)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VLOOKUP(Table3[[#This Row],[Age]], Table4[], 2, TRUE)</f>
        <v>Young Adult (20-29)</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VLOOKUP(Table3[[#This Row],[Age]], Table4[], 2, TRUE)</f>
        <v>Middle Aged (45-64)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VLOOKUP(Table3[[#This Row],[Age]], Table4[], 2, TRUE)</f>
        <v>Adult (30-44)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VLOOKUP(Table3[[#This Row],[Age]], Table4[], 2, TRUE)</f>
        <v>Senior (65+)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VLOOKUP(Table3[[#This Row],[Age]], Table4[], 2, TRUE)</f>
        <v>Middle Aged (45-64)</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VLOOKUP(Table3[[#This Row],[Age]], Table4[], 2, TRUE)</f>
        <v>Middle Aged (45-64)</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VLOOKUP(Table3[[#This Row],[Age]], Table4[], 2, TRUE)</f>
        <v>Middle Aged (45-64)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VLOOKUP(Table3[[#This Row],[Age]], Table4[], 2, TRUE)</f>
        <v>Middle Aged (45-64)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VLOOKUP(Table3[[#This Row],[Age]], Table4[], 2, TRUE)</f>
        <v>Middle Aged (45-64)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VLOOKUP(Table3[[#This Row],[Age]], Table4[], 2, TRUE)</f>
        <v>Middle Aged (45-64)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VLOOKUP(Table3[[#This Row],[Age]], Table4[], 2, TRUE)</f>
        <v>Adult (30-44)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VLOOKUP(Table3[[#This Row],[Age]], Table4[], 2, TRUE)</f>
        <v>Middle Aged (45-64)</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VLOOKUP(Table3[[#This Row],[Age]], Table4[], 2, TRUE)</f>
        <v>Adult (30-44)</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VLOOKUP(Table3[[#This Row],[Age]], Table4[], 2, TRUE)</f>
        <v>Middle Aged (45-64)</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VLOOKUP(Table3[[#This Row],[Age]], Table4[], 2, TRUE)</f>
        <v>Middle Aged (45-64)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VLOOKUP(Table3[[#This Row],[Age]], Table4[], 2, TRUE)</f>
        <v>Middle Aged (45-64)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VLOOKUP(Table3[[#This Row],[Age]], Table4[], 2, TRUE)</f>
        <v>Senior (65+)</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VLOOKUP(Table3[[#This Row],[Age]], Table4[], 2, TRUE)</f>
        <v>Middle Aged (45-64)</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VLOOKUP(Table3[[#This Row],[Age]], Table4[], 2, TRUE)</f>
        <v>Adult (30-44)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VLOOKUP(Table3[[#This Row],[Age]], Table4[], 2, TRUE)</f>
        <v>Adult (30-44)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VLOOKUP(Table3[[#This Row],[Age]], Table4[], 2, TRUE)</f>
        <v>Young Adult (20-29)</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VLOOKUP(Table3[[#This Row],[Age]], Table4[], 2, TRUE)</f>
        <v>Middle Aged (45-64)</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VLOOKUP(Table3[[#This Row],[Age]], Table4[], 2, TRUE)</f>
        <v>Young Adult (20-29)</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VLOOKUP(Table3[[#This Row],[Age]], Table4[], 2, TRUE)</f>
        <v>Young Adult (20-29)</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VLOOKUP(Table3[[#This Row],[Age]], Table4[], 2, TRUE)</f>
        <v>Adult (30-44)</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VLOOKUP(Table3[[#This Row],[Age]], Table4[], 2, TRUE)</f>
        <v>Senior (65+)</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VLOOKUP(Table3[[#This Row],[Age]], Table4[], 2, TRUE)</f>
        <v>Middle Aged (45-64)</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VLOOKUP(Table3[[#This Row],[Age]], Table4[], 2, TRUE)</f>
        <v>Adult (30-44)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VLOOKUP(Table3[[#This Row],[Age]], Table4[], 2, TRUE)</f>
        <v>Adult (30-44)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VLOOKUP(Table3[[#This Row],[Age]], Table4[], 2, TRUE)</f>
        <v>Middle Aged (45-64)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VLOOKUP(Table3[[#This Row],[Age]], Table4[], 2, TRUE)</f>
        <v>Adult (30-44)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VLOOKUP(Table3[[#This Row],[Age]], Table4[], 2, TRUE)</f>
        <v>Adult (30-44)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VLOOKUP(Table3[[#This Row],[Age]], Table4[], 2, TRUE)</f>
        <v>Middle Aged (45-64)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VLOOKUP(Table3[[#This Row],[Age]], Table4[], 2, TRUE)</f>
        <v>Adult (30-44)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VLOOKUP(Table3[[#This Row],[Age]], Table4[], 2, TRUE)</f>
        <v>Young Adult (20-29)</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VLOOKUP(Table3[[#This Row],[Age]], Table4[], 2, TRUE)</f>
        <v>Middle Aged (45-64)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VLOOKUP(Table3[[#This Row],[Age]], Table4[], 2, TRUE)</f>
        <v>Adult (30-44)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VLOOKUP(Table3[[#This Row],[Age]], Table4[], 2, TRUE)</f>
        <v>Young Adult (20-29)</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VLOOKUP(Table3[[#This Row],[Age]], Table4[], 2, TRUE)</f>
        <v>Adult (30-44)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VLOOKUP(Table3[[#This Row],[Age]], Table4[], 2, TRUE)</f>
        <v>Middle Aged (45-64)</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VLOOKUP(Table3[[#This Row],[Age]], Table4[], 2, TRUE)</f>
        <v>Middle Aged (45-64)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VLOOKUP(Table3[[#This Row],[Age]], Table4[], 2, TRUE)</f>
        <v>Middle Aged (45-64)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VLOOKUP(Table3[[#This Row],[Age]], Table4[], 2, TRUE)</f>
        <v>Adult (30-44)</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VLOOKUP(Table3[[#This Row],[Age]], Table4[], 2, TRUE)</f>
        <v>Middle Aged (45-64)</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VLOOKUP(Table3[[#This Row],[Age]], Table4[], 2, TRUE)</f>
        <v>Middle Aged (45-64)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VLOOKUP(Table3[[#This Row],[Age]], Table4[], 2, TRUE)</f>
        <v>Senior (65+)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VLOOKUP(Table3[[#This Row],[Age]], Table4[], 2, TRUE)</f>
        <v>Adult (30-44)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VLOOKUP(Table3[[#This Row],[Age]], Table4[], 2, TRUE)</f>
        <v>Adult (30-44)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VLOOKUP(Table3[[#This Row],[Age]], Table4[], 2, TRUE)</f>
        <v>Adult (30-44)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VLOOKUP(Table3[[#This Row],[Age]], Table4[], 2, TRUE)</f>
        <v>Adult (30-44)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VLOOKUP(Table3[[#This Row],[Age]], Table4[], 2, TRUE)</f>
        <v>Adult (30-44)</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VLOOKUP(Table3[[#This Row],[Age]], Table4[], 2, TRUE)</f>
        <v>Middle Aged (45-64)</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VLOOKUP(Table3[[#This Row],[Age]], Table4[], 2, TRUE)</f>
        <v>Adult (30-44)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VLOOKUP(Table3[[#This Row],[Age]], Table4[], 2, TRUE)</f>
        <v>Middle Aged (45-64)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VLOOKUP(Table3[[#This Row],[Age]], Table4[], 2, TRUE)</f>
        <v>Adult (30-44)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VLOOKUP(Table3[[#This Row],[Age]], Table4[], 2, TRUE)</f>
        <v>Young Adult (20-29)</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VLOOKUP(Table3[[#This Row],[Age]], Table4[], 2, TRUE)</f>
        <v>Young Adult (20-29)</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VLOOKUP(Table3[[#This Row],[Age]], Table4[], 2, TRUE)</f>
        <v>Middle Aged (45-64)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VLOOKUP(Table3[[#This Row],[Age]], Table4[], 2, TRUE)</f>
        <v>Senior (65+)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VLOOKUP(Table3[[#This Row],[Age]], Table4[], 2, TRUE)</f>
        <v>Middle Aged (45-64)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VLOOKUP(Table3[[#This Row],[Age]], Table4[], 2, TRUE)</f>
        <v>Adult (30-44)</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VLOOKUP(Table3[[#This Row],[Age]], Table4[], 2, TRUE)</f>
        <v>Senior (65+)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VLOOKUP(Table3[[#This Row],[Age]], Table4[], 2, TRUE)</f>
        <v>Middle Aged (45-64)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VLOOKUP(Table3[[#This Row],[Age]], Table4[], 2, TRUE)</f>
        <v>Middle Aged (45-64)</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VLOOKUP(Table3[[#This Row],[Age]], Table4[], 2, TRUE)</f>
        <v>Adult (30-44)</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VLOOKUP(Table3[[#This Row],[Age]], Table4[], 2, TRUE)</f>
        <v>Middle Aged (45-64)</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VLOOKUP(Table3[[#This Row],[Age]], Table4[], 2, TRUE)</f>
        <v>Adult (30-44)</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VLOOKUP(Table3[[#This Row],[Age]], Table4[], 2, TRUE)</f>
        <v>Middle Aged (45-64)</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VLOOKUP(Table3[[#This Row],[Age]], Table4[], 2, TRUE)</f>
        <v>Adult (30-44)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VLOOKUP(Table3[[#This Row],[Age]], Table4[], 2, TRUE)</f>
        <v>Adult (30-44)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VLOOKUP(Table3[[#This Row],[Age]], Table4[], 2, TRUE)</f>
        <v>Middle Aged (45-64)</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VLOOKUP(Table3[[#This Row],[Age]], Table4[], 2, TRUE)</f>
        <v>Adult (30-44)</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VLOOKUP(Table3[[#This Row],[Age]], Table4[], 2, TRUE)</f>
        <v>Senior (65+)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VLOOKUP(Table3[[#This Row],[Age]], Table4[], 2, TRUE)</f>
        <v>Young Adult (20-29)</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VLOOKUP(Table3[[#This Row],[Age]], Table4[], 2, TRUE)</f>
        <v>Middle Aged (45-64)</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VLOOKUP(Table3[[#This Row],[Age]], Table4[], 2, TRUE)</f>
        <v>Senior (65+)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VLOOKUP(Table3[[#This Row],[Age]], Table4[], 2, TRUE)</f>
        <v>Adult (30-44)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VLOOKUP(Table3[[#This Row],[Age]], Table4[], 2, TRUE)</f>
        <v>Adult (30-44)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VLOOKUP(Table3[[#This Row],[Age]], Table4[], 2, TRUE)</f>
        <v>Middle Aged (45-64)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VLOOKUP(Table3[[#This Row],[Age]], Table4[], 2, TRUE)</f>
        <v>Adult (30-44)</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VLOOKUP(Table3[[#This Row],[Age]], Table4[], 2, TRUE)</f>
        <v>Middle Aged (45-64)</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VLOOKUP(Table3[[#This Row],[Age]], Table4[], 2, TRUE)</f>
        <v>Middle Aged (45-64)</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VLOOKUP(Table3[[#This Row],[Age]], Table4[], 2, TRUE)</f>
        <v>Adult (30-44)</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VLOOKUP(Table3[[#This Row],[Age]], Table4[], 2, TRUE)</f>
        <v>Middle Aged (45-64)</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VLOOKUP(Table3[[#This Row],[Age]], Table4[], 2, TRUE)</f>
        <v>Adult (30-44)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VLOOKUP(Table3[[#This Row],[Age]], Table4[], 2, TRUE)</f>
        <v>Middle Aged (45-64)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VLOOKUP(Table3[[#This Row],[Age]], Table4[], 2, TRUE)</f>
        <v>Senior (65+)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VLOOKUP(Table3[[#This Row],[Age]], Table4[], 2, TRUE)</f>
        <v>Senior (65+)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VLOOKUP(Table3[[#This Row],[Age]], Table4[], 2, TRUE)</f>
        <v>Middle Aged (45-64)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VLOOKUP(Table3[[#This Row],[Age]], Table4[], 2, TRUE)</f>
        <v>Middle Aged (45-64)</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VLOOKUP(Table3[[#This Row],[Age]], Table4[], 2, TRUE)</f>
        <v>Adult (30-44)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VLOOKUP(Table3[[#This Row],[Age]], Table4[], 2, TRUE)</f>
        <v>Middle Aged (45-64)</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VLOOKUP(Table3[[#This Row],[Age]], Table4[], 2, TRUE)</f>
        <v>Middle Aged (45-64)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VLOOKUP(Table3[[#This Row],[Age]], Table4[], 2, TRUE)</f>
        <v>Adult (30-44)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VLOOKUP(Table3[[#This Row],[Age]], Table4[], 2, TRUE)</f>
        <v>Middle Aged (45-64)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VLOOKUP(Table3[[#This Row],[Age]], Table4[], 2, TRUE)</f>
        <v>Adult (30-44)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VLOOKUP(Table3[[#This Row],[Age]], Table4[], 2, TRUE)</f>
        <v>Young Adult (20-29)</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VLOOKUP(Table3[[#This Row],[Age]], Table4[], 2, TRUE)</f>
        <v>Middle Aged (45-64)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VLOOKUP(Table3[[#This Row],[Age]], Table4[], 2, TRUE)</f>
        <v>Adult (30-44)</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VLOOKUP(Table3[[#This Row],[Age]], Table4[], 2, TRUE)</f>
        <v>Middle Aged (45-64)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VLOOKUP(Table3[[#This Row],[Age]], Table4[], 2, TRUE)</f>
        <v>Middle Aged (45-64)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VLOOKUP(Table3[[#This Row],[Age]], Table4[], 2, TRUE)</f>
        <v>Adult (30-44)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VLOOKUP(Table3[[#This Row],[Age]], Table4[], 2, TRUE)</f>
        <v>Adult (30-44)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VLOOKUP(Table3[[#This Row],[Age]], Table4[], 2, TRUE)</f>
        <v>Adult (30-44)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VLOOKUP(Table3[[#This Row],[Age]], Table4[], 2, TRUE)</f>
        <v>Young Adult (20-29)</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VLOOKUP(Table3[[#This Row],[Age]], Table4[], 2, TRUE)</f>
        <v>Middle Aged (45-64)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VLOOKUP(Table3[[#This Row],[Age]], Table4[], 2, TRUE)</f>
        <v>Middle Aged (45-64)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VLOOKUP(Table3[[#This Row],[Age]], Table4[], 2, TRUE)</f>
        <v>Middle Aged (45-64)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VLOOKUP(Table3[[#This Row],[Age]], Table4[], 2, TRUE)</f>
        <v>Middle Aged (45-64)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VLOOKUP(Table3[[#This Row],[Age]], Table4[], 2, TRUE)</f>
        <v>Adult (30-44)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VLOOKUP(Table3[[#This Row],[Age]], Table4[], 2, TRUE)</f>
        <v>Middle Aged (45-64)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VLOOKUP(Table3[[#This Row],[Age]], Table4[], 2, TRUE)</f>
        <v>Adult (30-44)</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VLOOKUP(Table3[[#This Row],[Age]], Table4[], 2, TRUE)</f>
        <v>Adult (30-44)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VLOOKUP(Table3[[#This Row],[Age]], Table4[], 2, TRUE)</f>
        <v>Middle Aged (45-64)</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VLOOKUP(Table3[[#This Row],[Age]], Table4[], 2, TRUE)</f>
        <v>Middle Aged (45-64)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VLOOKUP(Table3[[#This Row],[Age]], Table4[], 2, TRUE)</f>
        <v>Middle Aged (45-64)</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VLOOKUP(Table3[[#This Row],[Age]], Table4[], 2, TRUE)</f>
        <v>Young Adult (20-29)</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VLOOKUP(Table3[[#This Row],[Age]], Table4[], 2, TRUE)</f>
        <v>Senior (65+)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VLOOKUP(Table3[[#This Row],[Age]], Table4[], 2, TRUE)</f>
        <v>Young Adult (20-29)</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VLOOKUP(Table3[[#This Row],[Age]], Table4[], 2, TRUE)</f>
        <v>Senior (65+)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VLOOKUP(Table3[[#This Row],[Age]], Table4[], 2, TRUE)</f>
        <v>Middle Aged (45-64)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VLOOKUP(Table3[[#This Row],[Age]], Table4[], 2, TRUE)</f>
        <v>Adult (30-44)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VLOOKUP(Table3[[#This Row],[Age]], Table4[], 2, TRUE)</f>
        <v>Adult (30-44)</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VLOOKUP(Table3[[#This Row],[Age]], Table4[], 2, TRUE)</f>
        <v>Adult (30-44)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VLOOKUP(Table3[[#This Row],[Age]], Table4[], 2, TRUE)</f>
        <v>Middle Aged (45-64)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VLOOKUP(Table3[[#This Row],[Age]], Table4[], 2, TRUE)</f>
        <v>Middle Aged (45-64)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VLOOKUP(Table3[[#This Row],[Age]], Table4[], 2, TRUE)</f>
        <v>Senior (65+)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VLOOKUP(Table3[[#This Row],[Age]], Table4[], 2, TRUE)</f>
        <v>Middle Aged (45-64)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VLOOKUP(Table3[[#This Row],[Age]], Table4[], 2, TRUE)</f>
        <v>Adult (30-44)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VLOOKUP(Table3[[#This Row],[Age]], Table4[], 2, TRUE)</f>
        <v>Adult (30-44)</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VLOOKUP(Table3[[#This Row],[Age]], Table4[], 2, TRUE)</f>
        <v>Senior (65+)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VLOOKUP(Table3[[#This Row],[Age]], Table4[], 2, TRUE)</f>
        <v>Senior (65+)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VLOOKUP(Table3[[#This Row],[Age]], Table4[], 2, TRUE)</f>
        <v>Middle Aged (45-64)</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VLOOKUP(Table3[[#This Row],[Age]], Table4[], 2, TRUE)</f>
        <v>Middle Aged (45-64)</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VLOOKUP(Table3[[#This Row],[Age]], Table4[], 2, TRUE)</f>
        <v>Middle Aged (45-64)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VLOOKUP(Table3[[#This Row],[Age]], Table4[], 2, TRUE)</f>
        <v>Adult (30-44)</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VLOOKUP(Table3[[#This Row],[Age]], Table4[], 2, TRUE)</f>
        <v>Adult (30-44)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VLOOKUP(Table3[[#This Row],[Age]], Table4[], 2, TRUE)</f>
        <v>Adult (30-44)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VLOOKUP(Table3[[#This Row],[Age]], Table4[], 2, TRUE)</f>
        <v>Middle Aged (45-64)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VLOOKUP(Table3[[#This Row],[Age]], Table4[], 2, TRUE)</f>
        <v>Adult (30-44)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VLOOKUP(Table3[[#This Row],[Age]], Table4[], 2, TRUE)</f>
        <v>Middle Aged (45-64)</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VLOOKUP(Table3[[#This Row],[Age]], Table4[], 2, TRUE)</f>
        <v>Adult (30-44)</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VLOOKUP(Table3[[#This Row],[Age]], Table4[], 2, TRUE)</f>
        <v>Senior (65+)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VLOOKUP(Table3[[#This Row],[Age]], Table4[], 2, TRUE)</f>
        <v>Adult (30-44)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VLOOKUP(Table3[[#This Row],[Age]], Table4[], 2, TRUE)</f>
        <v>Middle Aged (45-64)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VLOOKUP(Table3[[#This Row],[Age]], Table4[], 2, TRUE)</f>
        <v>Adult (30-44)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VLOOKUP(Table3[[#This Row],[Age]], Table4[], 2, TRUE)</f>
        <v>Adult (30-44)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VLOOKUP(Table3[[#This Row],[Age]], Table4[], 2, TRUE)</f>
        <v>Adult (30-44)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VLOOKUP(Table3[[#This Row],[Age]], Table4[], 2, TRUE)</f>
        <v>Middle Aged (45-64)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VLOOKUP(Table3[[#This Row],[Age]], Table4[], 2, TRUE)</f>
        <v>Adult (30-44)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VLOOKUP(Table3[[#This Row],[Age]], Table4[], 2, TRUE)</f>
        <v>Adult (30-44)</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VLOOKUP(Table3[[#This Row],[Age]], Table4[], 2, TRUE)</f>
        <v>Middle Aged (45-64)</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VLOOKUP(Table3[[#This Row],[Age]], Table4[], 2, TRUE)</f>
        <v>Adult (30-44)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VLOOKUP(Table3[[#This Row],[Age]], Table4[], 2, TRUE)</f>
        <v>Young Adult (20-29)</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VLOOKUP(Table3[[#This Row],[Age]], Table4[], 2, TRUE)</f>
        <v>Adult (30-44)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VLOOKUP(Table3[[#This Row],[Age]], Table4[], 2, TRUE)</f>
        <v>Middle Aged (45-64)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VLOOKUP(Table3[[#This Row],[Age]], Table4[], 2, TRUE)</f>
        <v>Adult (30-44)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VLOOKUP(Table3[[#This Row],[Age]], Table4[], 2, TRUE)</f>
        <v>Adult (30-44)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VLOOKUP(Table3[[#This Row],[Age]], Table4[], 2, TRUE)</f>
        <v>Middle Aged (45-64)</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VLOOKUP(Table3[[#This Row],[Age]], Table4[], 2, TRUE)</f>
        <v>Middle Aged (45-64)</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VLOOKUP(Table3[[#This Row],[Age]], Table4[], 2, TRUE)</f>
        <v>Adult (30-44)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VLOOKUP(Table3[[#This Row],[Age]], Table4[], 2, TRUE)</f>
        <v>Middle Aged (45-64)</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VLOOKUP(Table3[[#This Row],[Age]], Table4[], 2, TRUE)</f>
        <v>Middle Aged (45-64)</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VLOOKUP(Table3[[#This Row],[Age]], Table4[], 2, TRUE)</f>
        <v>Adult (30-44)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VLOOKUP(Table3[[#This Row],[Age]], Table4[], 2, TRUE)</f>
        <v>Adult (30-44)</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VLOOKUP(Table3[[#This Row],[Age]], Table4[], 2, TRUE)</f>
        <v>Adult (30-44)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VLOOKUP(Table3[[#This Row],[Age]], Table4[], 2, TRUE)</f>
        <v>Middle Aged (45-64)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VLOOKUP(Table3[[#This Row],[Age]], Table4[], 2, TRUE)</f>
        <v>Adult (30-44)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VLOOKUP(Table3[[#This Row],[Age]], Table4[], 2, TRUE)</f>
        <v>Middle Aged (45-64)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VLOOKUP(Table3[[#This Row],[Age]], Table4[], 2, TRUE)</f>
        <v>Middle Aged (45-64)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VLOOKUP(Table3[[#This Row],[Age]], Table4[], 2, TRUE)</f>
        <v>Middle Aged (45-64)</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VLOOKUP(Table3[[#This Row],[Age]], Table4[], 2, TRUE)</f>
        <v>Middle Aged (45-64)</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VLOOKUP(Table3[[#This Row],[Age]], Table4[], 2, TRUE)</f>
        <v>Adult (30-44)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VLOOKUP(Table3[[#This Row],[Age]], Table4[], 2, TRUE)</f>
        <v>Middle Aged (45-64)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VLOOKUP(Table3[[#This Row],[Age]], Table4[], 2, TRUE)</f>
        <v>Middle Aged (45-64)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VLOOKUP(Table3[[#This Row],[Age]], Table4[], 2, TRUE)</f>
        <v>Adult (30-44)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VLOOKUP(Table3[[#This Row],[Age]], Table4[], 2, TRUE)</f>
        <v>Adult (30-44)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VLOOKUP(Table3[[#This Row],[Age]], Table4[], 2, TRUE)</f>
        <v>Middle Aged (45-64)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VLOOKUP(Table3[[#This Row],[Age]], Table4[], 2, TRUE)</f>
        <v>Middle Aged (45-64)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VLOOKUP(Table3[[#This Row],[Age]], Table4[], 2, TRUE)</f>
        <v>Adult (30-44)</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VLOOKUP(Table3[[#This Row],[Age]], Table4[], 2, TRUE)</f>
        <v>Adult (30-44)</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VLOOKUP(Table3[[#This Row],[Age]], Table4[], 2, TRUE)</f>
        <v>Young Adult (20-29)</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VLOOKUP(Table3[[#This Row],[Age]], Table4[], 2, TRUE)</f>
        <v>Middle Aged (45-64)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VLOOKUP(Table3[[#This Row],[Age]], Table4[], 2, TRUE)</f>
        <v>Adult (30-44)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VLOOKUP(Table3[[#This Row],[Age]], Table4[], 2, TRUE)</f>
        <v>Adult (30-44)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VLOOKUP(Table3[[#This Row],[Age]], Table4[], 2, TRUE)</f>
        <v>Adult (30-44)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VLOOKUP(Table3[[#This Row],[Age]], Table4[], 2, TRUE)</f>
        <v>Adult (30-44)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VLOOKUP(Table3[[#This Row],[Age]], Table4[], 2, TRUE)</f>
        <v>Adult (30-44)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VLOOKUP(Table3[[#This Row],[Age]], Table4[], 2, TRUE)</f>
        <v>Adult (30-44)</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VLOOKUP(Table3[[#This Row],[Age]], Table4[], 2, TRUE)</f>
        <v>Young Adult (20-29)</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VLOOKUP(Table3[[#This Row],[Age]], Table4[], 2, TRUE)</f>
        <v>Middle Aged (45-64)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VLOOKUP(Table3[[#This Row],[Age]], Table4[], 2, TRUE)</f>
        <v>Adult (30-44)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VLOOKUP(Table3[[#This Row],[Age]], Table4[], 2, TRUE)</f>
        <v>Middle Aged (45-64)</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VLOOKUP(Table3[[#This Row],[Age]], Table4[], 2, TRUE)</f>
        <v>Young Adult (20-29)</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VLOOKUP(Table3[[#This Row],[Age]], Table4[], 2, TRUE)</f>
        <v>Middle Aged (45-64)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VLOOKUP(Table3[[#This Row],[Age]], Table4[], 2, TRUE)</f>
        <v>Adult (30-44)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VLOOKUP(Table3[[#This Row],[Age]], Table4[], 2, TRUE)</f>
        <v>Adult (30-44)</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VLOOKUP(Table3[[#This Row],[Age]], Table4[], 2, TRUE)</f>
        <v>Middle Aged (45-64)</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VLOOKUP(Table3[[#This Row],[Age]], Table4[], 2, TRUE)</f>
        <v>Adult (30-44)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VLOOKUP(Table3[[#This Row],[Age]], Table4[], 2, TRUE)</f>
        <v>Adult (30-44)</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VLOOKUP(Table3[[#This Row],[Age]], Table4[], 2, TRUE)</f>
        <v>Middle Aged (45-64)</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VLOOKUP(Table3[[#This Row],[Age]], Table4[], 2, TRUE)</f>
        <v>Middle Aged (45-64)</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VLOOKUP(Table3[[#This Row],[Age]], Table4[], 2, TRUE)</f>
        <v>Adult (30-44)</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VLOOKUP(Table3[[#This Row],[Age]], Table4[], 2, TRUE)</f>
        <v>Middle Aged (45-64)</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VLOOKUP(Table3[[#This Row],[Age]], Table4[], 2, TRUE)</f>
        <v>Middle Aged (45-64)</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VLOOKUP(Table3[[#This Row],[Age]], Table4[], 2, TRUE)</f>
        <v>Adult (30-44)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VLOOKUP(Table3[[#This Row],[Age]], Table4[], 2, TRUE)</f>
        <v>Young Adult (20-29)</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VLOOKUP(Table3[[#This Row],[Age]], Table4[], 2, TRUE)</f>
        <v>Adult (30-44)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VLOOKUP(Table3[[#This Row],[Age]], Table4[], 2, TRUE)</f>
        <v>Adult (30-44)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VLOOKUP(Table3[[#This Row],[Age]], Table4[], 2, TRUE)</f>
        <v>Adult (30-44)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VLOOKUP(Table3[[#This Row],[Age]], Table4[], 2, TRUE)</f>
        <v>Adult (30-44)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VLOOKUP(Table3[[#This Row],[Age]], Table4[], 2, TRUE)</f>
        <v>Adult (30-44)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VLOOKUP(Table3[[#This Row],[Age]], Table4[], 2, TRUE)</f>
        <v>Middle Aged (45-64)</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VLOOKUP(Table3[[#This Row],[Age]], Table4[], 2, TRUE)</f>
        <v>Adult (30-44)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VLOOKUP(Table3[[#This Row],[Age]], Table4[], 2, TRUE)</f>
        <v>Middle Aged (45-64)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VLOOKUP(Table3[[#This Row],[Age]], Table4[], 2, TRUE)</f>
        <v>Middle Aged (45-64)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VLOOKUP(Table3[[#This Row],[Age]], Table4[], 2, TRUE)</f>
        <v>Middle Aged (45-64)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VLOOKUP(Table3[[#This Row],[Age]], Table4[], 2, TRUE)</f>
        <v>Adult (30-44)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VLOOKUP(Table3[[#This Row],[Age]], Table4[], 2, TRUE)</f>
        <v>Middle Aged (45-64)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VLOOKUP(Table3[[#This Row],[Age]], Table4[], 2, TRUE)</f>
        <v>Middle Aged (45-64)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VLOOKUP(Table3[[#This Row],[Age]], Table4[], 2, TRUE)</f>
        <v>Young Adult (20-29)</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VLOOKUP(Table3[[#This Row],[Age]], Table4[], 2, TRUE)</f>
        <v>Middle Aged (45-64)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VLOOKUP(Table3[[#This Row],[Age]], Table4[], 2, TRUE)</f>
        <v>Adult (30-44)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VLOOKUP(Table3[[#This Row],[Age]], Table4[], 2, TRUE)</f>
        <v>Middle Aged (45-64)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VLOOKUP(Table3[[#This Row],[Age]], Table4[], 2, TRUE)</f>
        <v>Adult (30-44)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VLOOKUP(Table3[[#This Row],[Age]], Table4[], 2, TRUE)</f>
        <v>Adult (30-44)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VLOOKUP(Table3[[#This Row],[Age]], Table4[], 2, TRUE)</f>
        <v>Middle Aged (45-64)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VLOOKUP(Table3[[#This Row],[Age]], Table4[], 2, TRUE)</f>
        <v>Young Adult (20-29)</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VLOOKUP(Table3[[#This Row],[Age]], Table4[], 2, TRUE)</f>
        <v>Adult (30-44)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VLOOKUP(Table3[[#This Row],[Age]], Table4[], 2, TRUE)</f>
        <v>Middle Aged (45-64)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VLOOKUP(Table3[[#This Row],[Age]], Table4[], 2, TRUE)</f>
        <v>Middle Aged (45-64)</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VLOOKUP(Table3[[#This Row],[Age]], Table4[], 2, TRUE)</f>
        <v>Middle Aged (45-64)</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VLOOKUP(Table3[[#This Row],[Age]], Table4[], 2, TRUE)</f>
        <v>Adult (30-44)</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VLOOKUP(Table3[[#This Row],[Age]], Table4[], 2, TRUE)</f>
        <v>Middle Aged (45-64)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VLOOKUP(Table3[[#This Row],[Age]], Table4[], 2, TRUE)</f>
        <v>Adult (30-44)</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VLOOKUP(Table3[[#This Row],[Age]], Table4[], 2, TRUE)</f>
        <v>Middle Aged (45-64)</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VLOOKUP(Table3[[#This Row],[Age]], Table4[], 2, TRUE)</f>
        <v>Middle Aged (45-64)</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VLOOKUP(Table3[[#This Row],[Age]], Table4[], 2, TRUE)</f>
        <v>Middle Aged (45-64)</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VLOOKUP(Table3[[#This Row],[Age]], Table4[], 2, TRUE)</f>
        <v>Middle Aged (45-64)</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VLOOKUP(Table3[[#This Row],[Age]], Table4[], 2, TRUE)</f>
        <v>Adult (30-44)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VLOOKUP(Table3[[#This Row],[Age]], Table4[], 2, TRUE)</f>
        <v>Senior (65+)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VLOOKUP(Table3[[#This Row],[Age]], Table4[], 2, TRUE)</f>
        <v>Middle Aged (45-64)</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VLOOKUP(Table3[[#This Row],[Age]], Table4[], 2, TRUE)</f>
        <v>Middle Aged (45-64)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VLOOKUP(Table3[[#This Row],[Age]], Table4[], 2, TRUE)</f>
        <v>Adult (30-44)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VLOOKUP(Table3[[#This Row],[Age]], Table4[], 2, TRUE)</f>
        <v>Adult (30-44)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VLOOKUP(Table3[[#This Row],[Age]], Table4[], 2, TRUE)</f>
        <v>Young Adult (20-29)</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VLOOKUP(Table3[[#This Row],[Age]], Table4[], 2, TRUE)</f>
        <v>Middle Aged (45-64)</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VLOOKUP(Table3[[#This Row],[Age]], Table4[], 2, TRUE)</f>
        <v>Middle Aged (45-64)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VLOOKUP(Table3[[#This Row],[Age]], Table4[], 2, TRUE)</f>
        <v>Adult (30-44)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VLOOKUP(Table3[[#This Row],[Age]], Table4[], 2, TRUE)</f>
        <v>Middle Aged (45-64)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VLOOKUP(Table3[[#This Row],[Age]], Table4[], 2, TRUE)</f>
        <v>Middle Aged (45-64)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VLOOKUP(Table3[[#This Row],[Age]], Table4[], 2, TRUE)</f>
        <v>Adult (30-44)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VLOOKUP(Table3[[#This Row],[Age]], Table4[], 2, TRUE)</f>
        <v>Middle Aged (45-64)</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VLOOKUP(Table3[[#This Row],[Age]], Table4[], 2, TRUE)</f>
        <v>Middle Aged (45-64)</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VLOOKUP(Table3[[#This Row],[Age]], Table4[], 2, TRUE)</f>
        <v>Adult (30-44)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VLOOKUP(Table3[[#This Row],[Age]], Table4[], 2, TRUE)</f>
        <v>Adult (30-44)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VLOOKUP(Table3[[#This Row],[Age]], Table4[], 2, TRUE)</f>
        <v>Young Adult (20-29)</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VLOOKUP(Table3[[#This Row],[Age]], Table4[], 2, TRUE)</f>
        <v>Adult (30-44)</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VLOOKUP(Table3[[#This Row],[Age]], Table4[], 2, TRUE)</f>
        <v>Adult (30-44)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VLOOKUP(Table3[[#This Row],[Age]], Table4[], 2, TRUE)</f>
        <v>Middle Aged (45-64)</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VLOOKUP(Table3[[#This Row],[Age]], Table4[], 2, TRUE)</f>
        <v>Middle Aged (45-64)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VLOOKUP(Table3[[#This Row],[Age]], Table4[], 2, TRUE)</f>
        <v>Adult (30-44)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VLOOKUP(Table3[[#This Row],[Age]], Table4[], 2, TRUE)</f>
        <v>Middle Aged (45-64)</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VLOOKUP(Table3[[#This Row],[Age]], Table4[], 2, TRUE)</f>
        <v>Middle Aged (45-64)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VLOOKUP(Table3[[#This Row],[Age]], Table4[], 2, TRUE)</f>
        <v>Middle Aged (45-64)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VLOOKUP(Table3[[#This Row],[Age]], Table4[], 2, TRUE)</f>
        <v>Adult (30-44)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VLOOKUP(Table3[[#This Row],[Age]], Table4[], 2, TRUE)</f>
        <v>Adult (30-44)</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VLOOKUP(Table3[[#This Row],[Age]], Table4[], 2, TRUE)</f>
        <v>Middle Aged (45-64)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VLOOKUP(Table3[[#This Row],[Age]], Table4[], 2, TRUE)</f>
        <v>Middle Aged (45-64)</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VLOOKUP(Table3[[#This Row],[Age]], Table4[], 2, TRUE)</f>
        <v>Young Adult (20-29)</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VLOOKUP(Table3[[#This Row],[Age]], Table4[], 2, TRUE)</f>
        <v>Adult (30-44)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VLOOKUP(Table3[[#This Row],[Age]], Table4[], 2, TRUE)</f>
        <v>Middle Aged (45-64)</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VLOOKUP(Table3[[#This Row],[Age]], Table4[], 2, TRUE)</f>
        <v>Middle Aged (45-64)</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VLOOKUP(Table3[[#This Row],[Age]], Table4[], 2, TRUE)</f>
        <v>Adult (30-44)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VLOOKUP(Table3[[#This Row],[Age]], Table4[], 2, TRUE)</f>
        <v>Adult (30-44)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VLOOKUP(Table3[[#This Row],[Age]], Table4[], 2, TRUE)</f>
        <v>Adult (30-44)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VLOOKUP(Table3[[#This Row],[Age]], Table4[], 2, TRUE)</f>
        <v>Middle Aged (45-64)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VLOOKUP(Table3[[#This Row],[Age]], Table4[], 2, TRUE)</f>
        <v>Young Adult (20-29)</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VLOOKUP(Table3[[#This Row],[Age]], Table4[], 2, TRUE)</f>
        <v>Adult (30-44)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VLOOKUP(Table3[[#This Row],[Age]], Table4[], 2, TRUE)</f>
        <v>Middle Aged (45-64)</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VLOOKUP(Table3[[#This Row],[Age]], Table4[], 2, TRUE)</f>
        <v>Middle Aged (45-64)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VLOOKUP(Table3[[#This Row],[Age]], Table4[], 2, TRUE)</f>
        <v>Middle Aged (45-64)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VLOOKUP(Table3[[#This Row],[Age]], Table4[], 2, TRUE)</f>
        <v>Middle Aged (45-64)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VLOOKUP(Table3[[#This Row],[Age]], Table4[], 2, TRUE)</f>
        <v>Young Adult (20-29)</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VLOOKUP(Table3[[#This Row],[Age]], Table4[], 2, TRUE)</f>
        <v>Middle Aged (45-64)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VLOOKUP(Table3[[#This Row],[Age]], Table4[], 2, TRUE)</f>
        <v>Middle Aged (45-64)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VLOOKUP(Table3[[#This Row],[Age]], Table4[], 2, TRUE)</f>
        <v>Senior (65+)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VLOOKUP(Table3[[#This Row],[Age]], Table4[], 2, TRUE)</f>
        <v>Middle Aged (45-64)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VLOOKUP(Table3[[#This Row],[Age]], Table4[], 2, TRUE)</f>
        <v>Middle Aged (45-64)</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VLOOKUP(Table3[[#This Row],[Age]], Table4[], 2, TRUE)</f>
        <v>Young Adult (20-29)</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VLOOKUP(Table3[[#This Row],[Age]], Table4[], 2, TRUE)</f>
        <v>Young Adult (20-29)</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VLOOKUP(Table3[[#This Row],[Age]], Table4[], 2, TRUE)</f>
        <v>Adult (30-44)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VLOOKUP(Table3[[#This Row],[Age]], Table4[], 2, TRUE)</f>
        <v>Adult (30-44)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VLOOKUP(Table3[[#This Row],[Age]], Table4[], 2, TRUE)</f>
        <v>Senior (65+)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VLOOKUP(Table3[[#This Row],[Age]], Table4[], 2, TRUE)</f>
        <v>Young Adult (20-29)</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VLOOKUP(Table3[[#This Row],[Age]], Table4[], 2, TRUE)</f>
        <v>Young Adult (20-29)</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VLOOKUP(Table3[[#This Row],[Age]], Table4[], 2, TRUE)</f>
        <v>Young Adult (20-29)</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VLOOKUP(Table3[[#This Row],[Age]], Table4[], 2, TRUE)</f>
        <v>Adult (30-44)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VLOOKUP(Table3[[#This Row],[Age]], Table4[], 2, TRUE)</f>
        <v>Middle Aged (45-64)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VLOOKUP(Table3[[#This Row],[Age]], Table4[], 2, TRUE)</f>
        <v>Adult (30-44)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VLOOKUP(Table3[[#This Row],[Age]], Table4[], 2, TRUE)</f>
        <v>Middle Aged (45-64)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VLOOKUP(Table3[[#This Row],[Age]], Table4[], 2, TRUE)</f>
        <v>Senior (65+)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VLOOKUP(Table3[[#This Row],[Age]], Table4[], 2, TRUE)</f>
        <v>Middle Aged (45-64)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VLOOKUP(Table3[[#This Row],[Age]], Table4[], 2, TRUE)</f>
        <v>Adult (30-44)</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VLOOKUP(Table3[[#This Row],[Age]], Table4[], 2, TRUE)</f>
        <v>Middle Aged (45-64)</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VLOOKUP(Table3[[#This Row],[Age]], Table4[], 2, TRUE)</f>
        <v>Middle Aged (45-64)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VLOOKUP(Table3[[#This Row],[Age]], Table4[], 2, TRUE)</f>
        <v>Middle Aged (45-64)</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VLOOKUP(Table3[[#This Row],[Age]], Table4[], 2, TRUE)</f>
        <v>Adult (30-44)</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VLOOKUP(Table3[[#This Row],[Age]], Table4[], 2, TRUE)</f>
        <v>Adult (30-44)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VLOOKUP(Table3[[#This Row],[Age]], Table4[], 2, TRUE)</f>
        <v>Adult (30-44)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VLOOKUP(Table3[[#This Row],[Age]], Table4[], 2, TRUE)</f>
        <v>Adult (30-44)</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VLOOKUP(Table3[[#This Row],[Age]], Table4[], 2, TRUE)</f>
        <v>Adult (30-44)</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VLOOKUP(Table3[[#This Row],[Age]], Table4[], 2, TRUE)</f>
        <v>Adult (30-44)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VLOOKUP(Table3[[#This Row],[Age]], Table4[], 2, TRUE)</f>
        <v>Adult (30-44)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VLOOKUP(Table3[[#This Row],[Age]], Table4[], 2, TRUE)</f>
        <v>Adult (30-44)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VLOOKUP(Table3[[#This Row],[Age]], Table4[], 2, TRUE)</f>
        <v>Middle Aged (45-64)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VLOOKUP(Table3[[#This Row],[Age]], Table4[], 2, TRUE)</f>
        <v>Adult (30-44)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VLOOKUP(Table3[[#This Row],[Age]], Table4[], 2, TRUE)</f>
        <v>Middle Aged (45-64)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VLOOKUP(Table3[[#This Row],[Age]], Table4[], 2, TRUE)</f>
        <v>Adult (30-44)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VLOOKUP(Table3[[#This Row],[Age]], Table4[], 2, TRUE)</f>
        <v>Adult (30-44)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VLOOKUP(Table3[[#This Row],[Age]], Table4[], 2, TRUE)</f>
        <v>Young Adult (20-29)</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VLOOKUP(Table3[[#This Row],[Age]], Table4[], 2, TRUE)</f>
        <v>Senior (65+)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VLOOKUP(Table3[[#This Row],[Age]], Table4[], 2, TRUE)</f>
        <v>Middle Aged (45-64)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VLOOKUP(Table3[[#This Row],[Age]], Table4[], 2, TRUE)</f>
        <v>Adult (30-44)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VLOOKUP(Table3[[#This Row],[Age]], Table4[], 2, TRUE)</f>
        <v>Adult (30-44)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VLOOKUP(Table3[[#This Row],[Age]], Table4[], 2, TRUE)</f>
        <v>Adult (30-44)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VLOOKUP(Table3[[#This Row],[Age]], Table4[], 2, TRUE)</f>
        <v>Middle Aged (45-64)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VLOOKUP(Table3[[#This Row],[Age]], Table4[], 2, TRUE)</f>
        <v>Adult (30-44)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VLOOKUP(Table3[[#This Row],[Age]], Table4[], 2, TRUE)</f>
        <v>Young Adult (20-29)</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VLOOKUP(Table3[[#This Row],[Age]], Table4[], 2, TRUE)</f>
        <v>Adult (30-44)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VLOOKUP(Table3[[#This Row],[Age]], Table4[], 2, TRUE)</f>
        <v>Adult (30-44)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VLOOKUP(Table3[[#This Row],[Age]], Table4[], 2, TRUE)</f>
        <v>Adult (30-44)</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VLOOKUP(Table3[[#This Row],[Age]], Table4[], 2, TRUE)</f>
        <v>Middle Aged (45-64)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VLOOKUP(Table3[[#This Row],[Age]], Table4[], 2, TRUE)</f>
        <v>Middle Aged (45-64)</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VLOOKUP(Table3[[#This Row],[Age]], Table4[], 2, TRUE)</f>
        <v>Middle Aged (45-64)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VLOOKUP(Table3[[#This Row],[Age]], Table4[], 2, TRUE)</f>
        <v>Middle Aged (45-64)</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VLOOKUP(Table3[[#This Row],[Age]], Table4[], 2, TRUE)</f>
        <v>Middle Aged (45-64)</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VLOOKUP(Table3[[#This Row],[Age]], Table4[], 2, TRUE)</f>
        <v>Middle Aged (45-64)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VLOOKUP(Table3[[#This Row],[Age]], Table4[], 2, TRUE)</f>
        <v>Middle Aged (45-64)</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VLOOKUP(Table3[[#This Row],[Age]], Table4[], 2, TRUE)</f>
        <v>Young Adult (20-29)</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VLOOKUP(Table3[[#This Row],[Age]], Table4[], 2, TRUE)</f>
        <v>Adult (30-44)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VLOOKUP(Table3[[#This Row],[Age]], Table4[], 2, TRUE)</f>
        <v>Middle Aged (45-64)</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VLOOKUP(Table3[[#This Row],[Age]], Table4[], 2, TRUE)</f>
        <v>Senior (65+)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VLOOKUP(Table3[[#This Row],[Age]], Table4[], 2, TRUE)</f>
        <v>Adult (30-44)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VLOOKUP(Table3[[#This Row],[Age]], Table4[], 2, TRUE)</f>
        <v>Adult (30-44)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VLOOKUP(Table3[[#This Row],[Age]], Table4[], 2, TRUE)</f>
        <v>Adult (30-44)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VLOOKUP(Table3[[#This Row],[Age]], Table4[], 2, TRUE)</f>
        <v>Adult (30-44)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VLOOKUP(Table3[[#This Row],[Age]], Table4[], 2, TRUE)</f>
        <v>Adult (30-44)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VLOOKUP(Table3[[#This Row],[Age]], Table4[], 2, TRUE)</f>
        <v>Young Adult (20-29)</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VLOOKUP(Table3[[#This Row],[Age]], Table4[], 2, TRUE)</f>
        <v>Middle Aged (45-64)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VLOOKUP(Table3[[#This Row],[Age]], Table4[], 2, TRUE)</f>
        <v>Adult (30-44)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VLOOKUP(Table3[[#This Row],[Age]], Table4[], 2, TRUE)</f>
        <v>Middle Aged (45-64)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VLOOKUP(Table3[[#This Row],[Age]], Table4[], 2, TRUE)</f>
        <v>Adult (30-44)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VLOOKUP(Table3[[#This Row],[Age]], Table4[], 2, TRUE)</f>
        <v>Middle Aged (45-64)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VLOOKUP(Table3[[#This Row],[Age]], Table4[], 2, TRUE)</f>
        <v>Adult (30-44)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VLOOKUP(Table3[[#This Row],[Age]], Table4[], 2, TRUE)</f>
        <v>Adult (30-44)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VLOOKUP(Table3[[#This Row],[Age]], Table4[], 2, TRUE)</f>
        <v>Adult (30-44)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VLOOKUP(Table3[[#This Row],[Age]], Table4[], 2, TRUE)</f>
        <v>Adult (30-44)</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VLOOKUP(Table3[[#This Row],[Age]], Table4[], 2, TRUE)</f>
        <v>Middle Aged (45-64)</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VLOOKUP(Table3[[#This Row],[Age]], Table4[], 2, TRUE)</f>
        <v>Middle Aged (45-64)</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VLOOKUP(Table3[[#This Row],[Age]], Table4[], 2, TRUE)</f>
        <v>Middle Aged (45-64)</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VLOOKUP(Table3[[#This Row],[Age]], Table4[], 2, TRUE)</f>
        <v>Adult (30-44)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VLOOKUP(Table3[[#This Row],[Age]], Table4[], 2, TRUE)</f>
        <v>Middle Aged (45-64)</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VLOOKUP(Table3[[#This Row],[Age]], Table4[], 2, TRUE)</f>
        <v>Middle Aged (45-64)</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VLOOKUP(Table3[[#This Row],[Age]], Table4[], 2, TRUE)</f>
        <v>Middle Aged (45-64)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VLOOKUP(Table3[[#This Row],[Age]], Table4[], 2, TRUE)</f>
        <v>Adult (30-44)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VLOOKUP(Table3[[#This Row],[Age]], Table4[], 2, TRUE)</f>
        <v>Middle Aged (45-64)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VLOOKUP(Table3[[#This Row],[Age]], Table4[], 2, TRUE)</f>
        <v>Adult (30-44)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VLOOKUP(Table3[[#This Row],[Age]], Table4[], 2, TRUE)</f>
        <v>Young Adult (20-29)</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VLOOKUP(Table3[[#This Row],[Age]], Table4[], 2, TRUE)</f>
        <v>Middle Aged (45-64)</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VLOOKUP(Table3[[#This Row],[Age]], Table4[], 2, TRUE)</f>
        <v>Senior (65+)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VLOOKUP(Table3[[#This Row],[Age]], Table4[], 2, TRUE)</f>
        <v>Middle Aged (45-64)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VLOOKUP(Table3[[#This Row],[Age]], Table4[], 2, TRUE)</f>
        <v>Adult (30-44)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VLOOKUP(Table3[[#This Row],[Age]], Table4[], 2, TRUE)</f>
        <v>Senior (65+)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VLOOKUP(Table3[[#This Row],[Age]], Table4[], 2, TRUE)</f>
        <v>Adult (30-44)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VLOOKUP(Table3[[#This Row],[Age]], Table4[], 2, TRUE)</f>
        <v>Middle Aged (45-64)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VLOOKUP(Table3[[#This Row],[Age]], Table4[], 2, TRUE)</f>
        <v>Senior (65+)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VLOOKUP(Table3[[#This Row],[Age]], Table4[], 2, TRUE)</f>
        <v>Middle Aged (45-64)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VLOOKUP(Table3[[#This Row],[Age]], Table4[], 2, TRUE)</f>
        <v>Adult (30-44)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VLOOKUP(Table3[[#This Row],[Age]], Table4[], 2, TRUE)</f>
        <v>Adult (30-44)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VLOOKUP(Table3[[#This Row],[Age]], Table4[], 2, TRUE)</f>
        <v>Adult (30-44)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VLOOKUP(Table3[[#This Row],[Age]], Table4[], 2, TRUE)</f>
        <v>Adult (30-44)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VLOOKUP(Table3[[#This Row],[Age]], Table4[], 2, TRUE)</f>
        <v>Middle Aged (45-64)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VLOOKUP(Table3[[#This Row],[Age]], Table4[], 2, TRUE)</f>
        <v>Senior (65+)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VLOOKUP(Table3[[#This Row],[Age]], Table4[], 2, TRUE)</f>
        <v>Adult (30-44)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VLOOKUP(Table3[[#This Row],[Age]], Table4[], 2, TRUE)</f>
        <v>Adult (30-44)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VLOOKUP(Table3[[#This Row],[Age]], Table4[], 2, TRUE)</f>
        <v>Adult (30-44)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VLOOKUP(Table3[[#This Row],[Age]], Table4[], 2, TRUE)</f>
        <v>Middle Aged (45-64)</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VLOOKUP(Table3[[#This Row],[Age]], Table4[], 2, TRUE)</f>
        <v>Adult (30-44)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VLOOKUP(Table3[[#This Row],[Age]], Table4[], 2, TRUE)</f>
        <v>Young Adult (20-29)</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VLOOKUP(Table3[[#This Row],[Age]], Table4[], 2, TRUE)</f>
        <v>Middle Aged (45-64)</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VLOOKUP(Table3[[#This Row],[Age]], Table4[], 2, TRUE)</f>
        <v>Middle Aged (45-64)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VLOOKUP(Table3[[#This Row],[Age]], Table4[], 2, TRUE)</f>
        <v>Adult (30-44)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VLOOKUP(Table3[[#This Row],[Age]], Table4[], 2, TRUE)</f>
        <v>Adult (30-44)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VLOOKUP(Table3[[#This Row],[Age]], Table4[], 2, TRUE)</f>
        <v>Adult (30-44)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VLOOKUP(Table3[[#This Row],[Age]], Table4[], 2, TRUE)</f>
        <v>Senior (65+)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VLOOKUP(Table3[[#This Row],[Age]], Table4[], 2, TRUE)</f>
        <v>Adult (30-44)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VLOOKUP(Table3[[#This Row],[Age]], Table4[], 2, TRUE)</f>
        <v>Adult (30-44)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VLOOKUP(Table3[[#This Row],[Age]], Table4[], 2, TRUE)</f>
        <v>Adult (30-44)</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VLOOKUP(Table3[[#This Row],[Age]], Table4[], 2, TRUE)</f>
        <v>Middle Aged (45-64)</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VLOOKUP(Table3[[#This Row],[Age]], Table4[], 2, TRUE)</f>
        <v>Adult (30-44)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VLOOKUP(Table3[[#This Row],[Age]], Table4[], 2, TRUE)</f>
        <v>Adult (30-44)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VLOOKUP(Table3[[#This Row],[Age]], Table4[], 2, TRUE)</f>
        <v>Middle Aged (45-64)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VLOOKUP(Table3[[#This Row],[Age]], Table4[], 2, TRUE)</f>
        <v>Middle Aged (45-64)</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VLOOKUP(Table3[[#This Row],[Age]], Table4[], 2, TRUE)</f>
        <v>Adult (30-44)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VLOOKUP(Table3[[#This Row],[Age]], Table4[], 2, TRUE)</f>
        <v>Adult (30-44)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VLOOKUP(Table3[[#This Row],[Age]], Table4[], 2, TRUE)</f>
        <v>Middle Aged (45-64)</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VLOOKUP(Table3[[#This Row],[Age]], Table4[], 2, TRUE)</f>
        <v>Middle Aged (45-64)</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VLOOKUP(Table3[[#This Row],[Age]], Table4[], 2, TRUE)</f>
        <v>Adult (30-44)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VLOOKUP(Table3[[#This Row],[Age]], Table4[], 2, TRUE)</f>
        <v>Adult (30-44)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VLOOKUP(Table3[[#This Row],[Age]], Table4[], 2, TRUE)</f>
        <v>Adult (30-44)</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VLOOKUP(Table3[[#This Row],[Age]], Table4[], 2, TRUE)</f>
        <v>Middle Aged (45-64)</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VLOOKUP(Table3[[#This Row],[Age]], Table4[], 2, TRUE)</f>
        <v>Middle Aged (45-64)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VLOOKUP(Table3[[#This Row],[Age]], Table4[], 2, TRUE)</f>
        <v>Middle Aged (45-64)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VLOOKUP(Table3[[#This Row],[Age]], Table4[], 2, TRUE)</f>
        <v>Middle Aged (45-64)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VLOOKUP(Table3[[#This Row],[Age]], Table4[], 2, TRUE)</f>
        <v>Middle Aged (45-64)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VLOOKUP(Table3[[#This Row],[Age]], Table4[], 2, TRUE)</f>
        <v>Middle Aged (45-64)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VLOOKUP(Table3[[#This Row],[Age]], Table4[], 2, TRUE)</f>
        <v>Adult (30-44)</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VLOOKUP(Table3[[#This Row],[Age]], Table4[], 2, TRUE)</f>
        <v>Middle Aged (45-64)</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VLOOKUP(Table3[[#This Row],[Age]], Table4[], 2, TRUE)</f>
        <v>Adult (30-44)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VLOOKUP(Table3[[#This Row],[Age]], Table4[], 2, TRUE)</f>
        <v>Middle Aged (45-64)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VLOOKUP(Table3[[#This Row],[Age]], Table4[], 2, TRUE)</f>
        <v>Middle Aged (45-64)</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VLOOKUP(Table3[[#This Row],[Age]], Table4[], 2, TRUE)</f>
        <v>Middle Aged (45-64)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VLOOKUP(Table3[[#This Row],[Age]], Table4[], 2, TRUE)</f>
        <v>Middle Aged (45-64)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VLOOKUP(Table3[[#This Row],[Age]], Table4[], 2, TRUE)</f>
        <v>Young Adult (20-29)</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VLOOKUP(Table3[[#This Row],[Age]], Table4[], 2, TRUE)</f>
        <v>Young Adult (20-29)</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VLOOKUP(Table3[[#This Row],[Age]], Table4[], 2, TRUE)</f>
        <v>Middle Aged (45-64)</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VLOOKUP(Table3[[#This Row],[Age]], Table4[], 2, TRUE)</f>
        <v>Middle Aged (45-64)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VLOOKUP(Table3[[#This Row],[Age]], Table4[], 2, TRUE)</f>
        <v>Middle Aged (45-64)</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VLOOKUP(Table3[[#This Row],[Age]], Table4[], 2, TRUE)</f>
        <v>Adult (30-44)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VLOOKUP(Table3[[#This Row],[Age]], Table4[], 2, TRUE)</f>
        <v>Young Adult (20-29)</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VLOOKUP(Table3[[#This Row],[Age]], Table4[], 2, TRUE)</f>
        <v>Middle Aged (45-64)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VLOOKUP(Table3[[#This Row],[Age]], Table4[], 2, TRUE)</f>
        <v>Adult (30-44)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VLOOKUP(Table3[[#This Row],[Age]], Table4[], 2, TRUE)</f>
        <v>Adult (30-44)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VLOOKUP(Table3[[#This Row],[Age]], Table4[], 2, TRUE)</f>
        <v>Middle Aged (45-64)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VLOOKUP(Table3[[#This Row],[Age]], Table4[], 2, TRUE)</f>
        <v>Adult (30-44)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VLOOKUP(Table3[[#This Row],[Age]], Table4[], 2, TRUE)</f>
        <v>Adult (30-44)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VLOOKUP(Table3[[#This Row],[Age]], Table4[], 2, TRUE)</f>
        <v>Adult (30-44)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VLOOKUP(Table3[[#This Row],[Age]], Table4[], 2, TRUE)</f>
        <v>Middle Aged (45-64)</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VLOOKUP(Table3[[#This Row],[Age]], Table4[], 2, TRUE)</f>
        <v>Middle Aged (45-64)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VLOOKUP(Table3[[#This Row],[Age]], Table4[], 2, TRUE)</f>
        <v>Adult (30-44)</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VLOOKUP(Table3[[#This Row],[Age]], Table4[], 2, TRUE)</f>
        <v>Middle Aged (45-64)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VLOOKUP(Table3[[#This Row],[Age]], Table4[], 2, TRUE)</f>
        <v>Adult (30-44)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VLOOKUP(Table3[[#This Row],[Age]], Table4[], 2, TRUE)</f>
        <v>Adult (30-44)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VLOOKUP(Table3[[#This Row],[Age]], Table4[], 2, TRUE)</f>
        <v>Middle Aged (45-64)</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VLOOKUP(Table3[[#This Row],[Age]], Table4[], 2, TRUE)</f>
        <v>Adult (30-44)</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VLOOKUP(Table3[[#This Row],[Age]], Table4[], 2, TRUE)</f>
        <v>Middle Aged (45-64)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VLOOKUP(Table3[[#This Row],[Age]], Table4[], 2, TRUE)</f>
        <v>Adult (30-44)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VLOOKUP(Table3[[#This Row],[Age]], Table4[], 2, TRUE)</f>
        <v>Adult (30-44)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VLOOKUP(Table3[[#This Row],[Age]], Table4[], 2, TRUE)</f>
        <v>Adult (30-44)</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VLOOKUP(Table3[[#This Row],[Age]], Table4[], 2, TRUE)</f>
        <v>Middle Aged (45-64)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VLOOKUP(Table3[[#This Row],[Age]], Table4[], 2, TRUE)</f>
        <v>Middle Aged (45-64)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VLOOKUP(Table3[[#This Row],[Age]], Table4[], 2, TRUE)</f>
        <v>Middle Aged (45-64)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VLOOKUP(Table3[[#This Row],[Age]], Table4[], 2, TRUE)</f>
        <v>Middle Aged (45-64)</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VLOOKUP(Table3[[#This Row],[Age]], Table4[], 2, TRUE)</f>
        <v>Middle Aged (45-64)</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VLOOKUP(Table3[[#This Row],[Age]], Table4[], 2, TRUE)</f>
        <v>Senior (65+)</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VLOOKUP(Table3[[#This Row],[Age]], Table4[], 2, TRUE)</f>
        <v>Middle Aged (45-64)</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VLOOKUP(Table3[[#This Row],[Age]], Table4[], 2, TRUE)</f>
        <v>Adult (30-44)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VLOOKUP(Table3[[#This Row],[Age]], Table4[], 2, TRUE)</f>
        <v>Adult (30-44)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VLOOKUP(Table3[[#This Row],[Age]], Table4[], 2, TRUE)</f>
        <v>Middle Aged (45-64)</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VLOOKUP(Table3[[#This Row],[Age]], Table4[], 2, TRUE)</f>
        <v>Young Adult (20-29)</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VLOOKUP(Table3[[#This Row],[Age]], Table4[], 2, TRUE)</f>
        <v>Adult (30-44)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VLOOKUP(Table3[[#This Row],[Age]], Table4[], 2, TRUE)</f>
        <v>Adult (30-44)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VLOOKUP(Table3[[#This Row],[Age]], Table4[], 2, TRUE)</f>
        <v>Middle Aged (45-64)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VLOOKUP(Table3[[#This Row],[Age]], Table4[], 2, TRUE)</f>
        <v>Middle Aged (45-64)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VLOOKUP(Table3[[#This Row],[Age]], Table4[], 2, TRUE)</f>
        <v>Middle Aged (45-64)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VLOOKUP(Table3[[#This Row],[Age]], Table4[], 2, TRUE)</f>
        <v>Middle Aged (45-64)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VLOOKUP(Table3[[#This Row],[Age]], Table4[], 2, TRUE)</f>
        <v>Adult (30-44)</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VLOOKUP(Table3[[#This Row],[Age]], Table4[], 2, TRUE)</f>
        <v>Senior (65+)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VLOOKUP(Table3[[#This Row],[Age]], Table4[], 2, TRUE)</f>
        <v>Senior (65+)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VLOOKUP(Table3[[#This Row],[Age]], Table4[], 2, TRUE)</f>
        <v>Middle Aged (45-64)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VLOOKUP(Table3[[#This Row],[Age]], Table4[], 2, TRUE)</f>
        <v>Adult (30-44)</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VLOOKUP(Table3[[#This Row],[Age]], Table4[], 2, TRUE)</f>
        <v>Adult (30-44)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VLOOKUP(Table3[[#This Row],[Age]], Table4[], 2, TRUE)</f>
        <v>Middle Aged (45-64)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VLOOKUP(Table3[[#This Row],[Age]], Table4[], 2, TRUE)</f>
        <v>Middle Aged (45-64)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VLOOKUP(Table3[[#This Row],[Age]], Table4[], 2, TRUE)</f>
        <v>Adult (30-44)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VLOOKUP(Table3[[#This Row],[Age]], Table4[], 2, TRUE)</f>
        <v>Middle Aged (45-64)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VLOOKUP(Table3[[#This Row],[Age]], Table4[], 2, TRUE)</f>
        <v>Adult (30-44)</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VLOOKUP(Table3[[#This Row],[Age]], Table4[], 2, TRUE)</f>
        <v>Middle Aged (45-64)</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VLOOKUP(Table3[[#This Row],[Age]], Table4[], 2, TRUE)</f>
        <v>Senior (65+)</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VLOOKUP(Table3[[#This Row],[Age]], Table4[], 2, TRUE)</f>
        <v>Middle Aged (45-64)</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VLOOKUP(Table3[[#This Row],[Age]], Table4[], 2, TRUE)</f>
        <v>Adult (30-44)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VLOOKUP(Table3[[#This Row],[Age]], Table4[], 2, TRUE)</f>
        <v>Young Adult (20-29)</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VLOOKUP(Table3[[#This Row],[Age]], Table4[], 2, TRUE)</f>
        <v>Adult (30-44)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VLOOKUP(Table3[[#This Row],[Age]], Table4[], 2, TRUE)</f>
        <v>Middle Aged (45-64)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VLOOKUP(Table3[[#This Row],[Age]], Table4[], 2, TRUE)</f>
        <v>Adult (30-44)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VLOOKUP(Table3[[#This Row],[Age]], Table4[], 2, TRUE)</f>
        <v>Middle Aged (45-64)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VLOOKUP(Table3[[#This Row],[Age]], Table4[], 2, TRUE)</f>
        <v>Middle Aged (45-64)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VLOOKUP(Table3[[#This Row],[Age]], Table4[], 2, TRUE)</f>
        <v>Adult (30-44)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VLOOKUP(Table3[[#This Row],[Age]], Table4[], 2, TRUE)</f>
        <v>Adult (30-44)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VLOOKUP(Table3[[#This Row],[Age]], Table4[], 2, TRUE)</f>
        <v>Adult (30-44)</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VLOOKUP(Table3[[#This Row],[Age]], Table4[], 2, TRUE)</f>
        <v>Middle Aged (45-64)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5BEB-512F-4227-A260-F6CB4E1670E2}">
  <dimension ref="A3:D115"/>
  <sheetViews>
    <sheetView topLeftCell="A10" workbookViewId="0">
      <selection activeCell="O55" sqref="O55"/>
    </sheetView>
  </sheetViews>
  <sheetFormatPr defaultRowHeight="15" x14ac:dyDescent="0.25"/>
  <cols>
    <col min="1" max="1" width="22.85546875" bestFit="1" customWidth="1"/>
    <col min="2" max="2" width="16.28515625" bestFit="1" customWidth="1"/>
    <col min="3" max="3" width="11.28515625" bestFit="1" customWidth="1"/>
    <col min="4" max="4" width="11.5703125" bestFit="1" customWidth="1"/>
    <col min="6" max="6" width="10.140625" bestFit="1" customWidth="1"/>
    <col min="7" max="7"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7">
        <v>46486.486486486487</v>
      </c>
      <c r="C5" s="7">
        <v>51636.36363636364</v>
      </c>
      <c r="D5" s="7">
        <v>49201.277955271566</v>
      </c>
    </row>
    <row r="6" spans="1:4" x14ac:dyDescent="0.25">
      <c r="A6" s="6" t="s">
        <v>39</v>
      </c>
      <c r="B6" s="7">
        <v>48400</v>
      </c>
      <c r="C6" s="7">
        <v>56198.830409356728</v>
      </c>
      <c r="D6" s="7">
        <v>52254.335260115608</v>
      </c>
    </row>
    <row r="7" spans="1:4" x14ac:dyDescent="0.25">
      <c r="A7" s="6" t="s">
        <v>43</v>
      </c>
      <c r="B7" s="7">
        <v>47523.219814241485</v>
      </c>
      <c r="C7" s="7">
        <v>53958.333333333336</v>
      </c>
      <c r="D7" s="7">
        <v>50804.24886191199</v>
      </c>
    </row>
    <row r="20" spans="1:3" x14ac:dyDescent="0.25">
      <c r="A20" s="5" t="s">
        <v>46</v>
      </c>
      <c r="B20" s="5" t="s">
        <v>45</v>
      </c>
    </row>
    <row r="21" spans="1:3" x14ac:dyDescent="0.25">
      <c r="A21" s="5" t="s">
        <v>42</v>
      </c>
      <c r="B21" t="s">
        <v>15</v>
      </c>
      <c r="C21" t="s">
        <v>43</v>
      </c>
    </row>
    <row r="22" spans="1:3" x14ac:dyDescent="0.25">
      <c r="A22" s="6" t="s">
        <v>16</v>
      </c>
      <c r="B22" s="3">
        <v>155</v>
      </c>
      <c r="C22" s="3">
        <v>155</v>
      </c>
    </row>
    <row r="23" spans="1:3" x14ac:dyDescent="0.25">
      <c r="A23" s="6" t="s">
        <v>26</v>
      </c>
      <c r="B23" s="3">
        <v>55</v>
      </c>
      <c r="C23" s="3">
        <v>55</v>
      </c>
    </row>
    <row r="24" spans="1:3" x14ac:dyDescent="0.25">
      <c r="A24" s="6" t="s">
        <v>22</v>
      </c>
      <c r="B24" s="3">
        <v>63</v>
      </c>
      <c r="C24" s="3">
        <v>63</v>
      </c>
    </row>
    <row r="25" spans="1:3" x14ac:dyDescent="0.25">
      <c r="A25" s="6" t="s">
        <v>23</v>
      </c>
      <c r="B25" s="3">
        <v>46</v>
      </c>
      <c r="C25" s="3">
        <v>46</v>
      </c>
    </row>
    <row r="26" spans="1:3" x14ac:dyDescent="0.25">
      <c r="A26" s="6" t="s">
        <v>30</v>
      </c>
      <c r="B26" s="3">
        <v>17</v>
      </c>
      <c r="C26" s="3">
        <v>17</v>
      </c>
    </row>
    <row r="27" spans="1:3" x14ac:dyDescent="0.25">
      <c r="A27" s="6" t="s">
        <v>43</v>
      </c>
      <c r="B27" s="3">
        <v>336</v>
      </c>
      <c r="C27" s="3">
        <v>336</v>
      </c>
    </row>
    <row r="40" spans="1:4" x14ac:dyDescent="0.25">
      <c r="A40" s="5" t="s">
        <v>46</v>
      </c>
      <c r="B40" s="5" t="s">
        <v>45</v>
      </c>
    </row>
    <row r="41" spans="1:4" x14ac:dyDescent="0.25">
      <c r="A41" s="5" t="s">
        <v>42</v>
      </c>
      <c r="B41" t="s">
        <v>18</v>
      </c>
      <c r="C41" t="s">
        <v>15</v>
      </c>
      <c r="D41" t="s">
        <v>43</v>
      </c>
    </row>
    <row r="42" spans="1:4" x14ac:dyDescent="0.25">
      <c r="A42" s="6" t="s">
        <v>48</v>
      </c>
      <c r="B42" s="3">
        <v>45</v>
      </c>
      <c r="C42" s="3">
        <v>33</v>
      </c>
      <c r="D42" s="3">
        <v>78</v>
      </c>
    </row>
    <row r="43" spans="1:4" x14ac:dyDescent="0.25">
      <c r="A43" s="6" t="s">
        <v>50</v>
      </c>
      <c r="B43" s="3">
        <v>152</v>
      </c>
      <c r="C43" s="3">
        <v>198</v>
      </c>
      <c r="D43" s="3">
        <v>350</v>
      </c>
    </row>
    <row r="44" spans="1:4" x14ac:dyDescent="0.25">
      <c r="A44" s="6" t="s">
        <v>49</v>
      </c>
      <c r="B44" s="3">
        <v>101</v>
      </c>
      <c r="C44" s="3">
        <v>94</v>
      </c>
      <c r="D44" s="3">
        <v>195</v>
      </c>
    </row>
    <row r="45" spans="1:4" x14ac:dyDescent="0.25">
      <c r="A45" s="6" t="s">
        <v>51</v>
      </c>
      <c r="B45" s="3">
        <v>25</v>
      </c>
      <c r="C45" s="3">
        <v>11</v>
      </c>
      <c r="D45" s="3">
        <v>36</v>
      </c>
    </row>
    <row r="46" spans="1:4" x14ac:dyDescent="0.25">
      <c r="A46" s="6" t="s">
        <v>43</v>
      </c>
      <c r="B46" s="3">
        <v>323</v>
      </c>
      <c r="C46" s="3">
        <v>336</v>
      </c>
      <c r="D46" s="3">
        <v>659</v>
      </c>
    </row>
    <row r="60" spans="1:4" x14ac:dyDescent="0.25">
      <c r="A60" t="str" vm="9">
        <f>CUBEMEMBER("ThisWorkbookDataModel","[Measures].[Count of Purchased Bike]")</f>
        <v>Count of Purchased Bike</v>
      </c>
      <c r="B60" t="s">
        <v>45</v>
      </c>
    </row>
    <row r="61" spans="1:4" x14ac:dyDescent="0.25">
      <c r="A61" t="s">
        <v>42</v>
      </c>
      <c r="B61" t="str" vm="18">
        <f>CUBEMEMBER("ThisWorkbookDataModel","[Table3].[Purchased Bike].&amp;[No]")</f>
        <v>No</v>
      </c>
      <c r="C61" t="str" vm="15">
        <f>CUBEMEMBER("ThisWorkbookDataModel","[Table3].[Purchased Bike].&amp;[Yes]")</f>
        <v>Yes</v>
      </c>
      <c r="D61" t="str" vm="5">
        <f>CUBEMEMBER("ThisWorkbookDataModel","[Table3].[Purchased Bike].[All]","Grand Total")</f>
        <v>Grand Total</v>
      </c>
    </row>
    <row r="62" spans="1:4" x14ac:dyDescent="0.25">
      <c r="A62" s="6" t="str" vm="33">
        <f>CUBEMEMBER("ThisWorkbookDataModel","[Table3].[Age].&amp;[25]")</f>
        <v>25</v>
      </c>
      <c r="B62" vm="219">
        <f>CUBEVALUE("ThisWorkbookDataModel",$A$60,$A62,B$61,Slicer_Region,Slicer_Cars,Slicer_Marital_Status,Slicer_Gender,Slicer_Children)</f>
        <v>2</v>
      </c>
      <c r="C62" vm="220">
        <f>CUBEVALUE("ThisWorkbookDataModel",$A$60,$A62,C$61,Slicer_Region,Slicer_Cars,Slicer_Marital_Status,Slicer_Gender,Slicer_Children)</f>
        <v>4</v>
      </c>
      <c r="D62" vm="121">
        <f>CUBEVALUE("ThisWorkbookDataModel",$A$60,$A62,D$61,Slicer_Region,Slicer_Cars,Slicer_Marital_Status,Slicer_Gender,Slicer_Children)</f>
        <v>6</v>
      </c>
    </row>
    <row r="63" spans="1:4" x14ac:dyDescent="0.25">
      <c r="A63" s="6" t="str" vm="58">
        <f>CUBEMEMBER("ThisWorkbookDataModel","[Table3].[Age].&amp;[26]")</f>
        <v>26</v>
      </c>
      <c r="B63" vm="136">
        <f>CUBEVALUE("ThisWorkbookDataModel",$A$60,$A63,B$61,Slicer_Region,Slicer_Cars,Slicer_Marital_Status,Slicer_Gender,Slicer_Children)</f>
        <v>7</v>
      </c>
      <c r="C63" vm="151">
        <f>CUBEVALUE("ThisWorkbookDataModel",$A$60,$A63,C$61,Slicer_Region,Slicer_Cars,Slicer_Marital_Status,Slicer_Gender,Slicer_Children)</f>
        <v>8</v>
      </c>
      <c r="D63" vm="166">
        <f>CUBEVALUE("ThisWorkbookDataModel",$A$60,$A63,D$61,Slicer_Region,Slicer_Cars,Slicer_Marital_Status,Slicer_Gender,Slicer_Children)</f>
        <v>15</v>
      </c>
    </row>
    <row r="64" spans="1:4" x14ac:dyDescent="0.25">
      <c r="A64" s="6" t="str" vm="49">
        <f>CUBEMEMBER("ThisWorkbookDataModel","[Table3].[Age].&amp;[27]")</f>
        <v>27</v>
      </c>
      <c r="B64" vm="119">
        <f>CUBEVALUE("ThisWorkbookDataModel",$A$60,$A64,B$61,Slicer_Region,Slicer_Cars,Slicer_Marital_Status,Slicer_Gender,Slicer_Children)</f>
        <v>13</v>
      </c>
      <c r="C64" vm="70">
        <f>CUBEVALUE("ThisWorkbookDataModel",$A$60,$A64,C$61,Slicer_Region,Slicer_Cars,Slicer_Marital_Status,Slicer_Gender,Slicer_Children)</f>
        <v>7</v>
      </c>
      <c r="D64" vm="104">
        <f>CUBEVALUE("ThisWorkbookDataModel",$A$60,$A64,D$61,Slicer_Region,Slicer_Cars,Slicer_Marital_Status,Slicer_Gender,Slicer_Children)</f>
        <v>20</v>
      </c>
    </row>
    <row r="65" spans="1:4" x14ac:dyDescent="0.25">
      <c r="A65" s="6" t="str" vm="42">
        <f>CUBEMEMBER("ThisWorkbookDataModel","[Table3].[Age].&amp;[28]")</f>
        <v>28</v>
      </c>
      <c r="B65" vm="202">
        <f>CUBEVALUE("ThisWorkbookDataModel",$A$60,$A65,B$61,Slicer_Region,Slicer_Cars,Slicer_Marital_Status,Slicer_Gender,Slicer_Children)</f>
        <v>12</v>
      </c>
      <c r="C65" vm="203">
        <f>CUBEVALUE("ThisWorkbookDataModel",$A$60,$A65,C$61,Slicer_Region,Slicer_Cars,Slicer_Marital_Status,Slicer_Gender,Slicer_Children)</f>
        <v>9</v>
      </c>
      <c r="D65" vm="204">
        <f>CUBEVALUE("ThisWorkbookDataModel",$A$60,$A65,D$61,Slicer_Region,Slicer_Cars,Slicer_Marital_Status,Slicer_Gender,Slicer_Children)</f>
        <v>21</v>
      </c>
    </row>
    <row r="66" spans="1:4" x14ac:dyDescent="0.25">
      <c r="A66" s="6" t="str" vm="31">
        <f>CUBEMEMBER("ThisWorkbookDataModel","[Table3].[Age].&amp;[29]")</f>
        <v>29</v>
      </c>
      <c r="B66" vm="188">
        <f>CUBEVALUE("ThisWorkbookDataModel",$A$60,$A66,B$61,Slicer_Region,Slicer_Cars,Slicer_Marital_Status,Slicer_Gender,Slicer_Children)</f>
        <v>11</v>
      </c>
      <c r="C66" vm="189">
        <f>CUBEVALUE("ThisWorkbookDataModel",$A$60,$A66,C$61,Slicer_Region,Slicer_Cars,Slicer_Marital_Status,Slicer_Gender,Slicer_Children)</f>
        <v>5</v>
      </c>
      <c r="D66" vm="122">
        <f>CUBEVALUE("ThisWorkbookDataModel",$A$60,$A66,D$61,Slicer_Region,Slicer_Cars,Slicer_Marital_Status,Slicer_Gender,Slicer_Children)</f>
        <v>16</v>
      </c>
    </row>
    <row r="67" spans="1:4" x14ac:dyDescent="0.25">
      <c r="A67" s="6" t="str" vm="26">
        <f>CUBEMEMBER("ThisWorkbookDataModel","[Table3].[Age].&amp;[30]")</f>
        <v>30</v>
      </c>
      <c r="B67" vm="137">
        <f>CUBEVALUE("ThisWorkbookDataModel",$A$60,$A67,B$61,Slicer_Region,Slicer_Cars,Slicer_Marital_Status,Slicer_Gender,Slicer_Children)</f>
        <v>22</v>
      </c>
      <c r="C67" vm="152">
        <f>CUBEVALUE("ThisWorkbookDataModel",$A$60,$A67,C$61,Slicer_Region,Slicer_Cars,Slicer_Marital_Status,Slicer_Gender,Slicer_Children)</f>
        <v>3</v>
      </c>
      <c r="D67" vm="167">
        <f>CUBEVALUE("ThisWorkbookDataModel",$A$60,$A67,D$61,Slicer_Region,Slicer_Cars,Slicer_Marital_Status,Slicer_Gender,Slicer_Children)</f>
        <v>25</v>
      </c>
    </row>
    <row r="68" spans="1:4" x14ac:dyDescent="0.25">
      <c r="A68" s="6" t="str" vm="53">
        <f>CUBEMEMBER("ThisWorkbookDataModel","[Table3].[Age].&amp;[31]")</f>
        <v>31</v>
      </c>
      <c r="B68" vm="118">
        <f>CUBEVALUE("ThisWorkbookDataModel",$A$60,$A68,B$61,Slicer_Region,Slicer_Cars,Slicer_Marital_Status,Slicer_Gender,Slicer_Children)</f>
        <v>14</v>
      </c>
      <c r="C68" vm="69">
        <f>CUBEVALUE("ThisWorkbookDataModel",$A$60,$A68,C$61,Slicer_Region,Slicer_Cars,Slicer_Marital_Status,Slicer_Gender,Slicer_Children)</f>
        <v>7</v>
      </c>
      <c r="D68" vm="103">
        <f>CUBEVALUE("ThisWorkbookDataModel",$A$60,$A68,D$61,Slicer_Region,Slicer_Cars,Slicer_Marital_Status,Slicer_Gender,Slicer_Children)</f>
        <v>21</v>
      </c>
    </row>
    <row r="69" spans="1:4" x14ac:dyDescent="0.25">
      <c r="A69" s="6" t="str" vm="35">
        <f>CUBEMEMBER("ThisWorkbookDataModel","[Table3].[Age].&amp;[32]")</f>
        <v>32</v>
      </c>
      <c r="B69" vm="94">
        <f>CUBEVALUE("ThisWorkbookDataModel",$A$60,$A69,B$61,Slicer_Region,Slicer_Cars,Slicer_Marital_Status,Slicer_Gender,Slicer_Children)</f>
        <v>17</v>
      </c>
      <c r="C69" vm="86">
        <f>CUBEVALUE("ThisWorkbookDataModel",$A$60,$A69,C$61,Slicer_Region,Slicer_Cars,Slicer_Marital_Status,Slicer_Gender,Slicer_Children)</f>
        <v>14</v>
      </c>
      <c r="D69" vm="78">
        <f>CUBEVALUE("ThisWorkbookDataModel",$A$60,$A69,D$61,Slicer_Region,Slicer_Cars,Slicer_Marital_Status,Slicer_Gender,Slicer_Children)</f>
        <v>31</v>
      </c>
    </row>
    <row r="70" spans="1:4" x14ac:dyDescent="0.25">
      <c r="A70" s="6" t="str" vm="19">
        <f>CUBEMEMBER("ThisWorkbookDataModel","[Table3].[Age].&amp;[33]")</f>
        <v>33</v>
      </c>
      <c r="B70" vm="67">
        <f>CUBEVALUE("ThisWorkbookDataModel",$A$60,$A70,B$61,Slicer_Region,Slicer_Cars,Slicer_Marital_Status,Slicer_Gender,Slicer_Children)</f>
        <v>8</v>
      </c>
      <c r="C70" vm="63">
        <f>CUBEVALUE("ThisWorkbookDataModel",$A$60,$A70,C$61,Slicer_Region,Slicer_Cars,Slicer_Marital_Status,Slicer_Gender,Slicer_Children)</f>
        <v>13</v>
      </c>
      <c r="D70" vm="123">
        <f>CUBEVALUE("ThisWorkbookDataModel",$A$60,$A70,D$61,Slicer_Region,Slicer_Cars,Slicer_Marital_Status,Slicer_Gender,Slicer_Children)</f>
        <v>21</v>
      </c>
    </row>
    <row r="71" spans="1:4" x14ac:dyDescent="0.25">
      <c r="A71" s="6" t="str" vm="7">
        <f>CUBEMEMBER("ThisWorkbookDataModel","[Table3].[Age].&amp;[34]")</f>
        <v>34</v>
      </c>
      <c r="B71" vm="138">
        <f>CUBEVALUE("ThisWorkbookDataModel",$A$60,$A71,B$61,Slicer_Region,Slicer_Cars,Slicer_Marital_Status,Slicer_Gender,Slicer_Children)</f>
        <v>11</v>
      </c>
      <c r="C71" vm="153">
        <f>CUBEVALUE("ThisWorkbookDataModel",$A$60,$A71,C$61,Slicer_Region,Slicer_Cars,Slicer_Marital_Status,Slicer_Gender,Slicer_Children)</f>
        <v>19</v>
      </c>
      <c r="D71" vm="168">
        <f>CUBEVALUE("ThisWorkbookDataModel",$A$60,$A71,D$61,Slicer_Region,Slicer_Cars,Slicer_Marital_Status,Slicer_Gender,Slicer_Children)</f>
        <v>30</v>
      </c>
    </row>
    <row r="72" spans="1:4" x14ac:dyDescent="0.25">
      <c r="A72" s="6" t="str" vm="14">
        <f>CUBEMEMBER("ThisWorkbookDataModel","[Table3].[Age].&amp;[35]")</f>
        <v>35</v>
      </c>
      <c r="B72" vm="117">
        <f>CUBEVALUE("ThisWorkbookDataModel",$A$60,$A72,B$61,Slicer_Region,Slicer_Cars,Slicer_Marital_Status,Slicer_Gender,Slicer_Children)</f>
        <v>14</v>
      </c>
      <c r="C72" vm="106">
        <f>CUBEVALUE("ThisWorkbookDataModel",$A$60,$A72,C$61,Slicer_Region,Slicer_Cars,Slicer_Marital_Status,Slicer_Gender,Slicer_Children)</f>
        <v>15</v>
      </c>
      <c r="D72" vm="102">
        <f>CUBEVALUE("ThisWorkbookDataModel",$A$60,$A72,D$61,Slicer_Region,Slicer_Cars,Slicer_Marital_Status,Slicer_Gender,Slicer_Children)</f>
        <v>29</v>
      </c>
    </row>
    <row r="73" spans="1:4" x14ac:dyDescent="0.25">
      <c r="A73" s="6" t="str" vm="4">
        <f>CUBEMEMBER("ThisWorkbookDataModel","[Table3].[Age].&amp;[36]")</f>
        <v>36</v>
      </c>
      <c r="B73" vm="93">
        <f>CUBEVALUE("ThisWorkbookDataModel",$A$60,$A73,B$61,Slicer_Region,Slicer_Cars,Slicer_Marital_Status,Slicer_Gender,Slicer_Children)</f>
        <v>6</v>
      </c>
      <c r="C73" vm="85">
        <f>CUBEVALUE("ThisWorkbookDataModel",$A$60,$A73,C$61,Slicer_Region,Slicer_Cars,Slicer_Marital_Status,Slicer_Gender,Slicer_Children)</f>
        <v>23</v>
      </c>
      <c r="D73" vm="77">
        <f>CUBEVALUE("ThisWorkbookDataModel",$A$60,$A73,D$61,Slicer_Region,Slicer_Cars,Slicer_Marital_Status,Slicer_Gender,Slicer_Children)</f>
        <v>29</v>
      </c>
    </row>
    <row r="74" spans="1:4" x14ac:dyDescent="0.25">
      <c r="A74" s="6" t="str" vm="51">
        <f>CUBEMEMBER("ThisWorkbookDataModel","[Table3].[Age].&amp;[37]")</f>
        <v>37</v>
      </c>
      <c r="B74" vm="217">
        <f>CUBEVALUE("ThisWorkbookDataModel",$A$60,$A74,B$61,Slicer_Region,Slicer_Cars,Slicer_Marital_Status,Slicer_Gender,Slicer_Children)</f>
        <v>3</v>
      </c>
      <c r="C74" vm="218">
        <f>CUBEVALUE("ThisWorkbookDataModel",$A$60,$A74,C$61,Slicer_Region,Slicer_Cars,Slicer_Marital_Status,Slicer_Gender,Slicer_Children)</f>
        <v>26</v>
      </c>
      <c r="D74" vm="124">
        <f>CUBEVALUE("ThisWorkbookDataModel",$A$60,$A74,D$61,Slicer_Region,Slicer_Cars,Slicer_Marital_Status,Slicer_Gender,Slicer_Children)</f>
        <v>29</v>
      </c>
    </row>
    <row r="75" spans="1:4" x14ac:dyDescent="0.25">
      <c r="A75" s="6" t="str" vm="57">
        <f>CUBEMEMBER("ThisWorkbookDataModel","[Table3].[Age].&amp;[38]")</f>
        <v>38</v>
      </c>
      <c r="B75" vm="139">
        <f>CUBEVALUE("ThisWorkbookDataModel",$A$60,$A75,B$61,Slicer_Region,Slicer_Cars,Slicer_Marital_Status,Slicer_Gender,Slicer_Children)</f>
        <v>6</v>
      </c>
      <c r="C75" vm="154">
        <f>CUBEVALUE("ThisWorkbookDataModel",$A$60,$A75,C$61,Slicer_Region,Slicer_Cars,Slicer_Marital_Status,Slicer_Gender,Slicer_Children)</f>
        <v>26</v>
      </c>
      <c r="D75" vm="169">
        <f>CUBEVALUE("ThisWorkbookDataModel",$A$60,$A75,D$61,Slicer_Region,Slicer_Cars,Slicer_Marital_Status,Slicer_Gender,Slicer_Children)</f>
        <v>32</v>
      </c>
    </row>
    <row r="76" spans="1:4" x14ac:dyDescent="0.25">
      <c r="A76" s="6" t="str" vm="48">
        <f>CUBEMEMBER("ThisWorkbookDataModel","[Table3].[Age].&amp;[39]")</f>
        <v>39</v>
      </c>
      <c r="B76" vm="116">
        <f>CUBEVALUE("ThisWorkbookDataModel",$A$60,$A76,B$61,Slicer_Region,Slicer_Cars,Slicer_Marital_Status,Slicer_Gender,Slicer_Children)</f>
        <v>7</v>
      </c>
      <c r="C76" vm="120">
        <f>CUBEVALUE("ThisWorkbookDataModel",$A$60,$A76,C$61,Slicer_Region,Slicer_Cars,Slicer_Marital_Status,Slicer_Gender,Slicer_Children)</f>
        <v>11</v>
      </c>
      <c r="D76" vm="105">
        <f>CUBEVALUE("ThisWorkbookDataModel",$A$60,$A76,D$61,Slicer_Region,Slicer_Cars,Slicer_Marital_Status,Slicer_Gender,Slicer_Children)</f>
        <v>18</v>
      </c>
    </row>
    <row r="77" spans="1:4" x14ac:dyDescent="0.25">
      <c r="A77" s="6" t="str" vm="41">
        <f>CUBEMEMBER("ThisWorkbookDataModel","[Table3].[Age].&amp;[40]")</f>
        <v>40</v>
      </c>
      <c r="B77" vm="199">
        <f>CUBEVALUE("ThisWorkbookDataModel",$A$60,$A77,B$61,Slicer_Region,Slicer_Cars,Slicer_Marital_Status,Slicer_Gender,Slicer_Children)</f>
        <v>12</v>
      </c>
      <c r="C77" vm="200">
        <f>CUBEVALUE("ThisWorkbookDataModel",$A$60,$A77,C$61,Slicer_Region,Slicer_Cars,Slicer_Marital_Status,Slicer_Gender,Slicer_Children)</f>
        <v>12</v>
      </c>
      <c r="D77" vm="201">
        <f>CUBEVALUE("ThisWorkbookDataModel",$A$60,$A77,D$61,Slicer_Region,Slicer_Cars,Slicer_Marital_Status,Slicer_Gender,Slicer_Children)</f>
        <v>24</v>
      </c>
    </row>
    <row r="78" spans="1:4" x14ac:dyDescent="0.25">
      <c r="A78" s="6" t="str" vm="30">
        <f>CUBEMEMBER("ThisWorkbookDataModel","[Table3].[Age].&amp;[41]")</f>
        <v>41</v>
      </c>
      <c r="B78" vm="186">
        <f>CUBEVALUE("ThisWorkbookDataModel",$A$60,$A78,B$61,Slicer_Region,Slicer_Cars,Slicer_Marital_Status,Slicer_Gender,Slicer_Children)</f>
        <v>5</v>
      </c>
      <c r="C78" vm="187">
        <f>CUBEVALUE("ThisWorkbookDataModel",$A$60,$A78,C$61,Slicer_Region,Slicer_Cars,Slicer_Marital_Status,Slicer_Gender,Slicer_Children)</f>
        <v>5</v>
      </c>
      <c r="D78" vm="125">
        <f>CUBEVALUE("ThisWorkbookDataModel",$A$60,$A78,D$61,Slicer_Region,Slicer_Cars,Slicer_Marital_Status,Slicer_Gender,Slicer_Children)</f>
        <v>10</v>
      </c>
    </row>
    <row r="79" spans="1:4" x14ac:dyDescent="0.25">
      <c r="A79" s="6" t="str" vm="25">
        <f>CUBEMEMBER("ThisWorkbookDataModel","[Table3].[Age].&amp;[42]")</f>
        <v>42</v>
      </c>
      <c r="B79" vm="140">
        <f>CUBEVALUE("ThisWorkbookDataModel",$A$60,$A79,B$61,Slicer_Region,Slicer_Cars,Slicer_Marital_Status,Slicer_Gender,Slicer_Children)</f>
        <v>11</v>
      </c>
      <c r="C79" vm="155">
        <f>CUBEVALUE("ThisWorkbookDataModel",$A$60,$A79,C$61,Slicer_Region,Slicer_Cars,Slicer_Marital_Status,Slicer_Gender,Slicer_Children)</f>
        <v>6</v>
      </c>
      <c r="D79" vm="170">
        <f>CUBEVALUE("ThisWorkbookDataModel",$A$60,$A79,D$61,Slicer_Region,Slicer_Cars,Slicer_Marital_Status,Slicer_Gender,Slicer_Children)</f>
        <v>17</v>
      </c>
    </row>
    <row r="80" spans="1:4" x14ac:dyDescent="0.25">
      <c r="A80" s="6" t="str" vm="37">
        <f>CUBEMEMBER("ThisWorkbookDataModel","[Table3].[Age].&amp;[43]")</f>
        <v>43</v>
      </c>
      <c r="B80" vm="115">
        <f>CUBEVALUE("ThisWorkbookDataModel",$A$60,$A80,B$61,Slicer_Region,Slicer_Cars,Slicer_Marital_Status,Slicer_Gender,Slicer_Children)</f>
        <v>6</v>
      </c>
      <c r="C80" vm="68">
        <f>CUBEVALUE("ThisWorkbookDataModel",$A$60,$A80,C$61,Slicer_Region,Slicer_Cars,Slicer_Marital_Status,Slicer_Gender,Slicer_Children)</f>
        <v>9</v>
      </c>
      <c r="D80" vm="101">
        <f>CUBEVALUE("ThisWorkbookDataModel",$A$60,$A80,D$61,Slicer_Region,Slicer_Cars,Slicer_Marital_Status,Slicer_Gender,Slicer_Children)</f>
        <v>15</v>
      </c>
    </row>
    <row r="81" spans="1:4" x14ac:dyDescent="0.25">
      <c r="A81" s="6" t="str" vm="20">
        <f>CUBEMEMBER("ThisWorkbookDataModel","[Table3].[Age].&amp;[44]")</f>
        <v>44</v>
      </c>
      <c r="B81" vm="92">
        <f>CUBEVALUE("ThisWorkbookDataModel",$A$60,$A81,B$61,Slicer_Region,Slicer_Cars,Slicer_Marital_Status,Slicer_Gender,Slicer_Children)</f>
        <v>10</v>
      </c>
      <c r="C81" vm="84">
        <f>CUBEVALUE("ThisWorkbookDataModel",$A$60,$A81,C$61,Slicer_Region,Slicer_Cars,Slicer_Marital_Status,Slicer_Gender,Slicer_Children)</f>
        <v>9</v>
      </c>
      <c r="D81" vm="76">
        <f>CUBEVALUE("ThisWorkbookDataModel",$A$60,$A81,D$61,Slicer_Region,Slicer_Cars,Slicer_Marital_Status,Slicer_Gender,Slicer_Children)</f>
        <v>19</v>
      </c>
    </row>
    <row r="82" spans="1:4" x14ac:dyDescent="0.25">
      <c r="A82" s="6" t="str" vm="34">
        <f>CUBEMEMBER("ThisWorkbookDataModel","[Table3].[Age].&amp;[45]")</f>
        <v>45</v>
      </c>
      <c r="B82" vm="66">
        <f>CUBEVALUE("ThisWorkbookDataModel",$A$60,$A82,B$61,Slicer_Region,Slicer_Cars,Slicer_Marital_Status,Slicer_Gender,Slicer_Children)</f>
        <v>9</v>
      </c>
      <c r="C82" vm="62">
        <f>CUBEVALUE("ThisWorkbookDataModel",$A$60,$A82,C$61,Slicer_Region,Slicer_Cars,Slicer_Marital_Status,Slicer_Gender,Slicer_Children)</f>
        <v>10</v>
      </c>
      <c r="D82" vm="126">
        <f>CUBEVALUE("ThisWorkbookDataModel",$A$60,$A82,D$61,Slicer_Region,Slicer_Cars,Slicer_Marital_Status,Slicer_Gender,Slicer_Children)</f>
        <v>19</v>
      </c>
    </row>
    <row r="83" spans="1:4" x14ac:dyDescent="0.25">
      <c r="A83" s="6" t="str" vm="17">
        <f>CUBEMEMBER("ThisWorkbookDataModel","[Table3].[Age].&amp;[46]")</f>
        <v>46</v>
      </c>
      <c r="B83" vm="141">
        <f>CUBEVALUE("ThisWorkbookDataModel",$A$60,$A83,B$61,Slicer_Region,Slicer_Cars,Slicer_Marital_Status,Slicer_Gender,Slicer_Children)</f>
        <v>3</v>
      </c>
      <c r="C83" vm="156">
        <f>CUBEVALUE("ThisWorkbookDataModel",$A$60,$A83,C$61,Slicer_Region,Slicer_Cars,Slicer_Marital_Status,Slicer_Gender,Slicer_Children)</f>
        <v>11</v>
      </c>
      <c r="D83" vm="171">
        <f>CUBEVALUE("ThisWorkbookDataModel",$A$60,$A83,D$61,Slicer_Region,Slicer_Cars,Slicer_Marital_Status,Slicer_Gender,Slicer_Children)</f>
        <v>14</v>
      </c>
    </row>
    <row r="84" spans="1:4" x14ac:dyDescent="0.25">
      <c r="A84" s="6" t="str" vm="13">
        <f>CUBEMEMBER("ThisWorkbookDataModel","[Table3].[Age].&amp;[47]")</f>
        <v>47</v>
      </c>
      <c r="B84" vm="114">
        <f>CUBEVALUE("ThisWorkbookDataModel",$A$60,$A84,B$61,Slicer_Region,Slicer_Cars,Slicer_Marital_Status,Slicer_Gender,Slicer_Children)</f>
        <v>6</v>
      </c>
      <c r="C84" vm="59">
        <f>CUBEVALUE("ThisWorkbookDataModel",$A$60,$A84,C$61,Slicer_Region,Slicer_Cars,Slicer_Marital_Status,Slicer_Gender,Slicer_Children)</f>
        <v>10</v>
      </c>
      <c r="D84" vm="100">
        <f>CUBEVALUE("ThisWorkbookDataModel",$A$60,$A84,D$61,Slicer_Region,Slicer_Cars,Slicer_Marital_Status,Slicer_Gender,Slicer_Children)</f>
        <v>16</v>
      </c>
    </row>
    <row r="85" spans="1:4" x14ac:dyDescent="0.25">
      <c r="A85" s="6" t="str" vm="3">
        <f>CUBEMEMBER("ThisWorkbookDataModel","[Table3].[Age].&amp;[48]")</f>
        <v>48</v>
      </c>
      <c r="B85" vm="91">
        <f>CUBEVALUE("ThisWorkbookDataModel",$A$60,$A85,B$61,Slicer_Region,Slicer_Cars,Slicer_Marital_Status,Slicer_Gender,Slicer_Children)</f>
        <v>13</v>
      </c>
      <c r="C85" vm="83">
        <f>CUBEVALUE("ThisWorkbookDataModel",$A$60,$A85,C$61,Slicer_Region,Slicer_Cars,Slicer_Marital_Status,Slicer_Gender,Slicer_Children)</f>
        <v>9</v>
      </c>
      <c r="D85" vm="75">
        <f>CUBEVALUE("ThisWorkbookDataModel",$A$60,$A85,D$61,Slicer_Region,Slicer_Cars,Slicer_Marital_Status,Slicer_Gender,Slicer_Children)</f>
        <v>22</v>
      </c>
    </row>
    <row r="86" spans="1:4" x14ac:dyDescent="0.25">
      <c r="A86" s="6" t="str" vm="43">
        <f>CUBEMEMBER("ThisWorkbookDataModel","[Table3].[Age].&amp;[49]")</f>
        <v>49</v>
      </c>
      <c r="B86" vm="215">
        <f>CUBEVALUE("ThisWorkbookDataModel",$A$60,$A86,B$61,Slicer_Region,Slicer_Cars,Slicer_Marital_Status,Slicer_Gender,Slicer_Children)</f>
        <v>13</v>
      </c>
      <c r="C86" vm="216">
        <f>CUBEVALUE("ThisWorkbookDataModel",$A$60,$A86,C$61,Slicer_Region,Slicer_Cars,Slicer_Marital_Status,Slicer_Gender,Slicer_Children)</f>
        <v>6</v>
      </c>
      <c r="D86" vm="127">
        <f>CUBEVALUE("ThisWorkbookDataModel",$A$60,$A86,D$61,Slicer_Region,Slicer_Cars,Slicer_Marital_Status,Slicer_Gender,Slicer_Children)</f>
        <v>19</v>
      </c>
    </row>
    <row r="87" spans="1:4" x14ac:dyDescent="0.25">
      <c r="A87" s="6" t="str" vm="56">
        <f>CUBEMEMBER("ThisWorkbookDataModel","[Table3].[Age].&amp;[50]")</f>
        <v>50</v>
      </c>
      <c r="B87" vm="142">
        <f>CUBEVALUE("ThisWorkbookDataModel",$A$60,$A87,B$61,Slicer_Region,Slicer_Cars,Slicer_Marital_Status,Slicer_Gender,Slicer_Children)</f>
        <v>8</v>
      </c>
      <c r="C87" vm="157">
        <f>CUBEVALUE("ThisWorkbookDataModel",$A$60,$A87,C$61,Slicer_Region,Slicer_Cars,Slicer_Marital_Status,Slicer_Gender,Slicer_Children)</f>
        <v>7</v>
      </c>
      <c r="D87" vm="172">
        <f>CUBEVALUE("ThisWorkbookDataModel",$A$60,$A87,D$61,Slicer_Region,Slicer_Cars,Slicer_Marital_Status,Slicer_Gender,Slicer_Children)</f>
        <v>15</v>
      </c>
    </row>
    <row r="88" spans="1:4" x14ac:dyDescent="0.25">
      <c r="A88" s="6" t="str" vm="47">
        <f>CUBEMEMBER("ThisWorkbookDataModel","[Table3].[Age].&amp;[51]")</f>
        <v>51</v>
      </c>
      <c r="B88" vm="113">
        <f>CUBEVALUE("ThisWorkbookDataModel",$A$60,$A88,B$61,Slicer_Region,Slicer_Cars,Slicer_Marital_Status,Slicer_Gender,Slicer_Children)</f>
        <v>8</v>
      </c>
      <c r="C88" vm="210">
        <f>CUBEVALUE("ThisWorkbookDataModel",$A$60,$A88,C$61,Slicer_Region,Slicer_Cars,Slicer_Marital_Status,Slicer_Gender,Slicer_Children)</f>
        <v>6</v>
      </c>
      <c r="D88" vm="209">
        <f>CUBEVALUE("ThisWorkbookDataModel",$A$60,$A88,D$61,Slicer_Region,Slicer_Cars,Slicer_Marital_Status,Slicer_Gender,Slicer_Children)</f>
        <v>14</v>
      </c>
    </row>
    <row r="89" spans="1:4" x14ac:dyDescent="0.25">
      <c r="A89" s="6" t="str" vm="40">
        <f>CUBEMEMBER("ThisWorkbookDataModel","[Table3].[Age].&amp;[52]")</f>
        <v>52</v>
      </c>
      <c r="B89" vm="196">
        <f>CUBEVALUE("ThisWorkbookDataModel",$A$60,$A89,B$61,Slicer_Region,Slicer_Cars,Slicer_Marital_Status,Slicer_Gender,Slicer_Children)</f>
        <v>5</v>
      </c>
      <c r="C89" vm="197">
        <f>CUBEVALUE("ThisWorkbookDataModel",$A$60,$A89,C$61,Slicer_Region,Slicer_Cars,Slicer_Marital_Status,Slicer_Gender,Slicer_Children)</f>
        <v>9</v>
      </c>
      <c r="D89" vm="198">
        <f>CUBEVALUE("ThisWorkbookDataModel",$A$60,$A89,D$61,Slicer_Region,Slicer_Cars,Slicer_Marital_Status,Slicer_Gender,Slicer_Children)</f>
        <v>14</v>
      </c>
    </row>
    <row r="90" spans="1:4" x14ac:dyDescent="0.25">
      <c r="A90" s="6" t="str" vm="29">
        <f>CUBEMEMBER("ThisWorkbookDataModel","[Table3].[Age].&amp;[53]")</f>
        <v>53</v>
      </c>
      <c r="B90" vm="184">
        <f>CUBEVALUE("ThisWorkbookDataModel",$A$60,$A90,B$61,Slicer_Region,Slicer_Cars,Slicer_Marital_Status,Slicer_Gender,Slicer_Children)</f>
        <v>5</v>
      </c>
      <c r="C90" vm="185">
        <f>CUBEVALUE("ThisWorkbookDataModel",$A$60,$A90,C$61,Slicer_Region,Slicer_Cars,Slicer_Marital_Status,Slicer_Gender,Slicer_Children)</f>
        <v>6</v>
      </c>
      <c r="D90" vm="128">
        <f>CUBEVALUE("ThisWorkbookDataModel",$A$60,$A90,D$61,Slicer_Region,Slicer_Cars,Slicer_Marital_Status,Slicer_Gender,Slicer_Children)</f>
        <v>11</v>
      </c>
    </row>
    <row r="91" spans="1:4" x14ac:dyDescent="0.25">
      <c r="A91" s="6" t="str" vm="24">
        <f>CUBEMEMBER("ThisWorkbookDataModel","[Table3].[Age].&amp;[54]")</f>
        <v>54</v>
      </c>
      <c r="B91" vm="143">
        <f>CUBEVALUE("ThisWorkbookDataModel",$A$60,$A91,B$61,Slicer_Region,Slicer_Cars,Slicer_Marital_Status,Slicer_Gender,Slicer_Children)</f>
        <v>2</v>
      </c>
      <c r="C91" vm="158">
        <f>CUBEVALUE("ThisWorkbookDataModel",$A$60,$A91,C$61,Slicer_Region,Slicer_Cars,Slicer_Marital_Status,Slicer_Gender,Slicer_Children)</f>
        <v>3</v>
      </c>
      <c r="D91" vm="173">
        <f>CUBEVALUE("ThisWorkbookDataModel",$A$60,$A91,D$61,Slicer_Region,Slicer_Cars,Slicer_Marital_Status,Slicer_Gender,Slicer_Children)</f>
        <v>5</v>
      </c>
    </row>
    <row r="92" spans="1:4" x14ac:dyDescent="0.25">
      <c r="A92" s="6" t="str" vm="21">
        <f>CUBEMEMBER("ThisWorkbookDataModel","[Table3].[Age].&amp;[55]")</f>
        <v>55</v>
      </c>
      <c r="B92" vm="112">
        <f>CUBEVALUE("ThisWorkbookDataModel",$A$60,$A92,B$61,Slicer_Region,Slicer_Cars,Slicer_Marital_Status,Slicer_Gender,Slicer_Children)</f>
        <v>7</v>
      </c>
      <c r="C92" vm="165">
        <f>CUBEVALUE("ThisWorkbookDataModel",$A$60,$A92,C$61,Slicer_Region,Slicer_Cars,Slicer_Marital_Status,Slicer_Gender,Slicer_Children)</f>
        <v>3</v>
      </c>
      <c r="D92" vm="99">
        <f>CUBEVALUE("ThisWorkbookDataModel",$A$60,$A92,D$61,Slicer_Region,Slicer_Cars,Slicer_Marital_Status,Slicer_Gender,Slicer_Children)</f>
        <v>10</v>
      </c>
    </row>
    <row r="93" spans="1:4" x14ac:dyDescent="0.25">
      <c r="A93" s="6" t="str" vm="52">
        <f>CUBEMEMBER("ThisWorkbookDataModel","[Table3].[Age].&amp;[56]")</f>
        <v>56</v>
      </c>
      <c r="B93" vm="90">
        <f>CUBEVALUE("ThisWorkbookDataModel",$A$60,$A93,B$61,Slicer_Region,Slicer_Cars,Slicer_Marital_Status,Slicer_Gender,Slicer_Children)</f>
        <v>3</v>
      </c>
      <c r="C93" vm="82">
        <f>CUBEVALUE("ThisWorkbookDataModel",$A$60,$A93,C$61,Slicer_Region,Slicer_Cars,Slicer_Marital_Status,Slicer_Gender,Slicer_Children)</f>
        <v>1</v>
      </c>
      <c r="D93" vm="74">
        <f>CUBEVALUE("ThisWorkbookDataModel",$A$60,$A93,D$61,Slicer_Region,Slicer_Cars,Slicer_Marital_Status,Slicer_Gender,Slicer_Children)</f>
        <v>4</v>
      </c>
    </row>
    <row r="94" spans="1:4" x14ac:dyDescent="0.25">
      <c r="A94" s="6" t="str" vm="8">
        <f>CUBEMEMBER("ThisWorkbookDataModel","[Table3].[Age].&amp;[57]")</f>
        <v>57</v>
      </c>
      <c r="B94" vm="65">
        <f>CUBEVALUE("ThisWorkbookDataModel",$A$60,$A94,B$61,Slicer_Region,Slicer_Cars,Slicer_Marital_Status,Slicer_Gender,Slicer_Children)</f>
        <v>3</v>
      </c>
      <c r="C94" vm="61">
        <f>CUBEVALUE("ThisWorkbookDataModel",$A$60,$A94,C$61,Slicer_Region,Slicer_Cars,Slicer_Marital_Status,Slicer_Gender,Slicer_Children)</f>
        <v>3</v>
      </c>
      <c r="D94" vm="129">
        <f>CUBEVALUE("ThisWorkbookDataModel",$A$60,$A94,D$61,Slicer_Region,Slicer_Cars,Slicer_Marital_Status,Slicer_Gender,Slicer_Children)</f>
        <v>6</v>
      </c>
    </row>
    <row r="95" spans="1:4" x14ac:dyDescent="0.25">
      <c r="A95" s="6" t="str" vm="6">
        <f>CUBEMEMBER("ThisWorkbookDataModel","[Table3].[Age].&amp;[58]")</f>
        <v>58</v>
      </c>
      <c r="B95" vm="144">
        <f>CUBEVALUE("ThisWorkbookDataModel",$A$60,$A95,B$61,Slicer_Region,Slicer_Cars,Slicer_Marital_Status,Slicer_Gender,Slicer_Children)</f>
        <v>5</v>
      </c>
      <c r="C95" vm="159">
        <f>CUBEVALUE("ThisWorkbookDataModel",$A$60,$A95,C$61,Slicer_Region,Slicer_Cars,Slicer_Marital_Status,Slicer_Gender,Slicer_Children)</f>
        <v>2</v>
      </c>
      <c r="D95" vm="174">
        <f>CUBEVALUE("ThisWorkbookDataModel",$A$60,$A95,D$61,Slicer_Region,Slicer_Cars,Slicer_Marital_Status,Slicer_Gender,Slicer_Children)</f>
        <v>7</v>
      </c>
    </row>
    <row r="96" spans="1:4" x14ac:dyDescent="0.25">
      <c r="A96" s="6" t="str" vm="12">
        <f>CUBEMEMBER("ThisWorkbookDataModel","[Table3].[Age].&amp;[59]")</f>
        <v>59</v>
      </c>
      <c r="B96" vm="111">
        <f>CUBEVALUE("ThisWorkbookDataModel",$A$60,$A96,B$61,Slicer_Region,Slicer_Cars,Slicer_Marital_Status,Slicer_Gender,Slicer_Children)</f>
        <v>6</v>
      </c>
      <c r="C96" vm="95">
        <f>CUBEVALUE("ThisWorkbookDataModel",$A$60,$A96,C$61,Slicer_Region,Slicer_Cars,Slicer_Marital_Status,Slicer_Gender,Slicer_Children)</f>
        <v>2</v>
      </c>
      <c r="D96" vm="98">
        <f>CUBEVALUE("ThisWorkbookDataModel",$A$60,$A96,D$61,Slicer_Region,Slicer_Cars,Slicer_Marital_Status,Slicer_Gender,Slicer_Children)</f>
        <v>8</v>
      </c>
    </row>
    <row r="97" spans="1:4" x14ac:dyDescent="0.25">
      <c r="A97" s="6" t="str" vm="2">
        <f>CUBEMEMBER("ThisWorkbookDataModel","[Table3].[Age].&amp;[60]")</f>
        <v>60</v>
      </c>
      <c r="B97" t="str" vm="89">
        <f>CUBEVALUE("ThisWorkbookDataModel",$A$60,$A97,B$61,Slicer_Region,Slicer_Cars,Slicer_Marital_Status,Slicer_Gender,Slicer_Children)</f>
        <v/>
      </c>
      <c r="C97" vm="81">
        <f>CUBEVALUE("ThisWorkbookDataModel",$A$60,$A97,C$61,Slicer_Region,Slicer_Cars,Slicer_Marital_Status,Slicer_Gender,Slicer_Children)</f>
        <v>2</v>
      </c>
      <c r="D97" vm="73">
        <f>CUBEVALUE("ThisWorkbookDataModel",$A$60,$A97,D$61,Slicer_Region,Slicer_Cars,Slicer_Marital_Status,Slicer_Gender,Slicer_Children)</f>
        <v>2</v>
      </c>
    </row>
    <row r="98" spans="1:4" x14ac:dyDescent="0.25">
      <c r="A98" s="6" t="str" vm="32">
        <f>CUBEMEMBER("ThisWorkbookDataModel","[Table3].[Age].&amp;[61]")</f>
        <v>61</v>
      </c>
      <c r="B98" t="str" vm="213">
        <f>CUBEVALUE("ThisWorkbookDataModel",$A$60,$A98,B$61,Slicer_Region,Slicer_Cars,Slicer_Marital_Status,Slicer_Gender,Slicer_Children)</f>
        <v/>
      </c>
      <c r="C98" t="str" vm="214">
        <f>CUBEVALUE("ThisWorkbookDataModel",$A$60,$A98,C$61,Slicer_Region,Slicer_Cars,Slicer_Marital_Status,Slicer_Gender,Slicer_Children)</f>
        <v/>
      </c>
      <c r="D98" t="str" vm="130">
        <f>CUBEVALUE("ThisWorkbookDataModel",$A$60,$A98,D$61,Slicer_Region,Slicer_Cars,Slicer_Marital_Status,Slicer_Gender,Slicer_Children)</f>
        <v/>
      </c>
    </row>
    <row r="99" spans="1:4" x14ac:dyDescent="0.25">
      <c r="A99" s="6" t="str" vm="55">
        <f>CUBEMEMBER("ThisWorkbookDataModel","[Table3].[Age].&amp;[62]")</f>
        <v>62</v>
      </c>
      <c r="B99" vm="145">
        <f>CUBEVALUE("ThisWorkbookDataModel",$A$60,$A99,B$61,Slicer_Region,Slicer_Cars,Slicer_Marital_Status,Slicer_Gender,Slicer_Children)</f>
        <v>1</v>
      </c>
      <c r="C99" vm="160">
        <f>CUBEVALUE("ThisWorkbookDataModel",$A$60,$A99,C$61,Slicer_Region,Slicer_Cars,Slicer_Marital_Status,Slicer_Gender,Slicer_Children)</f>
        <v>1</v>
      </c>
      <c r="D99" vm="175">
        <f>CUBEVALUE("ThisWorkbookDataModel",$A$60,$A99,D$61,Slicer_Region,Slicer_Cars,Slicer_Marital_Status,Slicer_Gender,Slicer_Children)</f>
        <v>2</v>
      </c>
    </row>
    <row r="100" spans="1:4" x14ac:dyDescent="0.25">
      <c r="A100" s="6" t="str" vm="46">
        <f>CUBEMEMBER("ThisWorkbookDataModel","[Table3].[Age].&amp;[63]")</f>
        <v>63</v>
      </c>
      <c r="B100" vm="110">
        <f>CUBEVALUE("ThisWorkbookDataModel",$A$60,$A100,B$61,Slicer_Region,Slicer_Cars,Slicer_Marital_Status,Slicer_Gender,Slicer_Children)</f>
        <v>2</v>
      </c>
      <c r="C100" vm="208">
        <f>CUBEVALUE("ThisWorkbookDataModel",$A$60,$A100,C$61,Slicer_Region,Slicer_Cars,Slicer_Marital_Status,Slicer_Gender,Slicer_Children)</f>
        <v>1</v>
      </c>
      <c r="D100" vm="207">
        <f>CUBEVALUE("ThisWorkbookDataModel",$A$60,$A100,D$61,Slicer_Region,Slicer_Cars,Slicer_Marital_Status,Slicer_Gender,Slicer_Children)</f>
        <v>3</v>
      </c>
    </row>
    <row r="101" spans="1:4" x14ac:dyDescent="0.25">
      <c r="A101" s="6" t="str" vm="39">
        <f>CUBEMEMBER("ThisWorkbookDataModel","[Table3].[Age].&amp;[64]")</f>
        <v>64</v>
      </c>
      <c r="B101" vm="193">
        <f>CUBEVALUE("ThisWorkbookDataModel",$A$60,$A101,B$61,Slicer_Region,Slicer_Cars,Slicer_Marital_Status,Slicer_Gender,Slicer_Children)</f>
        <v>2</v>
      </c>
      <c r="C101" vm="194">
        <f>CUBEVALUE("ThisWorkbookDataModel",$A$60,$A101,C$61,Slicer_Region,Slicer_Cars,Slicer_Marital_Status,Slicer_Gender,Slicer_Children)</f>
        <v>2</v>
      </c>
      <c r="D101" vm="195">
        <f>CUBEVALUE("ThisWorkbookDataModel",$A$60,$A101,D$61,Slicer_Region,Slicer_Cars,Slicer_Marital_Status,Slicer_Gender,Slicer_Children)</f>
        <v>4</v>
      </c>
    </row>
    <row r="102" spans="1:4" x14ac:dyDescent="0.25">
      <c r="A102" s="6" t="str" vm="28">
        <f>CUBEMEMBER("ThisWorkbookDataModel","[Table3].[Age].&amp;[65]")</f>
        <v>65</v>
      </c>
      <c r="B102" vm="182">
        <f>CUBEVALUE("ThisWorkbookDataModel",$A$60,$A102,B$61,Slicer_Region,Slicer_Cars,Slicer_Marital_Status,Slicer_Gender,Slicer_Children)</f>
        <v>5</v>
      </c>
      <c r="C102" vm="183">
        <f>CUBEVALUE("ThisWorkbookDataModel",$A$60,$A102,C$61,Slicer_Region,Slicer_Cars,Slicer_Marital_Status,Slicer_Gender,Slicer_Children)</f>
        <v>3</v>
      </c>
      <c r="D102" vm="131">
        <f>CUBEVALUE("ThisWorkbookDataModel",$A$60,$A102,D$61,Slicer_Region,Slicer_Cars,Slicer_Marital_Status,Slicer_Gender,Slicer_Children)</f>
        <v>8</v>
      </c>
    </row>
    <row r="103" spans="1:4" x14ac:dyDescent="0.25">
      <c r="A103" s="6" t="str" vm="23">
        <f>CUBEMEMBER("ThisWorkbookDataModel","[Table3].[Age].&amp;[66]")</f>
        <v>66</v>
      </c>
      <c r="B103" vm="146">
        <f>CUBEVALUE("ThisWorkbookDataModel",$A$60,$A103,B$61,Slicer_Region,Slicer_Cars,Slicer_Marital_Status,Slicer_Gender,Slicer_Children)</f>
        <v>3</v>
      </c>
      <c r="C103" vm="161">
        <f>CUBEVALUE("ThisWorkbookDataModel",$A$60,$A103,C$61,Slicer_Region,Slicer_Cars,Slicer_Marital_Status,Slicer_Gender,Slicer_Children)</f>
        <v>4</v>
      </c>
      <c r="D103" vm="176">
        <f>CUBEVALUE("ThisWorkbookDataModel",$A$60,$A103,D$61,Slicer_Region,Slicer_Cars,Slicer_Marital_Status,Slicer_Gender,Slicer_Children)</f>
        <v>7</v>
      </c>
    </row>
    <row r="104" spans="1:4" x14ac:dyDescent="0.25">
      <c r="A104" s="6" t="str" vm="36">
        <f>CUBEMEMBER("ThisWorkbookDataModel","[Table3].[Age].&amp;[67]")</f>
        <v>67</v>
      </c>
      <c r="B104" vm="109">
        <f>CUBEVALUE("ThisWorkbookDataModel",$A$60,$A104,B$61,Slicer_Region,Slicer_Cars,Slicer_Marital_Status,Slicer_Gender,Slicer_Children)</f>
        <v>5</v>
      </c>
      <c r="C104" vm="135">
        <f>CUBEVALUE("ThisWorkbookDataModel",$A$60,$A104,C$61,Slicer_Region,Slicer_Cars,Slicer_Marital_Status,Slicer_Gender,Slicer_Children)</f>
        <v>1</v>
      </c>
      <c r="D104" vm="97">
        <f>CUBEVALUE("ThisWorkbookDataModel",$A$60,$A104,D$61,Slicer_Region,Slicer_Cars,Slicer_Marital_Status,Slicer_Gender,Slicer_Children)</f>
        <v>6</v>
      </c>
    </row>
    <row r="105" spans="1:4" x14ac:dyDescent="0.25">
      <c r="A105" s="6" t="str" vm="10">
        <f>CUBEMEMBER("ThisWorkbookDataModel","[Table3].[Age].&amp;[68]")</f>
        <v>68</v>
      </c>
      <c r="B105" vm="88">
        <f>CUBEVALUE("ThisWorkbookDataModel",$A$60,$A105,B$61,Slicer_Region,Slicer_Cars,Slicer_Marital_Status,Slicer_Gender,Slicer_Children)</f>
        <v>2</v>
      </c>
      <c r="C105" t="str" vm="80">
        <f>CUBEVALUE("ThisWorkbookDataModel",$A$60,$A105,C$61,Slicer_Region,Slicer_Cars,Slicer_Marital_Status,Slicer_Gender,Slicer_Children)</f>
        <v/>
      </c>
      <c r="D105" vm="72">
        <f>CUBEVALUE("ThisWorkbookDataModel",$A$60,$A105,D$61,Slicer_Region,Slicer_Cars,Slicer_Marital_Status,Slicer_Gender,Slicer_Children)</f>
        <v>2</v>
      </c>
    </row>
    <row r="106" spans="1:4" x14ac:dyDescent="0.25">
      <c r="A106" s="6" t="str" vm="44">
        <f>CUBEMEMBER("ThisWorkbookDataModel","[Table3].[Age].&amp;[69]")</f>
        <v>69</v>
      </c>
      <c r="B106" vm="64">
        <f>CUBEVALUE("ThisWorkbookDataModel",$A$60,$A106,B$61,Slicer_Region,Slicer_Cars,Slicer_Marital_Status,Slicer_Gender,Slicer_Children)</f>
        <v>5</v>
      </c>
      <c r="C106" t="str" vm="60">
        <f>CUBEVALUE("ThisWorkbookDataModel",$A$60,$A106,C$61,Slicer_Region,Slicer_Cars,Slicer_Marital_Status,Slicer_Gender,Slicer_Children)</f>
        <v/>
      </c>
      <c r="D106" vm="132">
        <f>CUBEVALUE("ThisWorkbookDataModel",$A$60,$A106,D$61,Slicer_Region,Slicer_Cars,Slicer_Marital_Status,Slicer_Gender,Slicer_Children)</f>
        <v>5</v>
      </c>
    </row>
    <row r="107" spans="1:4" x14ac:dyDescent="0.25">
      <c r="A107" s="6" t="str" vm="16">
        <f>CUBEMEMBER("ThisWorkbookDataModel","[Table3].[Age].&amp;[70]")</f>
        <v>70</v>
      </c>
      <c r="B107" vm="147">
        <f>CUBEVALUE("ThisWorkbookDataModel",$A$60,$A107,B$61,Slicer_Region,Slicer_Cars,Slicer_Marital_Status,Slicer_Gender,Slicer_Children)</f>
        <v>2</v>
      </c>
      <c r="C107" vm="162">
        <f>CUBEVALUE("ThisWorkbookDataModel",$A$60,$A107,C$61,Slicer_Region,Slicer_Cars,Slicer_Marital_Status,Slicer_Gender,Slicer_Children)</f>
        <v>1</v>
      </c>
      <c r="D107" vm="177">
        <f>CUBEVALUE("ThisWorkbookDataModel",$A$60,$A107,D$61,Slicer_Region,Slicer_Cars,Slicer_Marital_Status,Slicer_Gender,Slicer_Children)</f>
        <v>3</v>
      </c>
    </row>
    <row r="108" spans="1:4" x14ac:dyDescent="0.25">
      <c r="A108" s="6" t="str" vm="11">
        <f>CUBEMEMBER("ThisWorkbookDataModel","[Table3].[Age].&amp;[71]")</f>
        <v>71</v>
      </c>
      <c r="B108" vm="108">
        <f>CUBEVALUE("ThisWorkbookDataModel",$A$60,$A108,B$61,Slicer_Region,Slicer_Cars,Slicer_Marital_Status,Slicer_Gender,Slicer_Children)</f>
        <v>1</v>
      </c>
      <c r="C108" t="str" vm="150">
        <f>CUBEVALUE("ThisWorkbookDataModel",$A$60,$A108,C$61,Slicer_Region,Slicer_Cars,Slicer_Marital_Status,Slicer_Gender,Slicer_Children)</f>
        <v/>
      </c>
      <c r="D108" vm="96">
        <f>CUBEVALUE("ThisWorkbookDataModel",$A$60,$A108,D$61,Slicer_Region,Slicer_Cars,Slicer_Marital_Status,Slicer_Gender,Slicer_Children)</f>
        <v>1</v>
      </c>
    </row>
    <row r="109" spans="1:4" x14ac:dyDescent="0.25">
      <c r="A109" s="6" t="str" vm="1">
        <f>CUBEMEMBER("ThisWorkbookDataModel","[Table3].[Age].&amp;[72]")</f>
        <v>72</v>
      </c>
      <c r="B109" t="str" vm="87">
        <f>CUBEVALUE("ThisWorkbookDataModel",$A$60,$A109,B$61,Slicer_Region,Slicer_Cars,Slicer_Marital_Status,Slicer_Gender,Slicer_Children)</f>
        <v/>
      </c>
      <c r="C109" t="str" vm="79">
        <f>CUBEVALUE("ThisWorkbookDataModel",$A$60,$A109,C$61,Slicer_Region,Slicer_Cars,Slicer_Marital_Status,Slicer_Gender,Slicer_Children)</f>
        <v/>
      </c>
      <c r="D109" t="str" vm="71">
        <f>CUBEVALUE("ThisWorkbookDataModel",$A$60,$A109,D$61,Slicer_Region,Slicer_Cars,Slicer_Marital_Status,Slicer_Gender,Slicer_Children)</f>
        <v/>
      </c>
    </row>
    <row r="110" spans="1:4" x14ac:dyDescent="0.25">
      <c r="A110" s="6" t="str" vm="50">
        <f>CUBEMEMBER("ThisWorkbookDataModel","[Table3].[Age].&amp;[73]")</f>
        <v>73</v>
      </c>
      <c r="B110" t="str" vm="211">
        <f>CUBEVALUE("ThisWorkbookDataModel",$A$60,$A110,B$61,Slicer_Region,Slicer_Cars,Slicer_Marital_Status,Slicer_Gender,Slicer_Children)</f>
        <v/>
      </c>
      <c r="C110" vm="212">
        <f>CUBEVALUE("ThisWorkbookDataModel",$A$60,$A110,C$61,Slicer_Region,Slicer_Cars,Slicer_Marital_Status,Slicer_Gender,Slicer_Children)</f>
        <v>1</v>
      </c>
      <c r="D110" vm="133">
        <f>CUBEVALUE("ThisWorkbookDataModel",$A$60,$A110,D$61,Slicer_Region,Slicer_Cars,Slicer_Marital_Status,Slicer_Gender,Slicer_Children)</f>
        <v>1</v>
      </c>
    </row>
    <row r="111" spans="1:4" x14ac:dyDescent="0.25">
      <c r="A111" s="6" t="str" vm="54">
        <f>CUBEMEMBER("ThisWorkbookDataModel","[Table3].[Age].&amp;[74]")</f>
        <v>74</v>
      </c>
      <c r="B111" t="str" vm="148">
        <f>CUBEVALUE("ThisWorkbookDataModel",$A$60,$A111,B$61,Slicer_Region,Slicer_Cars,Slicer_Marital_Status,Slicer_Gender,Slicer_Children)</f>
        <v/>
      </c>
      <c r="C111" vm="163">
        <f>CUBEVALUE("ThisWorkbookDataModel",$A$60,$A111,C$61,Slicer_Region,Slicer_Cars,Slicer_Marital_Status,Slicer_Gender,Slicer_Children)</f>
        <v>1</v>
      </c>
      <c r="D111" vm="178">
        <f>CUBEVALUE("ThisWorkbookDataModel",$A$60,$A111,D$61,Slicer_Region,Slicer_Cars,Slicer_Marital_Status,Slicer_Gender,Slicer_Children)</f>
        <v>1</v>
      </c>
    </row>
    <row r="112" spans="1:4" x14ac:dyDescent="0.25">
      <c r="A112" s="6" t="str" vm="45">
        <f>CUBEMEMBER("ThisWorkbookDataModel","[Table3].[Age].&amp;[78]")</f>
        <v>78</v>
      </c>
      <c r="B112" t="str" vm="107">
        <f>CUBEVALUE("ThisWorkbookDataModel",$A$60,$A112,B$61,Slicer_Region,Slicer_Cars,Slicer_Marital_Status,Slicer_Gender,Slicer_Children)</f>
        <v/>
      </c>
      <c r="C112" t="str" vm="206">
        <f>CUBEVALUE("ThisWorkbookDataModel",$A$60,$A112,C$61,Slicer_Region,Slicer_Cars,Slicer_Marital_Status,Slicer_Gender,Slicer_Children)</f>
        <v/>
      </c>
      <c r="D112" t="str" vm="205">
        <f>CUBEVALUE("ThisWorkbookDataModel",$A$60,$A112,D$61,Slicer_Region,Slicer_Cars,Slicer_Marital_Status,Slicer_Gender,Slicer_Children)</f>
        <v/>
      </c>
    </row>
    <row r="113" spans="1:4" x14ac:dyDescent="0.25">
      <c r="A113" s="6" t="str" vm="38">
        <f>CUBEMEMBER("ThisWorkbookDataModel","[Table3].[Age].&amp;[80]")</f>
        <v>80</v>
      </c>
      <c r="B113" vm="190">
        <f>CUBEVALUE("ThisWorkbookDataModel",$A$60,$A113,B$61,Slicer_Region,Slicer_Cars,Slicer_Marital_Status,Slicer_Gender,Slicer_Children)</f>
        <v>1</v>
      </c>
      <c r="C113" t="str" vm="191">
        <f>CUBEVALUE("ThisWorkbookDataModel",$A$60,$A113,C$61,Slicer_Region,Slicer_Cars,Slicer_Marital_Status,Slicer_Gender,Slicer_Children)</f>
        <v/>
      </c>
      <c r="D113" vm="192">
        <f>CUBEVALUE("ThisWorkbookDataModel",$A$60,$A113,D$61,Slicer_Region,Slicer_Cars,Slicer_Marital_Status,Slicer_Gender,Slicer_Children)</f>
        <v>1</v>
      </c>
    </row>
    <row r="114" spans="1:4" x14ac:dyDescent="0.25">
      <c r="A114" s="6" t="str" vm="27">
        <f>CUBEMEMBER("ThisWorkbookDataModel","[Table3].[Age].&amp;[89]")</f>
        <v>89</v>
      </c>
      <c r="B114" vm="180">
        <f>CUBEVALUE("ThisWorkbookDataModel",$A$60,$A114,B$61,Slicer_Region,Slicer_Cars,Slicer_Marital_Status,Slicer_Gender,Slicer_Children)</f>
        <v>1</v>
      </c>
      <c r="C114" t="str" vm="181">
        <f>CUBEVALUE("ThisWorkbookDataModel",$A$60,$A114,C$61,Slicer_Region,Slicer_Cars,Slicer_Marital_Status,Slicer_Gender,Slicer_Children)</f>
        <v/>
      </c>
      <c r="D114" vm="134">
        <f>CUBEVALUE("ThisWorkbookDataModel",$A$60,$A114,D$61,Slicer_Region,Slicer_Cars,Slicer_Marital_Status,Slicer_Gender,Slicer_Children)</f>
        <v>1</v>
      </c>
    </row>
    <row r="115" spans="1:4" x14ac:dyDescent="0.25">
      <c r="A115" s="6" t="str" vm="22">
        <f>CUBEMEMBER("ThisWorkbookDataModel","[Table3].[Age].[All]","Grand Total")</f>
        <v>Grand Total</v>
      </c>
      <c r="B115" vm="149">
        <f>CUBEVALUE("ThisWorkbookDataModel",$A$60,$A115,B$61,Slicer_Region,Slicer_Cars,Slicer_Marital_Status,Slicer_Gender,Slicer_Children)</f>
        <v>323</v>
      </c>
      <c r="C115" vm="164">
        <f>CUBEVALUE("ThisWorkbookDataModel",$A$60,$A115,C$61,Slicer_Region,Slicer_Cars,Slicer_Marital_Status,Slicer_Gender,Slicer_Children)</f>
        <v>336</v>
      </c>
      <c r="D115" vm="179">
        <f>CUBEVALUE("ThisWorkbookDataModel",$A$60,$A115,D$61,Slicer_Region,Slicer_Cars,Slicer_Marital_Status,Slicer_Gender,Slicer_Children)</f>
        <v>659</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7EB4-A718-406D-BA63-653C58C2D9FA}">
  <dimension ref="A1:W6"/>
  <sheetViews>
    <sheetView showGridLines="0" tabSelected="1" topLeftCell="A10" zoomScale="70" zoomScaleNormal="70" workbookViewId="0">
      <selection activeCell="I14" sqref="I14"/>
    </sheetView>
  </sheetViews>
  <sheetFormatPr defaultRowHeight="15" x14ac:dyDescent="0.25"/>
  <sheetData>
    <row r="1" spans="1:23" ht="15" customHeight="1" x14ac:dyDescent="0.25">
      <c r="A1" s="8" t="s">
        <v>52</v>
      </c>
      <c r="B1" s="8"/>
      <c r="C1" s="8"/>
      <c r="D1" s="8"/>
      <c r="E1" s="8"/>
      <c r="F1" s="8"/>
      <c r="G1" s="8"/>
      <c r="H1" s="8"/>
      <c r="I1" s="8"/>
      <c r="J1" s="8"/>
      <c r="K1" s="8"/>
      <c r="L1" s="8"/>
      <c r="M1" s="8"/>
      <c r="N1" s="8"/>
      <c r="O1" s="8"/>
      <c r="P1" s="8"/>
      <c r="Q1" s="8"/>
      <c r="R1" s="8"/>
      <c r="S1" s="8"/>
      <c r="T1" s="8"/>
      <c r="U1" s="8"/>
      <c r="V1" s="8"/>
      <c r="W1" s="8"/>
    </row>
    <row r="2" spans="1:23" ht="15" customHeight="1" x14ac:dyDescent="0.25">
      <c r="A2" s="8"/>
      <c r="B2" s="8"/>
      <c r="C2" s="8"/>
      <c r="D2" s="8"/>
      <c r="E2" s="8"/>
      <c r="F2" s="8"/>
      <c r="G2" s="8"/>
      <c r="H2" s="8"/>
      <c r="I2" s="8"/>
      <c r="J2" s="8"/>
      <c r="K2" s="8"/>
      <c r="L2" s="8"/>
      <c r="M2" s="8"/>
      <c r="N2" s="8"/>
      <c r="O2" s="8"/>
      <c r="P2" s="8"/>
      <c r="Q2" s="8"/>
      <c r="R2" s="8"/>
      <c r="S2" s="8"/>
      <c r="T2" s="8"/>
      <c r="U2" s="8"/>
      <c r="V2" s="8"/>
      <c r="W2" s="8"/>
    </row>
    <row r="3" spans="1:23" ht="15" customHeight="1" x14ac:dyDescent="0.25">
      <c r="A3" s="8"/>
      <c r="B3" s="8"/>
      <c r="C3" s="8"/>
      <c r="D3" s="8"/>
      <c r="E3" s="8"/>
      <c r="F3" s="8"/>
      <c r="G3" s="8"/>
      <c r="H3" s="8"/>
      <c r="I3" s="8"/>
      <c r="J3" s="8"/>
      <c r="K3" s="8"/>
      <c r="L3" s="8"/>
      <c r="M3" s="8"/>
      <c r="N3" s="8"/>
      <c r="O3" s="8"/>
      <c r="P3" s="8"/>
      <c r="Q3" s="8"/>
      <c r="R3" s="8"/>
      <c r="S3" s="8"/>
      <c r="T3" s="8"/>
      <c r="U3" s="8"/>
      <c r="V3" s="8"/>
      <c r="W3" s="8"/>
    </row>
    <row r="4" spans="1:23" ht="15" customHeight="1" x14ac:dyDescent="0.25">
      <c r="A4" s="8"/>
      <c r="B4" s="8"/>
      <c r="C4" s="8"/>
      <c r="D4" s="8"/>
      <c r="E4" s="8"/>
      <c r="F4" s="8"/>
      <c r="G4" s="8"/>
      <c r="H4" s="8"/>
      <c r="I4" s="8"/>
      <c r="J4" s="8"/>
      <c r="K4" s="8"/>
      <c r="L4" s="8"/>
      <c r="M4" s="8"/>
      <c r="N4" s="8"/>
      <c r="O4" s="8"/>
      <c r="P4" s="8"/>
      <c r="Q4" s="8"/>
      <c r="R4" s="8"/>
      <c r="S4" s="8"/>
      <c r="T4" s="8"/>
      <c r="U4" s="8"/>
      <c r="V4" s="8"/>
      <c r="W4" s="8"/>
    </row>
    <row r="5" spans="1:23" ht="15" customHeight="1" x14ac:dyDescent="0.25">
      <c r="A5" s="8"/>
      <c r="B5" s="8"/>
      <c r="C5" s="8"/>
      <c r="D5" s="8"/>
      <c r="E5" s="8"/>
      <c r="F5" s="8"/>
      <c r="G5" s="8"/>
      <c r="H5" s="8"/>
      <c r="I5" s="8"/>
      <c r="J5" s="8"/>
      <c r="K5" s="8"/>
      <c r="L5" s="8"/>
      <c r="M5" s="8"/>
      <c r="N5" s="8"/>
      <c r="O5" s="8"/>
      <c r="P5" s="8"/>
      <c r="Q5" s="8"/>
      <c r="R5" s="8"/>
      <c r="S5" s="8"/>
      <c r="T5" s="8"/>
      <c r="U5" s="8"/>
      <c r="V5" s="8"/>
      <c r="W5" s="8"/>
    </row>
    <row r="6" spans="1:23" ht="15" customHeight="1" x14ac:dyDescent="0.25">
      <c r="A6" s="8"/>
      <c r="B6" s="8"/>
      <c r="C6" s="8"/>
      <c r="D6" s="8"/>
      <c r="E6" s="8"/>
      <c r="F6" s="8"/>
      <c r="G6" s="8"/>
      <c r="H6" s="8"/>
      <c r="I6" s="8"/>
      <c r="J6" s="8"/>
      <c r="K6" s="8"/>
      <c r="L6" s="8"/>
      <c r="M6" s="8"/>
      <c r="N6" s="8"/>
      <c r="O6" s="8"/>
      <c r="P6" s="8"/>
      <c r="Q6" s="8"/>
      <c r="R6" s="8"/>
      <c r="S6" s="8"/>
      <c r="T6" s="8"/>
      <c r="U6" s="8"/>
      <c r="V6" s="8"/>
      <c r="W6" s="8"/>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C888-3E12-4CA0-A732-1D3981F6C691}">
  <dimension ref="A1:B6"/>
  <sheetViews>
    <sheetView workbookViewId="0">
      <selection activeCell="D8" sqref="D8"/>
    </sheetView>
  </sheetViews>
  <sheetFormatPr defaultRowHeight="15" x14ac:dyDescent="0.25"/>
  <cols>
    <col min="2" max="2" width="12.28515625" bestFit="1" customWidth="1"/>
  </cols>
  <sheetData>
    <row r="1" spans="1:2" x14ac:dyDescent="0.25">
      <c r="A1" t="s">
        <v>11</v>
      </c>
      <c r="B1" t="s">
        <v>41</v>
      </c>
    </row>
    <row r="2" spans="1:2" x14ac:dyDescent="0.25">
      <c r="A2">
        <v>10</v>
      </c>
      <c r="B2" s="4" t="s">
        <v>47</v>
      </c>
    </row>
    <row r="3" spans="1:2" x14ac:dyDescent="0.25">
      <c r="A3">
        <v>20</v>
      </c>
      <c r="B3" t="s">
        <v>48</v>
      </c>
    </row>
    <row r="4" spans="1:2" x14ac:dyDescent="0.25">
      <c r="A4">
        <v>30</v>
      </c>
      <c r="B4" t="s">
        <v>50</v>
      </c>
    </row>
    <row r="5" spans="1:2" x14ac:dyDescent="0.25">
      <c r="A5">
        <v>45</v>
      </c>
      <c r="B5" t="s">
        <v>49</v>
      </c>
    </row>
    <row r="6" spans="1:2" x14ac:dyDescent="0.25">
      <c r="A6">
        <v>65</v>
      </c>
      <c r="B6" t="s">
        <v>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Tables</vt:lpstr>
      <vt:lpstr>Dashboard</vt:lpstr>
      <vt:lpstr>Age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 Vu</cp:lastModifiedBy>
  <dcterms:created xsi:type="dcterms:W3CDTF">2022-03-18T02:50:57Z</dcterms:created>
  <dcterms:modified xsi:type="dcterms:W3CDTF">2023-05-04T17:25:08Z</dcterms:modified>
</cp:coreProperties>
</file>