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Default Extension="wdp" ContentType="image/vnd.ms-photo"/>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autoCompressPictures="0"/>
  <bookViews>
    <workbookView xWindow="9660" yWindow="105" windowWidth="25440" windowHeight="15990" tabRatio="500"/>
  </bookViews>
  <sheets>
    <sheet name="PET v2.3" sheetId="4" r:id="rId1"/>
  </sheets>
  <definedNames>
    <definedName name="ConstructionTotal" localSheetId="0">#REF!</definedName>
    <definedName name="ConstructionTotal">#REF!</definedName>
    <definedName name="InstallTotal" localSheetId="0">#REF!</definedName>
    <definedName name="InstallTotal">#REF!</definedName>
    <definedName name="Planning2Total" localSheetId="0">#REF!</definedName>
    <definedName name="Planning2Total">#REF!</definedName>
    <definedName name="PlanningTotal" localSheetId="0">#REF!</definedName>
    <definedName name="PlanningTotal">#REF!</definedName>
    <definedName name="_xlnm.Print_Area" localSheetId="0">'PET v2.3'!$B$1:$V$65</definedName>
    <definedName name="TestTotal" localSheetId="0">#REF!</definedName>
    <definedName name="TestTotal">#REF!</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U46" i="4"/>
  <c r="V48"/>
  <c r="V49"/>
  <c r="V46"/>
  <c r="V47"/>
  <c r="T8"/>
  <c r="T4"/>
  <c r="T6"/>
  <c r="T46"/>
  <c r="V50"/>
  <c r="V51"/>
  <c r="T5"/>
  <c r="T7"/>
  <c r="T9"/>
  <c r="T10"/>
  <c r="T11"/>
  <c r="T12"/>
  <c r="T13"/>
  <c r="T14"/>
  <c r="T15"/>
  <c r="T16"/>
  <c r="T17"/>
  <c r="T18"/>
  <c r="T19"/>
  <c r="T20"/>
  <c r="T21"/>
  <c r="T22"/>
  <c r="T23"/>
  <c r="T24"/>
  <c r="T25"/>
  <c r="T26"/>
  <c r="T27"/>
  <c r="T28"/>
  <c r="T29"/>
  <c r="T30"/>
  <c r="T31"/>
  <c r="T32"/>
  <c r="T33"/>
  <c r="T34"/>
  <c r="T35"/>
  <c r="T36"/>
  <c r="T37"/>
  <c r="T38"/>
  <c r="T39"/>
  <c r="T40"/>
  <c r="T41"/>
  <c r="T42"/>
  <c r="T43"/>
  <c r="T44"/>
  <c r="T45"/>
  <c r="J59"/>
  <c r="J60"/>
  <c r="J58"/>
  <c r="J57"/>
  <c r="J56"/>
  <c r="J55"/>
  <c r="J54"/>
  <c r="J53"/>
  <c r="J52"/>
  <c r="J49"/>
  <c r="J50"/>
  <c r="J51"/>
  <c r="J48"/>
  <c r="R52"/>
  <c r="Q47"/>
  <c r="F47"/>
  <c r="K63"/>
  <c r="L63"/>
  <c r="K64"/>
  <c r="L64"/>
  <c r="K65"/>
  <c r="L65"/>
  <c r="K62"/>
  <c r="L62"/>
  <c r="K49"/>
  <c r="L49"/>
  <c r="K50"/>
  <c r="L50"/>
  <c r="K51"/>
  <c r="L51"/>
  <c r="K52"/>
  <c r="L52"/>
  <c r="K53"/>
  <c r="L53"/>
  <c r="K54"/>
  <c r="L54"/>
  <c r="K55"/>
  <c r="L55"/>
  <c r="K56"/>
  <c r="L56"/>
  <c r="K57"/>
  <c r="L57"/>
  <c r="K58"/>
  <c r="L58"/>
  <c r="K59"/>
  <c r="L59"/>
  <c r="K60"/>
  <c r="L60"/>
  <c r="K48"/>
  <c r="L48"/>
</calcChain>
</file>

<file path=xl/sharedStrings.xml><?xml version="1.0" encoding="utf-8"?>
<sst xmlns="http://schemas.openxmlformats.org/spreadsheetml/2006/main" count="454" uniqueCount="102">
  <si>
    <t>Course Number</t>
  </si>
  <si>
    <t>CRN#</t>
  </si>
  <si>
    <t>Sect</t>
  </si>
  <si>
    <t>Tuition</t>
  </si>
  <si>
    <t>Course Title</t>
  </si>
  <si>
    <t>Semester</t>
  </si>
  <si>
    <t>Year</t>
  </si>
  <si>
    <t>Status</t>
  </si>
  <si>
    <t>Grade</t>
  </si>
  <si>
    <t>Grade Points</t>
  </si>
  <si>
    <t>HES Credits</t>
  </si>
  <si>
    <t>Select Here</t>
  </si>
  <si>
    <t>Incomplete</t>
  </si>
  <si>
    <t>Total</t>
  </si>
  <si>
    <t>Key</t>
  </si>
  <si>
    <t>Remaining</t>
  </si>
  <si>
    <t>Degree Info</t>
  </si>
  <si>
    <t>Points</t>
  </si>
  <si>
    <t>Sciences</t>
  </si>
  <si>
    <t>A</t>
  </si>
  <si>
    <t>Social Sciences</t>
  </si>
  <si>
    <t>B</t>
  </si>
  <si>
    <t>A-</t>
  </si>
  <si>
    <t>HES Completed Credits (GPA)</t>
  </si>
  <si>
    <t>Humanities</t>
  </si>
  <si>
    <t>C</t>
  </si>
  <si>
    <t>Concentration</t>
  </si>
  <si>
    <t>B+</t>
  </si>
  <si>
    <t>Expository Writing</t>
  </si>
  <si>
    <t>X</t>
  </si>
  <si>
    <t>Field of Study</t>
  </si>
  <si>
    <t>Writing Intensive</t>
  </si>
  <si>
    <t>WI</t>
  </si>
  <si>
    <t>Minor</t>
  </si>
  <si>
    <t>B-</t>
  </si>
  <si>
    <t>Remaining Credits Needed</t>
  </si>
  <si>
    <t>Quantitative Reasoning</t>
  </si>
  <si>
    <t>QR</t>
  </si>
  <si>
    <t>C+</t>
  </si>
  <si>
    <t>Moral Reasoning</t>
  </si>
  <si>
    <t>MR</t>
  </si>
  <si>
    <t>Foreign Language</t>
  </si>
  <si>
    <t>L</t>
  </si>
  <si>
    <t>C-</t>
  </si>
  <si>
    <t>Harvard Instructor</t>
  </si>
  <si>
    <t>HI</t>
  </si>
  <si>
    <t>Education</t>
  </si>
  <si>
    <t>D+</t>
  </si>
  <si>
    <t>Upper Level Course</t>
  </si>
  <si>
    <t>*</t>
  </si>
  <si>
    <t>Global studies</t>
  </si>
  <si>
    <t>D</t>
  </si>
  <si>
    <t xml:space="preserve">Residency </t>
  </si>
  <si>
    <t>R</t>
  </si>
  <si>
    <t>Management</t>
  </si>
  <si>
    <t>D-</t>
  </si>
  <si>
    <t>FS</t>
  </si>
  <si>
    <t>Science</t>
  </si>
  <si>
    <t>E</t>
  </si>
  <si>
    <t>M</t>
  </si>
  <si>
    <t>Social sciences</t>
  </si>
  <si>
    <t>WD</t>
  </si>
  <si>
    <t>Technology</t>
  </si>
  <si>
    <t>Thesis</t>
  </si>
  <si>
    <t>T</t>
  </si>
  <si>
    <t>Proseminar</t>
  </si>
  <si>
    <t>P</t>
  </si>
  <si>
    <t>Capstone</t>
  </si>
  <si>
    <t>CS</t>
  </si>
  <si>
    <t>Course Attributes</t>
  </si>
  <si>
    <t>Residency</t>
  </si>
  <si>
    <t>Day/s</t>
  </si>
  <si>
    <t>Time/s</t>
  </si>
  <si>
    <t>Course Delivery</t>
  </si>
  <si>
    <t>ALB</t>
  </si>
  <si>
    <t>Required</t>
  </si>
  <si>
    <t>Satisfied</t>
  </si>
  <si>
    <t>Minor 1</t>
  </si>
  <si>
    <t>Minor 2</t>
  </si>
  <si>
    <t>Arts, media, &amp; humanities</t>
  </si>
  <si>
    <t>Degree Type</t>
  </si>
  <si>
    <t>GPA</t>
  </si>
  <si>
    <t>WA</t>
  </si>
  <si>
    <t>“Our greatest weakness lies in giving up. The most certain way to succeed is always to try just one more time.” - Thomas Edison</t>
  </si>
  <si>
    <t>Your degree is waiting for you at the finish line; don't give up, persevere!</t>
  </si>
  <si>
    <t>“Our greatest glory is not in never failing, but in rising up every time we fail.” - Ralph Waldo Emerson</t>
  </si>
  <si>
    <t>"What you get by achieving your goals is not as important as what you become by achieving your goals." -Henry David Thoreau</t>
  </si>
  <si>
    <t>ALM</t>
  </si>
  <si>
    <t>Transfer Credits</t>
  </si>
  <si>
    <t>Attribute Name</t>
  </si>
  <si>
    <t>Enter Student Name</t>
  </si>
  <si>
    <t>© 2014 ALL RIGHTS RESERVED. **THIS TOOL IS PROPRIETARY, ANY DUPLICATION OR SHARING WITHOUT PERMISSION IS STRICTLY PROHIBITED.**</t>
  </si>
  <si>
    <t>By failing to prepare, you are preparing to fail - Benjamin Franklin</t>
  </si>
  <si>
    <t>Do you want to know who you are? Don't ask. Act! Action will delineate and define you. - Thomas Jefferson</t>
  </si>
  <si>
    <t>**GPA will only calculate when a course is marked "complete", has a grade, and there are credits associated. This allows for course planning without impacting your GPA.**</t>
  </si>
  <si>
    <t>Total Planned Credits (Transfer plus HES)</t>
  </si>
  <si>
    <t>Total Combined Completed Credits</t>
  </si>
  <si>
    <t>Total Required Credits for Degree</t>
  </si>
  <si>
    <t>Core ALB Requirements (Auto Populates)</t>
  </si>
  <si>
    <t>Core ALM Requirements (Manual Entry Required)</t>
  </si>
  <si>
    <t>Professor/s</t>
  </si>
  <si>
    <r>
      <t>**</t>
    </r>
    <r>
      <rPr>
        <b/>
        <sz val="14"/>
        <color theme="1"/>
        <rFont val="Arial Narrow"/>
      </rPr>
      <t>START</t>
    </r>
    <r>
      <rPr>
        <sz val="14"/>
        <color theme="1"/>
        <rFont val="Arial Narrow"/>
      </rPr>
      <t xml:space="preserve"> by making selection in the </t>
    </r>
    <r>
      <rPr>
        <b/>
        <sz val="14"/>
        <color theme="1"/>
        <rFont val="Arial Narrow"/>
      </rPr>
      <t>DEGREE INFO</t>
    </r>
    <r>
      <rPr>
        <sz val="14"/>
        <color theme="1"/>
        <rFont val="Arial Narrow"/>
      </rPr>
      <t xml:space="preserve"> section above. ALB Requirements will auto-populate. ALM requirements will need to be entered manually.</t>
    </r>
    <r>
      <rPr>
        <b/>
        <sz val="14"/>
        <color theme="1"/>
        <rFont val="Arial Narrow"/>
      </rPr>
      <t xml:space="preserve"> PINK</t>
    </r>
    <r>
      <rPr>
        <sz val="14"/>
        <color theme="1"/>
        <rFont val="Arial Narrow"/>
      </rPr>
      <t xml:space="preserve"> cells are the only cells that are editable.**</t>
    </r>
  </si>
</sst>
</file>

<file path=xl/styles.xml><?xml version="1.0" encoding="utf-8"?>
<styleSheet xmlns="http://schemas.openxmlformats.org/spreadsheetml/2006/main">
  <numFmts count="2">
    <numFmt numFmtId="6" formatCode="&quot;$&quot;#,##0_);[Red]\(&quot;$&quot;#,##0\)"/>
    <numFmt numFmtId="164" formatCode="&quot;$&quot;#,##0"/>
  </numFmts>
  <fonts count="25">
    <font>
      <sz val="12"/>
      <color theme="1"/>
      <name val="Calibri"/>
      <family val="2"/>
      <scheme val="minor"/>
    </font>
    <font>
      <b/>
      <sz val="12"/>
      <name val="Arial Narrow"/>
    </font>
    <font>
      <sz val="12"/>
      <name val="Arial Narrow"/>
    </font>
    <font>
      <sz val="12"/>
      <color theme="1"/>
      <name val="Arial Narrow"/>
    </font>
    <font>
      <b/>
      <sz val="12"/>
      <color theme="1"/>
      <name val="Arial Narrow"/>
    </font>
    <font>
      <b/>
      <sz val="11"/>
      <color theme="1"/>
      <name val="Arial Narrow"/>
    </font>
    <font>
      <sz val="11"/>
      <color theme="1"/>
      <name val="Arial Narrow"/>
    </font>
    <font>
      <b/>
      <sz val="12"/>
      <color theme="0"/>
      <name val="Arial Narrow"/>
    </font>
    <font>
      <sz val="12"/>
      <color rgb="FF000000"/>
      <name val="Arial Narrow"/>
    </font>
    <font>
      <b/>
      <sz val="28"/>
      <color theme="1" tint="0.34998626667073579"/>
      <name val="Cambria"/>
      <family val="2"/>
      <scheme val="major"/>
    </font>
    <font>
      <b/>
      <sz val="9"/>
      <color theme="1" tint="0.34998626667073579"/>
      <name val="Cambria"/>
      <family val="2"/>
      <scheme val="major"/>
    </font>
    <font>
      <sz val="11"/>
      <color rgb="FF3F3F76"/>
      <name val="Calibri"/>
      <family val="2"/>
      <scheme val="minor"/>
    </font>
    <font>
      <sz val="9"/>
      <color theme="1" tint="0.34998626667073579"/>
      <name val="Calibri"/>
      <family val="2"/>
      <scheme val="minor"/>
    </font>
    <font>
      <u/>
      <sz val="12"/>
      <color theme="10"/>
      <name val="Calibri"/>
      <family val="2"/>
      <scheme val="minor"/>
    </font>
    <font>
      <u/>
      <sz val="12"/>
      <color theme="11"/>
      <name val="Calibri"/>
      <family val="2"/>
      <scheme val="minor"/>
    </font>
    <font>
      <b/>
      <sz val="11"/>
      <color theme="0"/>
      <name val="Arial Narrow"/>
    </font>
    <font>
      <sz val="36"/>
      <color rgb="FFFFFFFF"/>
      <name val="Georgia"/>
    </font>
    <font>
      <sz val="8"/>
      <name val="Calibri"/>
      <family val="2"/>
      <scheme val="minor"/>
    </font>
    <font>
      <b/>
      <sz val="16"/>
      <name val="Arial Narrow"/>
    </font>
    <font>
      <sz val="14"/>
      <color theme="1"/>
      <name val="Arial Narrow"/>
    </font>
    <font>
      <sz val="14"/>
      <name val="Arial Narrow"/>
    </font>
    <font>
      <u/>
      <sz val="14"/>
      <color rgb="FFFFFFFF"/>
      <name val="Arial Narrow"/>
    </font>
    <font>
      <b/>
      <sz val="14"/>
      <color theme="1"/>
      <name val="Arial Narrow"/>
    </font>
    <font>
      <b/>
      <sz val="8.5"/>
      <color theme="1" tint="0.499984740745262"/>
      <name val="Arial Narrow"/>
    </font>
    <font>
      <b/>
      <sz val="12"/>
      <color theme="1" tint="0.499984740745262"/>
      <name val="Arial Narrow"/>
    </font>
  </fonts>
  <fills count="18">
    <fill>
      <patternFill patternType="none"/>
    </fill>
    <fill>
      <patternFill patternType="gray125"/>
    </fill>
    <fill>
      <patternFill patternType="solid">
        <fgColor rgb="FFFFCC99"/>
      </patternFill>
    </fill>
    <fill>
      <patternFill patternType="solid">
        <fgColor rgb="FFFFDD0F"/>
        <bgColor rgb="FF000000"/>
      </patternFill>
    </fill>
    <fill>
      <patternFill patternType="solid">
        <fgColor rgb="FF980101"/>
        <bgColor rgb="FF000000"/>
      </patternFill>
    </fill>
    <fill>
      <patternFill patternType="solid">
        <fgColor theme="3" tint="0.79998168889431442"/>
        <bgColor indexed="64"/>
      </patternFill>
    </fill>
    <fill>
      <patternFill patternType="solid">
        <fgColor rgb="FFFFDD0F"/>
        <bgColor indexed="64"/>
      </patternFill>
    </fill>
    <fill>
      <patternFill patternType="solid">
        <fgColor theme="3" tint="0.59999389629810485"/>
        <bgColor indexed="64"/>
      </patternFill>
    </fill>
    <fill>
      <patternFill patternType="solid">
        <fgColor rgb="FF008000"/>
        <bgColor indexed="64"/>
      </patternFill>
    </fill>
    <fill>
      <patternFill patternType="solid">
        <fgColor rgb="FFFF0000"/>
        <bgColor indexed="64"/>
      </patternFill>
    </fill>
    <fill>
      <patternFill patternType="solid">
        <fgColor rgb="FF8DB4E2"/>
        <bgColor rgb="FF000000"/>
      </patternFill>
    </fill>
    <fill>
      <patternFill patternType="solid">
        <fgColor rgb="FF980101"/>
        <bgColor indexed="64"/>
      </patternFill>
    </fill>
    <fill>
      <patternFill patternType="solid">
        <fgColor theme="0"/>
        <bgColor indexed="64"/>
      </patternFill>
    </fill>
    <fill>
      <patternFill patternType="solid">
        <fgColor theme="0" tint="-0.249977111117893"/>
        <bgColor rgb="FF000000"/>
      </patternFill>
    </fill>
    <fill>
      <patternFill patternType="solid">
        <fgColor theme="0" tint="-0.249977111117893"/>
        <bgColor indexed="64"/>
      </patternFill>
    </fill>
    <fill>
      <patternFill patternType="solid">
        <fgColor rgb="FFBFBFBF"/>
        <bgColor rgb="FF000000"/>
      </patternFill>
    </fill>
    <fill>
      <patternFill patternType="solid">
        <fgColor theme="3" tint="0.79998168889431442"/>
        <bgColor rgb="FF000000"/>
      </patternFill>
    </fill>
    <fill>
      <patternFill patternType="solid">
        <fgColor theme="0" tint="-0.14999847407452621"/>
        <bgColor indexed="64"/>
      </patternFill>
    </fill>
  </fills>
  <borders count="58">
    <border>
      <left/>
      <right/>
      <top/>
      <bottom/>
      <diagonal/>
    </border>
    <border>
      <left style="thin">
        <color rgb="FF7F7F7F"/>
      </left>
      <right style="thin">
        <color rgb="FF7F7F7F"/>
      </right>
      <top style="thin">
        <color rgb="FF7F7F7F"/>
      </top>
      <bottom style="thin">
        <color rgb="FF7F7F7F"/>
      </bottom>
      <diagonal/>
    </border>
    <border>
      <left/>
      <right/>
      <top style="medium">
        <color auto="1"/>
      </top>
      <bottom style="double">
        <color auto="1"/>
      </bottom>
      <diagonal/>
    </border>
    <border>
      <left/>
      <right style="medium">
        <color auto="1"/>
      </right>
      <top style="medium">
        <color auto="1"/>
      </top>
      <bottom style="double">
        <color auto="1"/>
      </bottom>
      <diagonal/>
    </border>
    <border>
      <left style="medium">
        <color auto="1"/>
      </left>
      <right style="thin">
        <color auto="1"/>
      </right>
      <top/>
      <bottom style="thin">
        <color auto="1"/>
      </bottom>
      <diagonal/>
    </border>
    <border>
      <left style="thin">
        <color auto="1"/>
      </left>
      <right style="thin">
        <color auto="1"/>
      </right>
      <top style="double">
        <color auto="1"/>
      </top>
      <bottom/>
      <diagonal/>
    </border>
    <border>
      <left style="thin">
        <color auto="1"/>
      </left>
      <right style="thin">
        <color auto="1"/>
      </right>
      <top/>
      <bottom style="thin">
        <color auto="1"/>
      </bottom>
      <diagonal/>
    </border>
    <border>
      <left style="thin">
        <color auto="1"/>
      </left>
      <right style="medium">
        <color auto="1"/>
      </right>
      <top style="double">
        <color auto="1"/>
      </top>
      <bottom/>
      <diagonal/>
    </border>
    <border>
      <left style="medium">
        <color auto="1"/>
      </left>
      <right style="thin">
        <color auto="1"/>
      </right>
      <top style="thin">
        <color auto="1"/>
      </top>
      <bottom style="double">
        <color auto="1"/>
      </bottom>
      <diagonal/>
    </border>
    <border>
      <left style="thin">
        <color auto="1"/>
      </left>
      <right style="thin">
        <color auto="1"/>
      </right>
      <top/>
      <bottom style="double">
        <color auto="1"/>
      </bottom>
      <diagonal/>
    </border>
    <border>
      <left style="thin">
        <color auto="1"/>
      </left>
      <right style="thin">
        <color auto="1"/>
      </right>
      <top style="thin">
        <color auto="1"/>
      </top>
      <bottom style="double">
        <color auto="1"/>
      </bottom>
      <diagonal/>
    </border>
    <border>
      <left style="thin">
        <color auto="1"/>
      </left>
      <right style="medium">
        <color auto="1"/>
      </right>
      <top/>
      <bottom style="double">
        <color auto="1"/>
      </bottom>
      <diagonal/>
    </border>
    <border>
      <left style="thin">
        <color auto="1"/>
      </left>
      <right style="thin">
        <color auto="1"/>
      </right>
      <top style="thin">
        <color auto="1"/>
      </top>
      <bottom style="thin">
        <color auto="1"/>
      </bottom>
      <diagonal/>
    </border>
    <border>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bottom/>
      <diagonal/>
    </border>
    <border>
      <left style="medium">
        <color auto="1"/>
      </left>
      <right style="thin">
        <color rgb="FF211E1E"/>
      </right>
      <top style="double">
        <color auto="1"/>
      </top>
      <bottom style="double">
        <color auto="1"/>
      </bottom>
      <diagonal/>
    </border>
    <border>
      <left style="thin">
        <color rgb="FF211E1E"/>
      </left>
      <right/>
      <top style="double">
        <color auto="1"/>
      </top>
      <bottom style="double">
        <color auto="1"/>
      </bottom>
      <diagonal/>
    </border>
    <border>
      <left/>
      <right style="thin">
        <color auto="1"/>
      </right>
      <top style="double">
        <color auto="1"/>
      </top>
      <bottom style="double">
        <color auto="1"/>
      </bottom>
      <diagonal/>
    </border>
    <border>
      <left style="thin">
        <color auto="1"/>
      </left>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top/>
      <bottom style="double">
        <color auto="1"/>
      </bottom>
      <diagonal/>
    </border>
    <border>
      <left style="thin">
        <color auto="1"/>
      </left>
      <right style="medium">
        <color auto="1"/>
      </right>
      <top style="double">
        <color auto="1"/>
      </top>
      <bottom style="double">
        <color auto="1"/>
      </bottom>
      <diagonal/>
    </border>
    <border>
      <left style="medium">
        <color auto="1"/>
      </left>
      <right/>
      <top/>
      <bottom/>
      <diagonal/>
    </border>
    <border>
      <left/>
      <right/>
      <top style="double">
        <color auto="1"/>
      </top>
      <bottom/>
      <diagonal/>
    </border>
    <border>
      <left style="thin">
        <color auto="1"/>
      </left>
      <right style="thin">
        <color auto="1"/>
      </right>
      <top style="double">
        <color auto="1"/>
      </top>
      <bottom style="thin">
        <color auto="1"/>
      </bottom>
      <diagonal/>
    </border>
    <border>
      <left/>
      <right style="thin">
        <color auto="1"/>
      </right>
      <top style="double">
        <color auto="1"/>
      </top>
      <bottom/>
      <diagonal/>
    </border>
    <border>
      <left/>
      <right style="thin">
        <color auto="1"/>
      </right>
      <top/>
      <bottom style="thin">
        <color auto="1"/>
      </bottom>
      <diagonal/>
    </border>
    <border>
      <left style="thin">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top/>
      <bottom/>
      <diagonal/>
    </border>
    <border>
      <left/>
      <right/>
      <top style="double">
        <color auto="1"/>
      </top>
      <bottom style="thin">
        <color auto="1"/>
      </bottom>
      <diagonal/>
    </border>
    <border>
      <left style="thin">
        <color auto="1"/>
      </left>
      <right style="medium">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style="thin">
        <color auto="1"/>
      </top>
      <bottom style="medium">
        <color auto="1"/>
      </bottom>
      <diagonal/>
    </border>
    <border>
      <left style="thin">
        <color auto="1"/>
      </left>
      <right/>
      <top style="double">
        <color auto="1"/>
      </top>
      <bottom/>
      <diagonal/>
    </border>
    <border>
      <left/>
      <right/>
      <top/>
      <bottom style="double">
        <color auto="1"/>
      </bottom>
      <diagonal/>
    </border>
    <border>
      <left/>
      <right style="thin">
        <color auto="1"/>
      </right>
      <top/>
      <bottom style="double">
        <color auto="1"/>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diagonal/>
    </border>
    <border>
      <left/>
      <right style="medium">
        <color auto="1"/>
      </right>
      <top/>
      <bottom style="medium">
        <color auto="1"/>
      </bottom>
      <diagonal/>
    </border>
    <border>
      <left style="medium">
        <color auto="1"/>
      </left>
      <right/>
      <top style="medium">
        <color auto="1"/>
      </top>
      <bottom style="double">
        <color auto="1"/>
      </bottom>
      <diagonal/>
    </border>
    <border>
      <left/>
      <right/>
      <top/>
      <bottom style="thin">
        <color auto="1"/>
      </bottom>
      <diagonal/>
    </border>
    <border>
      <left style="thin">
        <color auto="1"/>
      </left>
      <right style="thin">
        <color auto="1"/>
      </right>
      <top/>
      <bottom style="double">
        <color rgb="FF000000"/>
      </bottom>
      <diagonal/>
    </border>
    <border>
      <left style="thin">
        <color auto="1"/>
      </left>
      <right/>
      <top/>
      <bottom style="thin">
        <color auto="1"/>
      </bottom>
      <diagonal/>
    </border>
    <border>
      <left style="thin">
        <color auto="1"/>
      </left>
      <right/>
      <top/>
      <bottom style="medium">
        <color auto="1"/>
      </bottom>
      <diagonal/>
    </border>
    <border>
      <left/>
      <right style="thin">
        <color auto="1"/>
      </right>
      <top/>
      <bottom style="medium">
        <color auto="1"/>
      </bottom>
      <diagonal/>
    </border>
  </borders>
  <cellStyleXfs count="57">
    <xf numFmtId="0" fontId="0" fillId="0" borderId="0"/>
    <xf numFmtId="0" fontId="9" fillId="0" borderId="0" applyNumberFormat="0" applyProtection="0">
      <alignment vertical="center"/>
    </xf>
    <xf numFmtId="0" fontId="10" fillId="0" borderId="0" applyNumberFormat="0" applyProtection="0">
      <alignment vertical="center"/>
    </xf>
    <xf numFmtId="0" fontId="11" fillId="2" borderId="1" applyNumberFormat="0" applyAlignment="0" applyProtection="0"/>
    <xf numFmtId="0" fontId="12" fillId="0" borderId="0">
      <alignment vertical="center"/>
    </xf>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169">
    <xf numFmtId="0" fontId="0" fillId="0" borderId="0" xfId="0"/>
    <xf numFmtId="0" fontId="2" fillId="5" borderId="4" xfId="0" applyNumberFormat="1" applyFont="1" applyFill="1" applyBorder="1" applyAlignment="1" applyProtection="1">
      <alignment horizontal="center" vertical="center"/>
      <protection locked="0"/>
    </xf>
    <xf numFmtId="0" fontId="2" fillId="5" borderId="6" xfId="0" applyNumberFormat="1" applyFont="1" applyFill="1" applyBorder="1" applyAlignment="1" applyProtection="1">
      <alignment horizontal="center" vertical="center"/>
      <protection locked="0"/>
    </xf>
    <xf numFmtId="164" fontId="2" fillId="5" borderId="6" xfId="0" applyNumberFormat="1" applyFont="1" applyFill="1" applyBorder="1" applyAlignment="1" applyProtection="1">
      <alignment horizontal="center" vertical="center"/>
      <protection locked="0"/>
    </xf>
    <xf numFmtId="0" fontId="3" fillId="5" borderId="6" xfId="0" applyFont="1" applyFill="1" applyBorder="1" applyAlignment="1" applyProtection="1">
      <alignment horizontal="center" vertical="center"/>
      <protection locked="0"/>
    </xf>
    <xf numFmtId="0" fontId="2" fillId="5" borderId="12" xfId="0" applyNumberFormat="1" applyFont="1" applyFill="1" applyBorder="1" applyAlignment="1" applyProtection="1">
      <alignment horizontal="left" vertical="center"/>
      <protection locked="0"/>
    </xf>
    <xf numFmtId="0" fontId="3" fillId="6" borderId="6" xfId="0" applyFont="1" applyFill="1" applyBorder="1" applyAlignment="1" applyProtection="1">
      <alignment horizontal="center"/>
    </xf>
    <xf numFmtId="0" fontId="2" fillId="6" borderId="6" xfId="0" applyNumberFormat="1" applyFont="1" applyFill="1" applyBorder="1" applyAlignment="1" applyProtection="1">
      <alignment horizontal="center"/>
      <protection locked="0"/>
    </xf>
    <xf numFmtId="0" fontId="1" fillId="6" borderId="13" xfId="0" applyNumberFormat="1" applyFont="1" applyFill="1" applyBorder="1" applyAlignment="1" applyProtection="1">
      <alignment horizontal="center"/>
      <protection locked="0"/>
    </xf>
    <xf numFmtId="0" fontId="2" fillId="5" borderId="14" xfId="0" applyNumberFormat="1" applyFont="1" applyFill="1" applyBorder="1" applyAlignment="1" applyProtection="1">
      <alignment horizontal="center" vertical="center"/>
      <protection locked="0"/>
    </xf>
    <xf numFmtId="0" fontId="2" fillId="5" borderId="12" xfId="0" applyNumberFormat="1" applyFont="1" applyFill="1" applyBorder="1" applyAlignment="1" applyProtection="1">
      <alignment horizontal="center" vertical="center"/>
      <protection locked="0"/>
    </xf>
    <xf numFmtId="0" fontId="3" fillId="5" borderId="12" xfId="0" applyFont="1" applyFill="1" applyBorder="1" applyAlignment="1" applyProtection="1">
      <alignment horizontal="center" vertical="center"/>
      <protection locked="0"/>
    </xf>
    <xf numFmtId="0" fontId="2" fillId="6" borderId="12" xfId="0" applyNumberFormat="1" applyFont="1" applyFill="1" applyBorder="1" applyAlignment="1" applyProtection="1">
      <alignment horizontal="center"/>
      <protection locked="0"/>
    </xf>
    <xf numFmtId="0" fontId="2" fillId="5" borderId="8" xfId="0" applyNumberFormat="1" applyFont="1" applyFill="1" applyBorder="1" applyAlignment="1" applyProtection="1">
      <alignment horizontal="center" vertical="center"/>
      <protection locked="0"/>
    </xf>
    <xf numFmtId="0" fontId="2" fillId="5" borderId="10" xfId="0" applyNumberFormat="1" applyFont="1" applyFill="1" applyBorder="1" applyAlignment="1" applyProtection="1">
      <alignment horizontal="center" vertical="center"/>
      <protection locked="0"/>
    </xf>
    <xf numFmtId="164" fontId="2" fillId="5" borderId="10" xfId="0" applyNumberFormat="1" applyFont="1" applyFill="1" applyBorder="1" applyAlignment="1" applyProtection="1">
      <alignment horizontal="center" vertical="center"/>
      <protection locked="0"/>
    </xf>
    <xf numFmtId="0" fontId="3" fillId="5" borderId="10" xfId="0" applyFont="1" applyFill="1" applyBorder="1" applyAlignment="1" applyProtection="1">
      <alignment horizontal="center" vertical="center"/>
      <protection locked="0"/>
    </xf>
    <xf numFmtId="0" fontId="2" fillId="5" borderId="15" xfId="0" applyNumberFormat="1" applyFont="1" applyFill="1" applyBorder="1" applyAlignment="1" applyProtection="1">
      <alignment horizontal="center" vertical="center"/>
      <protection locked="0"/>
    </xf>
    <xf numFmtId="0" fontId="2" fillId="6" borderId="10" xfId="0" applyNumberFormat="1" applyFont="1" applyFill="1" applyBorder="1" applyAlignment="1" applyProtection="1">
      <alignment horizontal="center"/>
      <protection locked="0"/>
    </xf>
    <xf numFmtId="0" fontId="1" fillId="6" borderId="20" xfId="0" applyFont="1" applyFill="1" applyBorder="1" applyAlignment="1" applyProtection="1">
      <alignment horizontal="center"/>
    </xf>
    <xf numFmtId="0" fontId="1" fillId="6" borderId="21" xfId="0" applyFont="1" applyFill="1" applyBorder="1" applyAlignment="1" applyProtection="1">
      <alignment horizontal="center"/>
    </xf>
    <xf numFmtId="0" fontId="4" fillId="6" borderId="22" xfId="0" applyFont="1" applyFill="1" applyBorder="1" applyAlignment="1" applyProtection="1">
      <alignment horizontal="center"/>
    </xf>
    <xf numFmtId="0" fontId="3" fillId="7" borderId="6" xfId="0" applyFont="1" applyFill="1" applyBorder="1" applyAlignment="1" applyProtection="1">
      <alignment horizontal="left"/>
    </xf>
    <xf numFmtId="0" fontId="2" fillId="5" borderId="27" xfId="0" applyNumberFormat="1" applyFont="1" applyFill="1" applyBorder="1" applyAlignment="1" applyProtection="1">
      <alignment horizontal="center"/>
      <protection locked="0"/>
    </xf>
    <xf numFmtId="0" fontId="3" fillId="7" borderId="5" xfId="0" applyFont="1" applyFill="1" applyBorder="1" applyAlignment="1" applyProtection="1">
      <alignment horizontal="left"/>
    </xf>
    <xf numFmtId="2" fontId="3" fillId="7" borderId="15" xfId="0" applyNumberFormat="1" applyFont="1" applyFill="1" applyBorder="1" applyAlignment="1" applyProtection="1">
      <alignment horizontal="center"/>
    </xf>
    <xf numFmtId="0" fontId="3" fillId="6" borderId="32" xfId="0" applyFont="1" applyFill="1" applyBorder="1" applyAlignment="1" applyProtection="1">
      <alignment horizontal="center"/>
    </xf>
    <xf numFmtId="0" fontId="3" fillId="7" borderId="12" xfId="0" applyFont="1" applyFill="1" applyBorder="1" applyAlignment="1" applyProtection="1">
      <alignment horizontal="left"/>
    </xf>
    <xf numFmtId="0" fontId="3" fillId="7" borderId="12" xfId="0" applyFont="1" applyFill="1" applyBorder="1" applyAlignment="1" applyProtection="1">
      <alignment horizontal="center"/>
    </xf>
    <xf numFmtId="0" fontId="3" fillId="7" borderId="15" xfId="0" applyFont="1" applyFill="1" applyBorder="1" applyAlignment="1" applyProtection="1">
      <alignment horizontal="left"/>
    </xf>
    <xf numFmtId="2" fontId="3" fillId="7" borderId="30" xfId="0" applyNumberFormat="1" applyFont="1" applyFill="1" applyBorder="1" applyAlignment="1" applyProtection="1">
      <alignment horizontal="center"/>
    </xf>
    <xf numFmtId="0" fontId="3" fillId="6" borderId="37" xfId="0" applyFont="1" applyFill="1" applyBorder="1" applyAlignment="1" applyProtection="1">
      <alignment horizontal="center"/>
    </xf>
    <xf numFmtId="0" fontId="3" fillId="5" borderId="35" xfId="0" applyFont="1" applyFill="1" applyBorder="1" applyAlignment="1" applyProtection="1">
      <alignment horizontal="center"/>
      <protection locked="0"/>
    </xf>
    <xf numFmtId="0" fontId="4" fillId="6" borderId="37" xfId="0" applyFont="1" applyFill="1" applyBorder="1" applyAlignment="1" applyProtection="1">
      <alignment horizontal="center"/>
    </xf>
    <xf numFmtId="0" fontId="7" fillId="9" borderId="37" xfId="0" applyFont="1" applyFill="1" applyBorder="1" applyAlignment="1" applyProtection="1">
      <alignment horizontal="center"/>
    </xf>
    <xf numFmtId="0" fontId="3" fillId="7" borderId="12" xfId="0" applyFont="1" applyFill="1" applyBorder="1" applyAlignment="1" applyProtection="1">
      <alignment horizontal="center" vertical="center"/>
    </xf>
    <xf numFmtId="0" fontId="3" fillId="7" borderId="15" xfId="0" applyFont="1" applyFill="1" applyBorder="1" applyAlignment="1" applyProtection="1">
      <alignment horizontal="left" vertical="center"/>
    </xf>
    <xf numFmtId="2" fontId="3" fillId="7" borderId="30" xfId="0" applyNumberFormat="1" applyFont="1" applyFill="1" applyBorder="1" applyAlignment="1" applyProtection="1">
      <alignment horizontal="center" vertical="center"/>
    </xf>
    <xf numFmtId="0" fontId="3" fillId="7" borderId="44" xfId="0" applyFont="1" applyFill="1" applyBorder="1" applyAlignment="1" applyProtection="1">
      <alignment horizontal="left"/>
    </xf>
    <xf numFmtId="0" fontId="3" fillId="7" borderId="44" xfId="0" applyFont="1" applyFill="1" applyBorder="1" applyAlignment="1" applyProtection="1">
      <alignment horizontal="center"/>
    </xf>
    <xf numFmtId="0" fontId="0" fillId="0" borderId="0" xfId="0" applyAlignment="1">
      <alignment horizontal="center"/>
    </xf>
    <xf numFmtId="0" fontId="3" fillId="7" borderId="33" xfId="0" applyFont="1" applyFill="1" applyBorder="1" applyAlignment="1" applyProtection="1"/>
    <xf numFmtId="0" fontId="3" fillId="7" borderId="50" xfId="0" applyFont="1" applyFill="1" applyBorder="1" applyAlignment="1" applyProtection="1">
      <alignment horizontal="left"/>
    </xf>
    <xf numFmtId="0" fontId="3" fillId="7" borderId="50" xfId="0" applyFont="1" applyFill="1" applyBorder="1" applyAlignment="1" applyProtection="1">
      <alignment horizontal="center"/>
    </xf>
    <xf numFmtId="0" fontId="0" fillId="12" borderId="0" xfId="0" applyFill="1"/>
    <xf numFmtId="0" fontId="4" fillId="14" borderId="16" xfId="0" applyFont="1" applyFill="1" applyBorder="1" applyAlignment="1" applyProtection="1">
      <alignment horizontal="center" vertical="center" wrapText="1"/>
    </xf>
    <xf numFmtId="0" fontId="4" fillId="14" borderId="19" xfId="0" applyFont="1" applyFill="1" applyBorder="1" applyAlignment="1" applyProtection="1"/>
    <xf numFmtId="0" fontId="4" fillId="14" borderId="9" xfId="0" applyFont="1" applyFill="1" applyBorder="1" applyAlignment="1" applyProtection="1">
      <alignment horizontal="center"/>
    </xf>
    <xf numFmtId="0" fontId="4" fillId="14" borderId="18" xfId="0" applyFont="1" applyFill="1" applyBorder="1" applyAlignment="1" applyProtection="1"/>
    <xf numFmtId="0" fontId="4" fillId="14" borderId="20" xfId="0" applyFont="1" applyFill="1" applyBorder="1" applyAlignment="1" applyProtection="1">
      <alignment horizontal="center"/>
    </xf>
    <xf numFmtId="0" fontId="4" fillId="14" borderId="18" xfId="0" applyFont="1" applyFill="1" applyBorder="1" applyAlignment="1" applyProtection="1">
      <alignment horizontal="center"/>
    </xf>
    <xf numFmtId="0" fontId="4" fillId="14" borderId="19" xfId="0" applyFont="1" applyFill="1" applyBorder="1" applyAlignment="1" applyProtection="1">
      <alignment horizontal="center"/>
    </xf>
    <xf numFmtId="0" fontId="3" fillId="6" borderId="12" xfId="0" applyNumberFormat="1" applyFont="1" applyFill="1" applyBorder="1" applyAlignment="1" applyProtection="1">
      <alignment horizontal="center"/>
    </xf>
    <xf numFmtId="0" fontId="3" fillId="6" borderId="12" xfId="0" applyNumberFormat="1" applyFont="1" applyFill="1" applyBorder="1" applyAlignment="1" applyProtection="1">
      <alignment horizontal="center" wrapText="1"/>
    </xf>
    <xf numFmtId="0" fontId="3" fillId="6" borderId="12" xfId="0" applyNumberFormat="1" applyFont="1" applyFill="1" applyBorder="1" applyAlignment="1" applyProtection="1">
      <alignment horizontal="center" wrapText="1"/>
      <protection locked="0"/>
    </xf>
    <xf numFmtId="0" fontId="3" fillId="6" borderId="12" xfId="0" applyNumberFormat="1" applyFont="1" applyFill="1" applyBorder="1" applyAlignment="1" applyProtection="1">
      <alignment horizontal="center"/>
      <protection locked="0"/>
    </xf>
    <xf numFmtId="0" fontId="3" fillId="6" borderId="50" xfId="0" applyNumberFormat="1" applyFont="1" applyFill="1" applyBorder="1" applyAlignment="1" applyProtection="1">
      <alignment horizontal="center"/>
      <protection locked="0"/>
    </xf>
    <xf numFmtId="0" fontId="3" fillId="6" borderId="44" xfId="0" applyNumberFormat="1" applyFont="1" applyFill="1" applyBorder="1" applyAlignment="1" applyProtection="1">
      <alignment horizontal="center" wrapText="1"/>
      <protection locked="0"/>
    </xf>
    <xf numFmtId="0" fontId="7" fillId="8" borderId="12" xfId="0" applyFont="1" applyFill="1" applyBorder="1" applyAlignment="1" applyProtection="1">
      <alignment horizontal="center" vertical="center" wrapText="1"/>
    </xf>
    <xf numFmtId="0" fontId="3" fillId="7" borderId="55" xfId="0" applyFont="1" applyFill="1" applyBorder="1" applyAlignment="1" applyProtection="1"/>
    <xf numFmtId="0" fontId="7" fillId="8" borderId="44" xfId="0" applyFont="1" applyFill="1" applyBorder="1" applyAlignment="1" applyProtection="1">
      <alignment horizontal="center" vertical="center" wrapText="1"/>
    </xf>
    <xf numFmtId="0" fontId="2" fillId="6" borderId="12" xfId="0" applyFont="1" applyFill="1" applyBorder="1" applyAlignment="1" applyProtection="1">
      <alignment horizontal="center"/>
    </xf>
    <xf numFmtId="0" fontId="2" fillId="6" borderId="12" xfId="0" applyFont="1" applyFill="1" applyBorder="1" applyAlignment="1" applyProtection="1">
      <alignment horizontal="center" vertical="center"/>
    </xf>
    <xf numFmtId="0" fontId="2" fillId="6" borderId="12" xfId="0" applyFont="1" applyFill="1" applyBorder="1" applyAlignment="1" applyProtection="1">
      <alignment horizontal="center" wrapText="1"/>
    </xf>
    <xf numFmtId="0" fontId="2" fillId="6" borderId="12" xfId="0" applyFont="1" applyFill="1" applyBorder="1" applyAlignment="1" applyProtection="1">
      <alignment horizontal="center" vertical="center" wrapText="1"/>
    </xf>
    <xf numFmtId="0" fontId="2" fillId="6" borderId="50" xfId="0" applyFont="1" applyFill="1" applyBorder="1" applyAlignment="1" applyProtection="1">
      <alignment horizontal="center" vertical="center" wrapText="1"/>
    </xf>
    <xf numFmtId="0" fontId="2" fillId="6" borderId="44" xfId="0" applyFont="1" applyFill="1" applyBorder="1" applyAlignment="1" applyProtection="1">
      <alignment horizontal="center" vertical="center" wrapText="1"/>
    </xf>
    <xf numFmtId="20" fontId="2" fillId="5" borderId="6" xfId="0" applyNumberFormat="1" applyFont="1" applyFill="1" applyBorder="1" applyAlignment="1" applyProtection="1">
      <alignment horizontal="center" vertical="center"/>
      <protection locked="0"/>
    </xf>
    <xf numFmtId="0" fontId="2" fillId="16" borderId="12" xfId="0" applyFont="1" applyFill="1" applyBorder="1" applyAlignment="1" applyProtection="1">
      <alignment horizontal="center"/>
      <protection locked="0"/>
    </xf>
    <xf numFmtId="0" fontId="8" fillId="10" borderId="12" xfId="0" applyFont="1" applyFill="1" applyBorder="1" applyAlignment="1"/>
    <xf numFmtId="2" fontId="3" fillId="7" borderId="6" xfId="0" applyNumberFormat="1" applyFont="1" applyFill="1" applyBorder="1" applyAlignment="1" applyProtection="1">
      <alignment horizontal="center"/>
    </xf>
    <xf numFmtId="0" fontId="3" fillId="17" borderId="23" xfId="0" applyFont="1" applyFill="1" applyBorder="1" applyAlignment="1" applyProtection="1">
      <alignment horizontal="left"/>
    </xf>
    <xf numFmtId="0" fontId="3" fillId="17" borderId="24" xfId="0" applyFont="1" applyFill="1" applyBorder="1" applyAlignment="1" applyProtection="1"/>
    <xf numFmtId="6" fontId="4" fillId="17" borderId="25" xfId="0" applyNumberFormat="1" applyFont="1" applyFill="1" applyBorder="1" applyAlignment="1" applyProtection="1"/>
    <xf numFmtId="0" fontId="3" fillId="17" borderId="26" xfId="0" applyFont="1" applyFill="1" applyBorder="1" applyAlignment="1" applyProtection="1"/>
    <xf numFmtId="0" fontId="3" fillId="17" borderId="0" xfId="0" applyFont="1" applyFill="1" applyBorder="1" applyAlignment="1" applyProtection="1"/>
    <xf numFmtId="0" fontId="3" fillId="17" borderId="0" xfId="0" applyFont="1" applyFill="1" applyBorder="1" applyProtection="1"/>
    <xf numFmtId="0" fontId="5" fillId="17" borderId="39" xfId="0" applyFont="1" applyFill="1" applyBorder="1" applyAlignment="1" applyProtection="1">
      <alignment vertical="center" wrapText="1"/>
    </xf>
    <xf numFmtId="0" fontId="5" fillId="17" borderId="40" xfId="0" applyFont="1" applyFill="1" applyBorder="1" applyAlignment="1" applyProtection="1">
      <alignment vertical="center" wrapText="1"/>
    </xf>
    <xf numFmtId="0" fontId="5" fillId="17" borderId="0" xfId="0" applyFont="1" applyFill="1" applyBorder="1" applyAlignment="1" applyProtection="1">
      <alignment vertical="center" wrapText="1"/>
    </xf>
    <xf numFmtId="0" fontId="5" fillId="17" borderId="41" xfId="0" applyFont="1" applyFill="1" applyBorder="1" applyAlignment="1" applyProtection="1">
      <alignment vertical="center" wrapText="1"/>
    </xf>
    <xf numFmtId="14" fontId="4" fillId="17" borderId="0" xfId="0" applyNumberFormat="1" applyFont="1" applyFill="1" applyBorder="1" applyProtection="1"/>
    <xf numFmtId="0" fontId="3" fillId="17" borderId="41" xfId="0" applyFont="1" applyFill="1" applyBorder="1" applyProtection="1"/>
    <xf numFmtId="0" fontId="6" fillId="17" borderId="0" xfId="0" applyFont="1" applyFill="1" applyBorder="1" applyAlignment="1" applyProtection="1">
      <alignment vertical="center" wrapText="1"/>
    </xf>
    <xf numFmtId="0" fontId="6" fillId="17" borderId="41" xfId="0" applyFont="1" applyFill="1" applyBorder="1" applyAlignment="1" applyProtection="1">
      <alignment vertical="center" wrapText="1"/>
    </xf>
    <xf numFmtId="0" fontId="4" fillId="17" borderId="23" xfId="0" applyFont="1" applyFill="1" applyBorder="1" applyAlignment="1" applyProtection="1">
      <alignment vertical="center"/>
    </xf>
    <xf numFmtId="0" fontId="4" fillId="17" borderId="0" xfId="0" applyFont="1" applyFill="1" applyBorder="1" applyAlignment="1" applyProtection="1">
      <alignment vertical="center"/>
    </xf>
    <xf numFmtId="0" fontId="4" fillId="17" borderId="49" xfId="0" applyFont="1" applyFill="1" applyBorder="1" applyAlignment="1" applyProtection="1">
      <alignment vertical="center"/>
    </xf>
    <xf numFmtId="0" fontId="1" fillId="17" borderId="23" xfId="0" applyFont="1" applyFill="1" applyBorder="1" applyAlignment="1" applyProtection="1">
      <alignment vertical="center" wrapText="1"/>
    </xf>
    <xf numFmtId="0" fontId="1" fillId="17" borderId="0" xfId="0" applyFont="1" applyFill="1" applyBorder="1" applyAlignment="1" applyProtection="1">
      <alignment vertical="center" wrapText="1"/>
    </xf>
    <xf numFmtId="0" fontId="1" fillId="17" borderId="49" xfId="0" applyFont="1" applyFill="1" applyBorder="1" applyAlignment="1" applyProtection="1">
      <alignment vertical="center" wrapText="1"/>
    </xf>
    <xf numFmtId="0" fontId="1" fillId="17" borderId="23" xfId="0" applyFont="1" applyFill="1" applyBorder="1" applyAlignment="1" applyProtection="1">
      <alignment vertical="center"/>
    </xf>
    <xf numFmtId="0" fontId="1" fillId="17" borderId="0" xfId="0" applyFont="1" applyFill="1" applyBorder="1" applyAlignment="1" applyProtection="1">
      <alignment vertical="center"/>
    </xf>
    <xf numFmtId="0" fontId="1" fillId="17" borderId="49" xfId="0" applyFont="1" applyFill="1" applyBorder="1" applyAlignment="1" applyProtection="1">
      <alignment vertical="center"/>
    </xf>
    <xf numFmtId="0" fontId="4" fillId="5" borderId="6" xfId="0" applyFont="1" applyFill="1" applyBorder="1" applyAlignment="1" applyProtection="1">
      <alignment horizontal="center"/>
      <protection locked="0"/>
    </xf>
    <xf numFmtId="0" fontId="15" fillId="11" borderId="33" xfId="0" applyFont="1" applyFill="1" applyBorder="1" applyAlignment="1" applyProtection="1">
      <alignment horizontal="center" vertical="center" wrapText="1"/>
    </xf>
    <xf numFmtId="0" fontId="15" fillId="11" borderId="35" xfId="0" applyFont="1" applyFill="1" applyBorder="1" applyAlignment="1" applyProtection="1">
      <alignment horizontal="center" vertical="center" wrapText="1"/>
    </xf>
    <xf numFmtId="0" fontId="7" fillId="11" borderId="33" xfId="0" applyFont="1" applyFill="1" applyBorder="1" applyAlignment="1" applyProtection="1">
      <alignment horizontal="center"/>
    </xf>
    <xf numFmtId="0" fontId="7" fillId="11" borderId="34" xfId="0" applyFont="1" applyFill="1" applyBorder="1" applyAlignment="1" applyProtection="1">
      <alignment horizontal="center"/>
    </xf>
    <xf numFmtId="0" fontId="7" fillId="11" borderId="35" xfId="0" applyFont="1" applyFill="1" applyBorder="1" applyAlignment="1" applyProtection="1">
      <alignment horizontal="center"/>
    </xf>
    <xf numFmtId="0" fontId="19" fillId="6" borderId="36" xfId="0" applyFont="1" applyFill="1" applyBorder="1" applyAlignment="1" applyProtection="1">
      <alignment horizontal="center" vertical="center" wrapText="1"/>
    </xf>
    <xf numFmtId="0" fontId="19" fillId="6" borderId="39" xfId="0" applyFont="1" applyFill="1" applyBorder="1" applyAlignment="1" applyProtection="1">
      <alignment horizontal="center" vertical="center" wrapText="1"/>
    </xf>
    <xf numFmtId="0" fontId="19" fillId="6" borderId="48" xfId="0" applyFont="1" applyFill="1" applyBorder="1" applyAlignment="1" applyProtection="1">
      <alignment horizontal="center" vertical="center" wrapText="1"/>
    </xf>
    <xf numFmtId="0" fontId="19" fillId="6" borderId="30" xfId="0" applyFont="1" applyFill="1" applyBorder="1" applyAlignment="1" applyProtection="1">
      <alignment horizontal="center" vertical="center" wrapText="1"/>
    </xf>
    <xf numFmtId="0" fontId="19" fillId="6" borderId="0" xfId="0" applyFont="1" applyFill="1" applyBorder="1" applyAlignment="1" applyProtection="1">
      <alignment horizontal="center" vertical="center" wrapText="1"/>
    </xf>
    <xf numFmtId="0" fontId="19" fillId="6" borderId="49" xfId="0" applyFont="1" applyFill="1" applyBorder="1" applyAlignment="1" applyProtection="1">
      <alignment horizontal="center" vertical="center" wrapText="1"/>
    </xf>
    <xf numFmtId="0" fontId="19" fillId="6" borderId="56" xfId="0" applyFont="1" applyFill="1" applyBorder="1" applyAlignment="1" applyProtection="1">
      <alignment horizontal="center" vertical="center" wrapText="1"/>
    </xf>
    <xf numFmtId="0" fontId="19" fillId="6" borderId="43" xfId="0" applyFont="1" applyFill="1" applyBorder="1" applyAlignment="1" applyProtection="1">
      <alignment horizontal="center" vertical="center" wrapText="1"/>
    </xf>
    <xf numFmtId="0" fontId="19" fillId="6" borderId="57" xfId="0" applyFont="1" applyFill="1" applyBorder="1" applyAlignment="1" applyProtection="1">
      <alignment horizontal="center" vertical="center" wrapText="1"/>
    </xf>
    <xf numFmtId="0" fontId="4" fillId="17" borderId="43" xfId="0" applyFont="1" applyFill="1" applyBorder="1" applyAlignment="1" applyProtection="1">
      <alignment horizontal="center" vertical="center" wrapText="1"/>
    </xf>
    <xf numFmtId="0" fontId="4" fillId="17" borderId="51" xfId="0" applyFont="1" applyFill="1" applyBorder="1" applyAlignment="1" applyProtection="1">
      <alignment horizontal="center" vertical="center" wrapText="1"/>
    </xf>
    <xf numFmtId="0" fontId="23" fillId="17" borderId="42" xfId="0" applyFont="1" applyFill="1" applyBorder="1" applyAlignment="1" applyProtection="1">
      <alignment horizontal="center"/>
    </xf>
    <xf numFmtId="0" fontId="24" fillId="17" borderId="43" xfId="0" applyFont="1" applyFill="1" applyBorder="1" applyAlignment="1" applyProtection="1">
      <alignment horizontal="center"/>
    </xf>
    <xf numFmtId="0" fontId="24" fillId="17" borderId="57" xfId="0" applyFont="1" applyFill="1" applyBorder="1" applyAlignment="1" applyProtection="1">
      <alignment horizontal="center"/>
    </xf>
    <xf numFmtId="0" fontId="1" fillId="17" borderId="23" xfId="0" applyFont="1" applyFill="1" applyBorder="1" applyAlignment="1" applyProtection="1">
      <alignment horizontal="center" vertical="center" wrapText="1"/>
    </xf>
    <xf numFmtId="0" fontId="1" fillId="17" borderId="0" xfId="0" applyFont="1" applyFill="1" applyBorder="1" applyAlignment="1" applyProtection="1">
      <alignment horizontal="center" vertical="center" wrapText="1"/>
    </xf>
    <xf numFmtId="0" fontId="1" fillId="17" borderId="49" xfId="0" applyFont="1" applyFill="1" applyBorder="1" applyAlignment="1" applyProtection="1">
      <alignment horizontal="center" vertical="center" wrapText="1"/>
    </xf>
    <xf numFmtId="0" fontId="1" fillId="17" borderId="23" xfId="0" applyFont="1" applyFill="1" applyBorder="1" applyAlignment="1" applyProtection="1">
      <alignment horizontal="center" vertical="center"/>
    </xf>
    <xf numFmtId="0" fontId="1" fillId="17" borderId="0" xfId="0" applyFont="1" applyFill="1" applyBorder="1" applyAlignment="1" applyProtection="1">
      <alignment horizontal="center" vertical="center"/>
    </xf>
    <xf numFmtId="0" fontId="1" fillId="17" borderId="49" xfId="0" applyFont="1" applyFill="1" applyBorder="1" applyAlignment="1" applyProtection="1">
      <alignment horizontal="center" vertical="center"/>
    </xf>
    <xf numFmtId="0" fontId="3" fillId="17" borderId="0" xfId="0" applyFont="1" applyFill="1" applyBorder="1" applyAlignment="1" applyProtection="1">
      <alignment horizontal="center"/>
    </xf>
    <xf numFmtId="0" fontId="3" fillId="7" borderId="28" xfId="0" applyFont="1" applyFill="1" applyBorder="1" applyAlignment="1" applyProtection="1">
      <alignment horizontal="right"/>
    </xf>
    <xf numFmtId="0" fontId="3" fillId="7" borderId="31" xfId="0" applyFont="1" applyFill="1" applyBorder="1" applyAlignment="1" applyProtection="1">
      <alignment horizontal="right"/>
    </xf>
    <xf numFmtId="0" fontId="3" fillId="7" borderId="29" xfId="0" applyFont="1" applyFill="1" applyBorder="1" applyAlignment="1" applyProtection="1">
      <alignment horizontal="right"/>
    </xf>
    <xf numFmtId="0" fontId="3" fillId="7" borderId="33" xfId="0" applyFont="1" applyFill="1" applyBorder="1" applyAlignment="1" applyProtection="1">
      <alignment horizontal="right"/>
    </xf>
    <xf numFmtId="0" fontId="3" fillId="7" borderId="34" xfId="0" applyFont="1" applyFill="1" applyBorder="1" applyAlignment="1" applyProtection="1">
      <alignment horizontal="right"/>
    </xf>
    <xf numFmtId="0" fontId="3" fillId="7" borderId="35" xfId="0" applyFont="1" applyFill="1" applyBorder="1" applyAlignment="1" applyProtection="1">
      <alignment horizontal="right"/>
    </xf>
    <xf numFmtId="0" fontId="7" fillId="11" borderId="55" xfId="0" applyFont="1" applyFill="1" applyBorder="1" applyAlignment="1" applyProtection="1">
      <alignment horizontal="center"/>
    </xf>
    <xf numFmtId="0" fontId="7" fillId="11" borderId="53" xfId="0" applyFont="1" applyFill="1" applyBorder="1" applyAlignment="1" applyProtection="1">
      <alignment horizontal="center"/>
    </xf>
    <xf numFmtId="0" fontId="7" fillId="11" borderId="27" xfId="0" applyFont="1" applyFill="1" applyBorder="1" applyAlignment="1" applyProtection="1">
      <alignment horizontal="center"/>
    </xf>
    <xf numFmtId="2" fontId="18" fillId="6" borderId="5" xfId="0" applyNumberFormat="1" applyFont="1" applyFill="1" applyBorder="1" applyAlignment="1" applyProtection="1">
      <alignment horizontal="center" vertical="center"/>
    </xf>
    <xf numFmtId="2" fontId="18" fillId="6" borderId="15" xfId="0" applyNumberFormat="1" applyFont="1" applyFill="1" applyBorder="1" applyAlignment="1" applyProtection="1">
      <alignment horizontal="center" vertical="center"/>
    </xf>
    <xf numFmtId="2" fontId="18" fillId="6" borderId="6" xfId="0" applyNumberFormat="1" applyFont="1" applyFill="1" applyBorder="1" applyAlignment="1" applyProtection="1">
      <alignment horizontal="center" vertical="center"/>
    </xf>
    <xf numFmtId="0" fontId="4" fillId="7" borderId="33" xfId="0" applyFont="1" applyFill="1" applyBorder="1" applyAlignment="1" applyProtection="1">
      <alignment horizontal="right"/>
    </xf>
    <xf numFmtId="0" fontId="4" fillId="7" borderId="34" xfId="0" applyFont="1" applyFill="1" applyBorder="1" applyAlignment="1" applyProtection="1">
      <alignment horizontal="right"/>
    </xf>
    <xf numFmtId="0" fontId="4" fillId="7" borderId="35" xfId="0" applyFont="1" applyFill="1" applyBorder="1" applyAlignment="1" applyProtection="1">
      <alignment horizontal="right"/>
    </xf>
    <xf numFmtId="0" fontId="7" fillId="8" borderId="33" xfId="0" applyFont="1" applyFill="1" applyBorder="1" applyAlignment="1" applyProtection="1">
      <alignment horizontal="center" vertical="center"/>
    </xf>
    <xf numFmtId="0" fontId="7" fillId="8" borderId="34" xfId="0" applyFont="1" applyFill="1" applyBorder="1" applyAlignment="1" applyProtection="1">
      <alignment horizontal="center" vertical="center"/>
    </xf>
    <xf numFmtId="0" fontId="7" fillId="8" borderId="38" xfId="0" applyFont="1" applyFill="1" applyBorder="1" applyAlignment="1" applyProtection="1">
      <alignment horizontal="center" vertical="center"/>
    </xf>
    <xf numFmtId="0" fontId="4" fillId="14" borderId="17" xfId="0" applyFont="1" applyFill="1" applyBorder="1" applyAlignment="1" applyProtection="1">
      <alignment horizontal="center" vertical="center" wrapText="1"/>
    </xf>
    <xf numFmtId="0" fontId="4" fillId="14" borderId="18" xfId="0" applyFont="1" applyFill="1" applyBorder="1" applyAlignment="1" applyProtection="1">
      <alignment horizontal="center" vertical="center" wrapText="1"/>
    </xf>
    <xf numFmtId="0" fontId="1" fillId="14" borderId="19" xfId="0" applyFont="1" applyFill="1" applyBorder="1" applyAlignment="1" applyProtection="1">
      <alignment horizontal="right"/>
    </xf>
    <xf numFmtId="0" fontId="1" fillId="14" borderId="18" xfId="0" applyFont="1" applyFill="1" applyBorder="1" applyAlignment="1" applyProtection="1">
      <alignment horizontal="right"/>
    </xf>
    <xf numFmtId="0" fontId="1" fillId="13" borderId="5" xfId="0" applyFont="1" applyFill="1" applyBorder="1" applyAlignment="1" applyProtection="1">
      <alignment horizontal="center" vertical="center"/>
    </xf>
    <xf numFmtId="0" fontId="1" fillId="13" borderId="9" xfId="0" applyFont="1" applyFill="1" applyBorder="1" applyAlignment="1" applyProtection="1">
      <alignment horizontal="center" vertical="center"/>
    </xf>
    <xf numFmtId="0" fontId="4" fillId="14" borderId="19" xfId="0" applyFont="1" applyFill="1" applyBorder="1" applyAlignment="1" applyProtection="1">
      <alignment horizontal="center"/>
    </xf>
    <xf numFmtId="0" fontId="4" fillId="14" borderId="18" xfId="0" applyFont="1" applyFill="1" applyBorder="1" applyAlignment="1" applyProtection="1">
      <alignment horizontal="center"/>
    </xf>
    <xf numFmtId="0" fontId="20" fillId="3" borderId="2" xfId="0" applyFont="1" applyFill="1" applyBorder="1" applyAlignment="1" applyProtection="1">
      <alignment horizontal="center" vertical="center" wrapText="1"/>
    </xf>
    <xf numFmtId="0" fontId="21" fillId="3" borderId="2" xfId="0" applyFont="1" applyFill="1" applyBorder="1" applyAlignment="1" applyProtection="1">
      <alignment horizontal="center" vertical="center" wrapText="1"/>
    </xf>
    <xf numFmtId="0" fontId="21" fillId="3" borderId="3" xfId="0" applyFont="1" applyFill="1" applyBorder="1" applyAlignment="1" applyProtection="1">
      <alignment horizontal="center" vertical="center" wrapText="1"/>
    </xf>
    <xf numFmtId="0" fontId="18" fillId="16" borderId="52" xfId="0" applyFont="1" applyFill="1" applyBorder="1" applyAlignment="1" applyProtection="1">
      <alignment horizontal="center" vertical="center"/>
      <protection locked="0"/>
    </xf>
    <xf numFmtId="0" fontId="18" fillId="16" borderId="2" xfId="0" applyFont="1" applyFill="1" applyBorder="1" applyAlignment="1" applyProtection="1">
      <alignment horizontal="center" vertical="center"/>
      <protection locked="0"/>
    </xf>
    <xf numFmtId="0" fontId="16" fillId="4" borderId="2" xfId="0" applyFont="1" applyFill="1" applyBorder="1" applyAlignment="1" applyProtection="1">
      <alignment horizontal="center" vertical="center"/>
    </xf>
    <xf numFmtId="0" fontId="1" fillId="13" borderId="4" xfId="0" applyFont="1" applyFill="1" applyBorder="1" applyAlignment="1" applyProtection="1">
      <alignment horizontal="center" vertical="center"/>
    </xf>
    <xf numFmtId="0" fontId="1" fillId="13" borderId="8" xfId="0" applyFont="1" applyFill="1" applyBorder="1" applyAlignment="1" applyProtection="1">
      <alignment horizontal="center" vertical="center"/>
    </xf>
    <xf numFmtId="0" fontId="1" fillId="13" borderId="5" xfId="0" applyFont="1" applyFill="1" applyBorder="1" applyAlignment="1" applyProtection="1">
      <alignment horizontal="center" vertical="center" wrapText="1"/>
    </xf>
    <xf numFmtId="0" fontId="1" fillId="13" borderId="9" xfId="0" applyFont="1" applyFill="1" applyBorder="1" applyAlignment="1" applyProtection="1">
      <alignment horizontal="center" vertical="center" wrapText="1"/>
    </xf>
    <xf numFmtId="0" fontId="1" fillId="13" borderId="6" xfId="0" applyFont="1" applyFill="1" applyBorder="1" applyAlignment="1" applyProtection="1">
      <alignment horizontal="center" vertical="center"/>
    </xf>
    <xf numFmtId="0" fontId="1" fillId="13" borderId="10" xfId="0" applyFont="1" applyFill="1" applyBorder="1" applyAlignment="1" applyProtection="1">
      <alignment horizontal="center" vertical="center"/>
    </xf>
    <xf numFmtId="0" fontId="1" fillId="13" borderId="45" xfId="0" applyFont="1" applyFill="1" applyBorder="1" applyAlignment="1" applyProtection="1">
      <alignment horizontal="center" vertical="center" wrapText="1"/>
    </xf>
    <xf numFmtId="0" fontId="1" fillId="13" borderId="24" xfId="0" applyFont="1" applyFill="1" applyBorder="1" applyAlignment="1" applyProtection="1">
      <alignment horizontal="center" vertical="center" wrapText="1"/>
    </xf>
    <xf numFmtId="0" fontId="1" fillId="13" borderId="26" xfId="0" applyFont="1" applyFill="1" applyBorder="1" applyAlignment="1" applyProtection="1">
      <alignment horizontal="center" vertical="center" wrapText="1"/>
    </xf>
    <xf numFmtId="0" fontId="1" fillId="13" borderId="21" xfId="0" applyFont="1" applyFill="1" applyBorder="1" applyAlignment="1" applyProtection="1">
      <alignment horizontal="center" vertical="center" wrapText="1"/>
    </xf>
    <xf numFmtId="0" fontId="1" fillId="13" borderId="46" xfId="0" applyFont="1" applyFill="1" applyBorder="1" applyAlignment="1" applyProtection="1">
      <alignment horizontal="center" vertical="center" wrapText="1"/>
    </xf>
    <xf numFmtId="0" fontId="1" fillId="13" borderId="47" xfId="0" applyFont="1" applyFill="1" applyBorder="1" applyAlignment="1" applyProtection="1">
      <alignment horizontal="center" vertical="center" wrapText="1"/>
    </xf>
    <xf numFmtId="0" fontId="1" fillId="15" borderId="5" xfId="0" applyFont="1" applyFill="1" applyBorder="1" applyAlignment="1">
      <alignment horizontal="center" vertical="center"/>
    </xf>
    <xf numFmtId="0" fontId="1" fillId="15" borderId="54" xfId="0" applyFont="1" applyFill="1" applyBorder="1" applyAlignment="1">
      <alignment horizontal="center" vertical="center"/>
    </xf>
    <xf numFmtId="0" fontId="1" fillId="13" borderId="7" xfId="0" applyFont="1" applyFill="1" applyBorder="1" applyAlignment="1" applyProtection="1">
      <alignment horizontal="center" vertical="center" wrapText="1"/>
    </xf>
    <xf numFmtId="0" fontId="1" fillId="13" borderId="11" xfId="0" applyFont="1" applyFill="1" applyBorder="1" applyAlignment="1" applyProtection="1">
      <alignment horizontal="center" vertical="center" wrapText="1"/>
    </xf>
  </cellXfs>
  <cellStyles count="57">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Heading 1 2" xfId="1"/>
    <cellStyle name="Heading 2 2" xfId="2"/>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Input 2" xfId="3"/>
    <cellStyle name="Normal" xfId="0" builtinId="0"/>
    <cellStyle name="Normal 2" xfId="4"/>
  </cellStyles>
  <dxfs count="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tint="-0.14999847407452621"/>
      </font>
      <fill>
        <patternFill patternType="lightUp">
          <fgColor indexed="64"/>
          <bgColor theme="0" tint="-0.14999847407452621"/>
        </patternFill>
      </fill>
    </dxf>
    <dxf>
      <font>
        <color rgb="FF9C0006"/>
      </font>
      <fill>
        <patternFill>
          <bgColor rgb="FFFFC7CE"/>
        </patternFill>
      </fill>
    </dxf>
    <dxf>
      <font>
        <color theme="0" tint="-0.14999847407452621"/>
      </font>
      <fill>
        <patternFill patternType="lightUp">
          <fgColor indexed="64"/>
          <bgColor theme="0" tint="-0.14999847407452621"/>
        </patternFill>
      </fill>
    </dxf>
    <dxf>
      <font>
        <color rgb="FF9C0006"/>
      </font>
      <fill>
        <patternFill>
          <bgColor rgb="FFFFC7CE"/>
        </patternFill>
      </fill>
    </dxf>
    <dxf>
      <font>
        <color rgb="FF9C0006"/>
      </font>
      <fill>
        <patternFill>
          <bgColor rgb="FFFFC7CE"/>
        </patternFill>
      </fill>
    </dxf>
    <dxf>
      <font>
        <color theme="0" tint="-0.14999847407452621"/>
      </font>
      <fill>
        <patternFill patternType="lightUp">
          <fgColor indexed="64"/>
          <bgColor theme="0" tint="-0.1499984740745262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80101"/>
      </font>
      <fill>
        <patternFill patternType="solid">
          <fgColor indexed="64"/>
          <bgColor rgb="FF980101"/>
        </patternFill>
      </fill>
    </dxf>
    <dxf>
      <font>
        <color rgb="FF9C0006"/>
      </font>
      <fill>
        <patternFill>
          <bgColor rgb="FFFFC7CE"/>
        </patternFill>
      </fill>
    </dxf>
    <dxf>
      <font>
        <color rgb="FF9C0006"/>
      </font>
      <fill>
        <patternFill>
          <bgColor rgb="FFFFC7CE"/>
        </patternFill>
      </fill>
    </dxf>
    <dxf>
      <font>
        <color theme="0"/>
      </font>
      <fill>
        <patternFill patternType="solid">
          <fgColor indexed="64"/>
          <bgColor rgb="FF9801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patternType="solid">
          <fgColor indexed="64"/>
          <bgColor rgb="FF008000"/>
        </patternFill>
      </fill>
    </dxf>
    <dxf>
      <font>
        <color rgb="FF9C0006"/>
      </font>
      <fill>
        <patternFill>
          <bgColor rgb="FFFFC7CE"/>
        </patternFill>
      </fill>
    </dxf>
    <dxf>
      <font>
        <color rgb="FF9C0006"/>
      </font>
      <fill>
        <patternFill>
          <bgColor rgb="FFFFC7CE"/>
        </patternFill>
      </fill>
    </dxf>
    <dxf>
      <font>
        <color theme="0"/>
      </font>
      <fill>
        <patternFill patternType="solid">
          <fgColor indexed="64"/>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auto="1"/>
      </font>
      <fill>
        <patternFill patternType="solid">
          <fgColor indexed="64"/>
          <bgColor theme="9" tint="0.39997558519241921"/>
        </patternFill>
      </fill>
    </dxf>
    <dxf>
      <font>
        <color theme="9" tint="-0.249977111117893"/>
      </font>
      <fill>
        <patternFill patternType="solid">
          <fgColor indexed="64"/>
          <bgColor theme="9" tint="0.39997558519241921"/>
        </patternFill>
      </fill>
    </dxf>
    <dxf>
      <font>
        <color theme="0"/>
      </font>
      <fill>
        <patternFill patternType="solid">
          <fgColor indexed="64"/>
          <bgColor rgb="FF008000"/>
        </patternFill>
      </fill>
    </dxf>
    <dxf>
      <font>
        <color theme="0"/>
      </font>
      <fill>
        <patternFill patternType="solid">
          <fgColor indexed="64"/>
          <bgColor rgb="FF008000"/>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3.png"/><Relationship Id="rId7" Type="http://schemas.microsoft.com/office/2007/relationships/hdphoto" Target="../media/hdphoto3.wdp"/><Relationship Id="rId2" Type="http://schemas.openxmlformats.org/officeDocument/2006/relationships/image" Target="../media/image2.png"/><Relationship Id="rId1" Type="http://schemas.openxmlformats.org/officeDocument/2006/relationships/image" Target="../media/image1.png"/><Relationship Id="rId6" Type="http://schemas.microsoft.com/office/2007/relationships/hdphoto" Target="../media/hdphoto2.wdp"/><Relationship Id="rId5" Type="http://schemas.openxmlformats.org/officeDocument/2006/relationships/image" Target="../media/image4.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editAs="oneCell">
    <xdr:from>
      <xdr:col>18</xdr:col>
      <xdr:colOff>241300</xdr:colOff>
      <xdr:row>55</xdr:row>
      <xdr:rowOff>88900</xdr:rowOff>
    </xdr:from>
    <xdr:to>
      <xdr:col>21</xdr:col>
      <xdr:colOff>381000</xdr:colOff>
      <xdr:row>62</xdr:row>
      <xdr:rowOff>50800</xdr:rowOff>
    </xdr:to>
    <xdr:pic>
      <xdr:nvPicPr>
        <xdr:cNvPr id="6" name="Picture 5" descr="ALB Mini Degree.png"/>
        <xdr:cNvPicPr>
          <a:picLocks noChangeAspect="1"/>
        </xdr:cNvPicPr>
      </xdr:nvPicPr>
      <xdr:blipFill>
        <a:blip xmlns:r="http://schemas.openxmlformats.org/officeDocument/2006/relationships" r:embed="rId1">
          <a:extLst>
            <a:ext uri="{28A0092B-C50C-407E-A947-70E740481C1C}">
              <a14:useLocalDpi xmlns:a14="http://schemas.microsoft.com/office/drawing/2010/main" xmlns="" val="0"/>
            </a:ext>
          </a:extLst>
        </a:blip>
        <a:stretch>
          <a:fillRect/>
        </a:stretch>
      </xdr:blipFill>
      <xdr:spPr>
        <a:xfrm>
          <a:off x="21272500" y="12026900"/>
          <a:ext cx="1816100" cy="1384300"/>
        </a:xfrm>
        <a:prstGeom prst="rect">
          <a:avLst/>
        </a:prstGeom>
        <a:effectLst>
          <a:reflection blurRad="6350" stA="52000" endA="300" endPos="35000" dir="5400000" sy="-100000" algn="bl" rotWithShape="0"/>
        </a:effectLst>
      </xdr:spPr>
    </xdr:pic>
    <xdr:clientData/>
  </xdr:twoCellAnchor>
  <xdr:twoCellAnchor editAs="oneCell">
    <xdr:from>
      <xdr:col>16</xdr:col>
      <xdr:colOff>203200</xdr:colOff>
      <xdr:row>53</xdr:row>
      <xdr:rowOff>63500</xdr:rowOff>
    </xdr:from>
    <xdr:to>
      <xdr:col>16</xdr:col>
      <xdr:colOff>1587500</xdr:colOff>
      <xdr:row>62</xdr:row>
      <xdr:rowOff>63500</xdr:rowOff>
    </xdr:to>
    <xdr:pic>
      <xdr:nvPicPr>
        <xdr:cNvPr id="7" name="Picture 6" descr="ALM Mini Degree.png"/>
        <xdr:cNvPicPr>
          <a:picLocks noChangeAspect="1"/>
        </xdr:cNvPicPr>
      </xdr:nvPicPr>
      <xdr:blipFill>
        <a:blip xmlns:r="http://schemas.openxmlformats.org/officeDocument/2006/relationships" r:embed="rId2">
          <a:extLst>
            <a:ext uri="{28A0092B-C50C-407E-A947-70E740481C1C}">
              <a14:useLocalDpi xmlns:a14="http://schemas.microsoft.com/office/drawing/2010/main" xmlns="" val="0"/>
            </a:ext>
          </a:extLst>
        </a:blip>
        <a:stretch>
          <a:fillRect/>
        </a:stretch>
      </xdr:blipFill>
      <xdr:spPr>
        <a:xfrm>
          <a:off x="18923000" y="11595100"/>
          <a:ext cx="1384300" cy="1828800"/>
        </a:xfrm>
        <a:prstGeom prst="rect">
          <a:avLst/>
        </a:prstGeom>
        <a:effectLst>
          <a:reflection blurRad="6350" stA="52000" endA="300" endPos="35000" dir="5400000" sy="-100000" algn="bl" rotWithShape="0"/>
        </a:effectLst>
      </xdr:spPr>
    </xdr:pic>
    <xdr:clientData/>
  </xdr:twoCellAnchor>
  <xdr:twoCellAnchor editAs="oneCell">
    <xdr:from>
      <xdr:col>6</xdr:col>
      <xdr:colOff>2565400</xdr:colOff>
      <xdr:row>0</xdr:row>
      <xdr:rowOff>177800</xdr:rowOff>
    </xdr:from>
    <xdr:to>
      <xdr:col>6</xdr:col>
      <xdr:colOff>3171845</xdr:colOff>
      <xdr:row>0</xdr:row>
      <xdr:rowOff>812800</xdr:rowOff>
    </xdr:to>
    <xdr:pic>
      <xdr:nvPicPr>
        <xdr:cNvPr id="8" name="Picture 7"/>
        <xdr:cNvPicPr>
          <a:picLocks noChangeAspect="1"/>
        </xdr:cNvPicPr>
      </xdr:nvPicPr>
      <xdr:blipFill>
        <a:blip xmlns:r="http://schemas.openxmlformats.org/officeDocument/2006/relationships" r:embed="rId3">
          <a:extLst>
            <a:ext uri="{BEBA8EAE-BF5A-486C-A8C5-ECC9F3942E4B}">
              <a14:imgProps xmlns:a14="http://schemas.microsoft.com/office/drawing/2010/main" xmlns="">
                <a14:imgLayer r:embed="rId4">
                  <a14:imgEffect>
                    <a14:artisticPencilSketch/>
                  </a14:imgEffect>
                </a14:imgLayer>
              </a14:imgProps>
            </a:ext>
          </a:extLst>
        </a:blip>
        <a:stretch>
          <a:fillRect/>
        </a:stretch>
      </xdr:blipFill>
      <xdr:spPr>
        <a:xfrm>
          <a:off x="6197600" y="177800"/>
          <a:ext cx="606445" cy="635000"/>
        </a:xfrm>
        <a:prstGeom prst="rect">
          <a:avLst/>
        </a:prstGeom>
        <a:effectLst>
          <a:outerShdw blurRad="76200" dir="13500000" sy="23000" kx="1200000" algn="br" rotWithShape="0">
            <a:prstClr val="black">
              <a:alpha val="20000"/>
            </a:prstClr>
          </a:outerShdw>
        </a:effectLst>
      </xdr:spPr>
    </xdr:pic>
    <xdr:clientData/>
  </xdr:twoCellAnchor>
  <xdr:twoCellAnchor editAs="oneCell">
    <xdr:from>
      <xdr:col>17</xdr:col>
      <xdr:colOff>50800</xdr:colOff>
      <xdr:row>59</xdr:row>
      <xdr:rowOff>88900</xdr:rowOff>
    </xdr:from>
    <xdr:to>
      <xdr:col>18</xdr:col>
      <xdr:colOff>177798</xdr:colOff>
      <xdr:row>62</xdr:row>
      <xdr:rowOff>123333</xdr:rowOff>
    </xdr:to>
    <xdr:pic>
      <xdr:nvPicPr>
        <xdr:cNvPr id="9" name="Picture 8"/>
        <xdr:cNvPicPr>
          <a:picLocks noChangeAspect="1"/>
        </xdr:cNvPicPr>
      </xdr:nvPicPr>
      <xdr:blipFill>
        <a:blip xmlns:r="http://schemas.openxmlformats.org/officeDocument/2006/relationships" r:embed="rId5">
          <a:extLst>
            <a:ext uri="{BEBA8EAE-BF5A-486C-A8C5-ECC9F3942E4B}">
              <a14:imgProps xmlns:a14="http://schemas.microsoft.com/office/drawing/2010/main" xmlns="">
                <a14:imgLayer r:embed="rId6">
                  <a14:imgEffect>
                    <a14:artisticPencilGrayscale/>
                  </a14:imgEffect>
                </a14:imgLayer>
              </a14:imgProps>
            </a:ext>
          </a:extLst>
        </a:blip>
        <a:stretch>
          <a:fillRect/>
        </a:stretch>
      </xdr:blipFill>
      <xdr:spPr>
        <a:xfrm>
          <a:off x="20370800" y="12839700"/>
          <a:ext cx="838198" cy="644033"/>
        </a:xfrm>
        <a:prstGeom prst="rect">
          <a:avLst/>
        </a:prstGeom>
        <a:effectLst>
          <a:outerShdw blurRad="76200" dir="13500000" sy="23000" kx="1200000" algn="br" rotWithShape="0">
            <a:prstClr val="black">
              <a:alpha val="20000"/>
            </a:prstClr>
          </a:outerShdw>
        </a:effectLst>
      </xdr:spPr>
    </xdr:pic>
    <xdr:clientData/>
  </xdr:twoCellAnchor>
  <xdr:twoCellAnchor editAs="oneCell">
    <xdr:from>
      <xdr:col>13</xdr:col>
      <xdr:colOff>714355</xdr:colOff>
      <xdr:row>0</xdr:row>
      <xdr:rowOff>165100</xdr:rowOff>
    </xdr:from>
    <xdr:to>
      <xdr:col>13</xdr:col>
      <xdr:colOff>1320800</xdr:colOff>
      <xdr:row>0</xdr:row>
      <xdr:rowOff>800100</xdr:rowOff>
    </xdr:to>
    <xdr:pic>
      <xdr:nvPicPr>
        <xdr:cNvPr id="10" name="Picture 9"/>
        <xdr:cNvPicPr>
          <a:picLocks noChangeAspect="1"/>
        </xdr:cNvPicPr>
      </xdr:nvPicPr>
      <xdr:blipFill>
        <a:blip xmlns:r="http://schemas.openxmlformats.org/officeDocument/2006/relationships" r:embed="rId3">
          <a:extLst>
            <a:ext uri="{BEBA8EAE-BF5A-486C-A8C5-ECC9F3942E4B}">
              <a14:imgProps xmlns:a14="http://schemas.microsoft.com/office/drawing/2010/main" xmlns="">
                <a14:imgLayer r:embed="rId7">
                  <a14:imgEffect>
                    <a14:artisticPencilSketch/>
                  </a14:imgEffect>
                </a14:imgLayer>
              </a14:imgProps>
            </a:ext>
          </a:extLst>
        </a:blip>
        <a:stretch>
          <a:fillRect/>
        </a:stretch>
      </xdr:blipFill>
      <xdr:spPr>
        <a:xfrm>
          <a:off x="16335355" y="165100"/>
          <a:ext cx="606445" cy="635000"/>
        </a:xfrm>
        <a:prstGeom prst="rect">
          <a:avLst/>
        </a:prstGeom>
        <a:effectLst>
          <a:outerShdw blurRad="76200" dir="18900000" sy="23000" kx="-1200000" algn="bl" rotWithShape="0">
            <a:prstClr val="black">
              <a:alpha val="20000"/>
            </a:prstClr>
          </a:outerShdw>
        </a:effectLst>
      </xdr:spPr>
    </xdr:pic>
    <xdr:clientData/>
  </xdr:twoCellAnchor>
  <xdr:twoCellAnchor editAs="oneCell">
    <xdr:from>
      <xdr:col>6</xdr:col>
      <xdr:colOff>3200400</xdr:colOff>
      <xdr:row>0</xdr:row>
      <xdr:rowOff>304800</xdr:rowOff>
    </xdr:from>
    <xdr:to>
      <xdr:col>13</xdr:col>
      <xdr:colOff>706120</xdr:colOff>
      <xdr:row>0</xdr:row>
      <xdr:rowOff>847344</xdr:rowOff>
    </xdr:to>
    <xdr:pic>
      <xdr:nvPicPr>
        <xdr:cNvPr id="11" name="Picture 10" descr="HES PET Text.png"/>
        <xdr:cNvPicPr>
          <a:picLocks noChangeAspect="1"/>
        </xdr:cNvPicPr>
      </xdr:nvPicPr>
      <xdr:blipFill>
        <a:blip xmlns:r="http://schemas.openxmlformats.org/officeDocument/2006/relationships" r:embed="rId8">
          <a:extLst>
            <a:ext uri="{28A0092B-C50C-407E-A947-70E740481C1C}">
              <a14:useLocalDpi xmlns:a14="http://schemas.microsoft.com/office/drawing/2010/main" xmlns="" val="0"/>
            </a:ext>
          </a:extLst>
        </a:blip>
        <a:stretch>
          <a:fillRect/>
        </a:stretch>
      </xdr:blipFill>
      <xdr:spPr>
        <a:xfrm>
          <a:off x="6832600" y="304800"/>
          <a:ext cx="9494520" cy="542544"/>
        </a:xfrm>
        <a:prstGeom prst="rect">
          <a:avLst/>
        </a:prstGeom>
        <a:effectLst>
          <a:outerShdw blurRad="76200" dir="13500000" sy="23000" kx="1200000" algn="br" rotWithShape="0">
            <a:prstClr val="black">
              <a:alpha val="20000"/>
            </a:prstClr>
          </a:outerShdw>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sheetPr enableFormatConditionsCalculation="0">
    <tabColor rgb="FF980101"/>
    <pageSetUpPr fitToPage="1"/>
  </sheetPr>
  <dimension ref="B1:AQ65"/>
  <sheetViews>
    <sheetView showRowColHeaders="0" tabSelected="1" topLeftCell="B1" workbookViewId="0">
      <selection activeCell="B1" sqref="B1:E1"/>
    </sheetView>
  </sheetViews>
  <sheetFormatPr defaultColWidth="0" defaultRowHeight="0" customHeight="1" zeroHeight="1"/>
  <cols>
    <col min="1" max="1" width="10.875" hidden="1" customWidth="1"/>
    <col min="2" max="2" width="13.5" bestFit="1" customWidth="1"/>
    <col min="3" max="3" width="13.625" bestFit="1" customWidth="1"/>
    <col min="4" max="4" width="7.125" bestFit="1" customWidth="1"/>
    <col min="5" max="5" width="4.625" bestFit="1" customWidth="1"/>
    <col min="6" max="6" width="8.625" bestFit="1" customWidth="1"/>
    <col min="7" max="7" width="48.375" customWidth="1"/>
    <col min="8" max="8" width="18.125" customWidth="1"/>
    <col min="9" max="9" width="18.125" style="40" customWidth="1"/>
    <col min="10" max="13" width="18.125" customWidth="1"/>
    <col min="14" max="14" width="20" bestFit="1" customWidth="1"/>
    <col min="15" max="15" width="14.5" style="44" bestFit="1" customWidth="1"/>
    <col min="16" max="16" width="6.125" style="44" bestFit="1" customWidth="1"/>
    <col min="17" max="17" width="21" style="44" customWidth="1"/>
    <col min="18" max="18" width="9.375" style="44" bestFit="1" customWidth="1"/>
    <col min="19" max="19" width="6" style="44" bestFit="1" customWidth="1"/>
    <col min="20" max="21" width="8" style="44" customWidth="1"/>
    <col min="22" max="22" width="7.875" style="44" bestFit="1" customWidth="1"/>
    <col min="23" max="43" width="0" hidden="1" customWidth="1"/>
    <col min="44" max="16384" width="10.875" hidden="1"/>
  </cols>
  <sheetData>
    <row r="1" spans="2:22" ht="75.95" customHeight="1" thickBot="1">
      <c r="B1" s="150" t="s">
        <v>90</v>
      </c>
      <c r="C1" s="151"/>
      <c r="D1" s="151"/>
      <c r="E1" s="151"/>
      <c r="F1" s="152"/>
      <c r="G1" s="152"/>
      <c r="H1" s="152"/>
      <c r="I1" s="152"/>
      <c r="J1" s="152"/>
      <c r="K1" s="152"/>
      <c r="L1" s="152"/>
      <c r="M1" s="152"/>
      <c r="N1" s="152"/>
      <c r="O1" s="152"/>
      <c r="P1" s="152"/>
      <c r="Q1" s="152"/>
      <c r="R1" s="147" t="s">
        <v>94</v>
      </c>
      <c r="S1" s="148"/>
      <c r="T1" s="148"/>
      <c r="U1" s="148"/>
      <c r="V1" s="149"/>
    </row>
    <row r="2" spans="2:22" ht="15.95" customHeight="1" thickTop="1">
      <c r="B2" s="153" t="s">
        <v>0</v>
      </c>
      <c r="C2" s="155" t="s">
        <v>73</v>
      </c>
      <c r="D2" s="157" t="s">
        <v>1</v>
      </c>
      <c r="E2" s="143" t="s">
        <v>2</v>
      </c>
      <c r="F2" s="143" t="s">
        <v>3</v>
      </c>
      <c r="G2" s="143" t="s">
        <v>4</v>
      </c>
      <c r="H2" s="159" t="s">
        <v>69</v>
      </c>
      <c r="I2" s="160"/>
      <c r="J2" s="160"/>
      <c r="K2" s="160"/>
      <c r="L2" s="161"/>
      <c r="M2" s="165" t="s">
        <v>5</v>
      </c>
      <c r="N2" s="143" t="s">
        <v>71</v>
      </c>
      <c r="O2" s="143" t="s">
        <v>72</v>
      </c>
      <c r="P2" s="143" t="s">
        <v>6</v>
      </c>
      <c r="Q2" s="143" t="s">
        <v>100</v>
      </c>
      <c r="R2" s="143" t="s">
        <v>7</v>
      </c>
      <c r="S2" s="143" t="s">
        <v>8</v>
      </c>
      <c r="T2" s="155" t="s">
        <v>9</v>
      </c>
      <c r="U2" s="155" t="s">
        <v>88</v>
      </c>
      <c r="V2" s="167" t="s">
        <v>10</v>
      </c>
    </row>
    <row r="3" spans="2:22" ht="15.95" customHeight="1" thickBot="1">
      <c r="B3" s="154"/>
      <c r="C3" s="156"/>
      <c r="D3" s="158"/>
      <c r="E3" s="144"/>
      <c r="F3" s="144"/>
      <c r="G3" s="144"/>
      <c r="H3" s="162"/>
      <c r="I3" s="163"/>
      <c r="J3" s="163"/>
      <c r="K3" s="163"/>
      <c r="L3" s="164"/>
      <c r="M3" s="166"/>
      <c r="N3" s="144"/>
      <c r="O3" s="144"/>
      <c r="P3" s="144"/>
      <c r="Q3" s="144"/>
      <c r="R3" s="144"/>
      <c r="S3" s="144"/>
      <c r="T3" s="156"/>
      <c r="U3" s="156"/>
      <c r="V3" s="168"/>
    </row>
    <row r="4" spans="2:22" ht="15.95" customHeight="1" thickTop="1">
      <c r="B4" s="1"/>
      <c r="C4" s="2" t="s">
        <v>11</v>
      </c>
      <c r="D4" s="2"/>
      <c r="E4" s="2"/>
      <c r="F4" s="3">
        <v>0</v>
      </c>
      <c r="G4" s="4"/>
      <c r="H4" s="94" t="s">
        <v>11</v>
      </c>
      <c r="I4" s="94" t="s">
        <v>11</v>
      </c>
      <c r="J4" s="94" t="s">
        <v>11</v>
      </c>
      <c r="K4" s="94" t="s">
        <v>11</v>
      </c>
      <c r="L4" s="94" t="s">
        <v>11</v>
      </c>
      <c r="M4" s="2" t="s">
        <v>11</v>
      </c>
      <c r="N4" s="2"/>
      <c r="O4" s="67"/>
      <c r="P4" s="2"/>
      <c r="Q4" s="2"/>
      <c r="R4" s="2" t="s">
        <v>12</v>
      </c>
      <c r="S4" s="5"/>
      <c r="T4" s="6">
        <f>IF(S4=$O$47,$P$47,IF(S4=$O$48,$P$48,IF(S4=$O$49,$P$49,IF(S4=$O$50,$P$50,IF(S4=$O$51,$P$51,IF(S4=$O$52,$P$52,IF(S4=$O$53,$P$53,IF(S4=$O$54,$P$54,IF(S4=$O$55,$P$55,IF(S4=$O$56,$P$56,IF(S4=$O$57,$P$57,IF(S4=$O$58,$P$58,IF(S4=$O$59,$P$59,IF(S4=$O$60,$P$60,IF(S4=$O$61,$P$61)))))))))))))))*V4</f>
        <v>0</v>
      </c>
      <c r="U4" s="7">
        <v>0</v>
      </c>
      <c r="V4" s="8">
        <v>0</v>
      </c>
    </row>
    <row r="5" spans="2:22" ht="15.95" customHeight="1">
      <c r="B5" s="9"/>
      <c r="C5" s="2" t="s">
        <v>11</v>
      </c>
      <c r="D5" s="10"/>
      <c r="E5" s="10"/>
      <c r="F5" s="3">
        <v>0</v>
      </c>
      <c r="G5" s="11"/>
      <c r="H5" s="94" t="s">
        <v>11</v>
      </c>
      <c r="I5" s="94" t="s">
        <v>11</v>
      </c>
      <c r="J5" s="94" t="s">
        <v>11</v>
      </c>
      <c r="K5" s="94" t="s">
        <v>11</v>
      </c>
      <c r="L5" s="94" t="s">
        <v>11</v>
      </c>
      <c r="M5" s="2" t="s">
        <v>11</v>
      </c>
      <c r="N5" s="2"/>
      <c r="O5" s="2"/>
      <c r="P5" s="10"/>
      <c r="Q5" s="10"/>
      <c r="R5" s="2" t="s">
        <v>12</v>
      </c>
      <c r="S5" s="5"/>
      <c r="T5" s="6">
        <f t="shared" ref="T5:T45" si="0">IF(S5=$O$47,$P$47,IF(S5=$O$48,$P$48,IF(S5=$O$49,$P$49,IF(S5=$O$50,$P$50,IF(S5=$O$51,$P$51,IF(S5=$O$52,$P$52,IF(S5=$O$53,$P$53,IF(S5=$O$54,$P$54,IF(S5=$O$55,$P$55,IF(S5=$O$56,$P$56,IF(S5=$O$57,$P$57,IF(S5=$O$58,$P$58,IF(S5=$O$59,$P$59,IF(S5=$O$60,$P$60,IF(S5=$O$61,$P$61)))))))))))))))*V5</f>
        <v>0</v>
      </c>
      <c r="U5" s="12">
        <v>0</v>
      </c>
      <c r="V5" s="8">
        <v>0</v>
      </c>
    </row>
    <row r="6" spans="2:22" ht="15.95" customHeight="1">
      <c r="B6" s="9"/>
      <c r="C6" s="2" t="s">
        <v>11</v>
      </c>
      <c r="D6" s="10"/>
      <c r="E6" s="10"/>
      <c r="F6" s="3">
        <v>0</v>
      </c>
      <c r="G6" s="11"/>
      <c r="H6" s="94" t="s">
        <v>11</v>
      </c>
      <c r="I6" s="94" t="s">
        <v>11</v>
      </c>
      <c r="J6" s="94" t="s">
        <v>11</v>
      </c>
      <c r="K6" s="94" t="s">
        <v>11</v>
      </c>
      <c r="L6" s="94" t="s">
        <v>11</v>
      </c>
      <c r="M6" s="2" t="s">
        <v>11</v>
      </c>
      <c r="N6" s="2"/>
      <c r="O6" s="2"/>
      <c r="P6" s="10"/>
      <c r="Q6" s="10"/>
      <c r="R6" s="2" t="s">
        <v>12</v>
      </c>
      <c r="S6" s="5"/>
      <c r="T6" s="6">
        <f t="shared" si="0"/>
        <v>0</v>
      </c>
      <c r="U6" s="12">
        <v>0</v>
      </c>
      <c r="V6" s="8">
        <v>0</v>
      </c>
    </row>
    <row r="7" spans="2:22" ht="15.95" customHeight="1">
      <c r="B7" s="9"/>
      <c r="C7" s="2" t="s">
        <v>11</v>
      </c>
      <c r="D7" s="10"/>
      <c r="E7" s="10"/>
      <c r="F7" s="3">
        <v>0</v>
      </c>
      <c r="G7" s="11"/>
      <c r="H7" s="94" t="s">
        <v>11</v>
      </c>
      <c r="I7" s="94" t="s">
        <v>11</v>
      </c>
      <c r="J7" s="94" t="s">
        <v>11</v>
      </c>
      <c r="K7" s="94" t="s">
        <v>11</v>
      </c>
      <c r="L7" s="94" t="s">
        <v>11</v>
      </c>
      <c r="M7" s="2" t="s">
        <v>11</v>
      </c>
      <c r="N7" s="2"/>
      <c r="O7" s="2"/>
      <c r="P7" s="10"/>
      <c r="Q7" s="10"/>
      <c r="R7" s="2" t="s">
        <v>12</v>
      </c>
      <c r="S7" s="5"/>
      <c r="T7" s="6">
        <f t="shared" si="0"/>
        <v>0</v>
      </c>
      <c r="U7" s="12">
        <v>0</v>
      </c>
      <c r="V7" s="8">
        <v>0</v>
      </c>
    </row>
    <row r="8" spans="2:22" ht="15.95" customHeight="1">
      <c r="B8" s="9"/>
      <c r="C8" s="2" t="s">
        <v>11</v>
      </c>
      <c r="D8" s="10"/>
      <c r="E8" s="10"/>
      <c r="F8" s="3">
        <v>0</v>
      </c>
      <c r="G8" s="11"/>
      <c r="H8" s="94" t="s">
        <v>11</v>
      </c>
      <c r="I8" s="94" t="s">
        <v>11</v>
      </c>
      <c r="J8" s="94" t="s">
        <v>11</v>
      </c>
      <c r="K8" s="94" t="s">
        <v>11</v>
      </c>
      <c r="L8" s="94" t="s">
        <v>11</v>
      </c>
      <c r="M8" s="2" t="s">
        <v>11</v>
      </c>
      <c r="N8" s="2"/>
      <c r="O8" s="2"/>
      <c r="P8" s="10"/>
      <c r="Q8" s="10"/>
      <c r="R8" s="2" t="s">
        <v>12</v>
      </c>
      <c r="S8" s="5"/>
      <c r="T8" s="6">
        <f t="shared" si="0"/>
        <v>0</v>
      </c>
      <c r="U8" s="12">
        <v>0</v>
      </c>
      <c r="V8" s="8">
        <v>0</v>
      </c>
    </row>
    <row r="9" spans="2:22" ht="15.95" customHeight="1">
      <c r="B9" s="9"/>
      <c r="C9" s="2" t="s">
        <v>11</v>
      </c>
      <c r="D9" s="10"/>
      <c r="E9" s="10"/>
      <c r="F9" s="3">
        <v>0</v>
      </c>
      <c r="G9" s="11"/>
      <c r="H9" s="94" t="s">
        <v>11</v>
      </c>
      <c r="I9" s="94" t="s">
        <v>11</v>
      </c>
      <c r="J9" s="94" t="s">
        <v>11</v>
      </c>
      <c r="K9" s="94" t="s">
        <v>11</v>
      </c>
      <c r="L9" s="94" t="s">
        <v>11</v>
      </c>
      <c r="M9" s="2" t="s">
        <v>11</v>
      </c>
      <c r="N9" s="2"/>
      <c r="O9" s="2"/>
      <c r="P9" s="10"/>
      <c r="Q9" s="10"/>
      <c r="R9" s="2" t="s">
        <v>12</v>
      </c>
      <c r="S9" s="5"/>
      <c r="T9" s="6">
        <f t="shared" si="0"/>
        <v>0</v>
      </c>
      <c r="U9" s="12">
        <v>0</v>
      </c>
      <c r="V9" s="8">
        <v>0</v>
      </c>
    </row>
    <row r="10" spans="2:22" ht="15.95" customHeight="1">
      <c r="B10" s="9"/>
      <c r="C10" s="2" t="s">
        <v>11</v>
      </c>
      <c r="D10" s="10"/>
      <c r="E10" s="10"/>
      <c r="F10" s="3">
        <v>0</v>
      </c>
      <c r="G10" s="11"/>
      <c r="H10" s="94" t="s">
        <v>11</v>
      </c>
      <c r="I10" s="94" t="s">
        <v>11</v>
      </c>
      <c r="J10" s="94" t="s">
        <v>11</v>
      </c>
      <c r="K10" s="94" t="s">
        <v>11</v>
      </c>
      <c r="L10" s="94" t="s">
        <v>11</v>
      </c>
      <c r="M10" s="2" t="s">
        <v>11</v>
      </c>
      <c r="N10" s="2"/>
      <c r="O10" s="2"/>
      <c r="P10" s="10"/>
      <c r="Q10" s="10"/>
      <c r="R10" s="2" t="s">
        <v>12</v>
      </c>
      <c r="S10" s="5"/>
      <c r="T10" s="6">
        <f t="shared" si="0"/>
        <v>0</v>
      </c>
      <c r="U10" s="12">
        <v>0</v>
      </c>
      <c r="V10" s="8">
        <v>0</v>
      </c>
    </row>
    <row r="11" spans="2:22" ht="15.95" customHeight="1">
      <c r="B11" s="9"/>
      <c r="C11" s="2" t="s">
        <v>11</v>
      </c>
      <c r="D11" s="10"/>
      <c r="E11" s="10"/>
      <c r="F11" s="3">
        <v>0</v>
      </c>
      <c r="G11" s="11"/>
      <c r="H11" s="94" t="s">
        <v>11</v>
      </c>
      <c r="I11" s="94" t="s">
        <v>11</v>
      </c>
      <c r="J11" s="94" t="s">
        <v>11</v>
      </c>
      <c r="K11" s="94" t="s">
        <v>11</v>
      </c>
      <c r="L11" s="94" t="s">
        <v>11</v>
      </c>
      <c r="M11" s="2" t="s">
        <v>11</v>
      </c>
      <c r="N11" s="2"/>
      <c r="O11" s="2"/>
      <c r="P11" s="10"/>
      <c r="Q11" s="10"/>
      <c r="R11" s="2" t="s">
        <v>12</v>
      </c>
      <c r="S11" s="5"/>
      <c r="T11" s="6">
        <f t="shared" si="0"/>
        <v>0</v>
      </c>
      <c r="U11" s="12">
        <v>0</v>
      </c>
      <c r="V11" s="8">
        <v>0</v>
      </c>
    </row>
    <row r="12" spans="2:22" ht="15.95" customHeight="1">
      <c r="B12" s="9"/>
      <c r="C12" s="2" t="s">
        <v>11</v>
      </c>
      <c r="D12" s="10"/>
      <c r="E12" s="10"/>
      <c r="F12" s="3">
        <v>0</v>
      </c>
      <c r="G12" s="11"/>
      <c r="H12" s="94" t="s">
        <v>11</v>
      </c>
      <c r="I12" s="94" t="s">
        <v>11</v>
      </c>
      <c r="J12" s="94" t="s">
        <v>11</v>
      </c>
      <c r="K12" s="94" t="s">
        <v>11</v>
      </c>
      <c r="L12" s="94" t="s">
        <v>11</v>
      </c>
      <c r="M12" s="2" t="s">
        <v>11</v>
      </c>
      <c r="N12" s="2"/>
      <c r="O12" s="2"/>
      <c r="P12" s="10"/>
      <c r="Q12" s="10"/>
      <c r="R12" s="2" t="s">
        <v>12</v>
      </c>
      <c r="S12" s="5"/>
      <c r="T12" s="6">
        <f t="shared" si="0"/>
        <v>0</v>
      </c>
      <c r="U12" s="12">
        <v>0</v>
      </c>
      <c r="V12" s="8">
        <v>0</v>
      </c>
    </row>
    <row r="13" spans="2:22" ht="15.95" customHeight="1">
      <c r="B13" s="9"/>
      <c r="C13" s="2" t="s">
        <v>11</v>
      </c>
      <c r="D13" s="10"/>
      <c r="E13" s="10"/>
      <c r="F13" s="3">
        <v>0</v>
      </c>
      <c r="G13" s="11"/>
      <c r="H13" s="94" t="s">
        <v>11</v>
      </c>
      <c r="I13" s="94" t="s">
        <v>11</v>
      </c>
      <c r="J13" s="94" t="s">
        <v>11</v>
      </c>
      <c r="K13" s="94" t="s">
        <v>11</v>
      </c>
      <c r="L13" s="94" t="s">
        <v>11</v>
      </c>
      <c r="M13" s="2" t="s">
        <v>11</v>
      </c>
      <c r="N13" s="2"/>
      <c r="O13" s="2"/>
      <c r="P13" s="10"/>
      <c r="Q13" s="10"/>
      <c r="R13" s="2" t="s">
        <v>12</v>
      </c>
      <c r="S13" s="5"/>
      <c r="T13" s="6">
        <f t="shared" si="0"/>
        <v>0</v>
      </c>
      <c r="U13" s="12">
        <v>0</v>
      </c>
      <c r="V13" s="8">
        <v>0</v>
      </c>
    </row>
    <row r="14" spans="2:22" ht="15.95" customHeight="1">
      <c r="B14" s="9"/>
      <c r="C14" s="2" t="s">
        <v>11</v>
      </c>
      <c r="D14" s="10"/>
      <c r="E14" s="10"/>
      <c r="F14" s="3">
        <v>0</v>
      </c>
      <c r="G14" s="11"/>
      <c r="H14" s="94" t="s">
        <v>11</v>
      </c>
      <c r="I14" s="94" t="s">
        <v>11</v>
      </c>
      <c r="J14" s="94" t="s">
        <v>11</v>
      </c>
      <c r="K14" s="94" t="s">
        <v>11</v>
      </c>
      <c r="L14" s="94" t="s">
        <v>11</v>
      </c>
      <c r="M14" s="2" t="s">
        <v>11</v>
      </c>
      <c r="N14" s="2"/>
      <c r="O14" s="2"/>
      <c r="P14" s="10"/>
      <c r="Q14" s="10"/>
      <c r="R14" s="2" t="s">
        <v>12</v>
      </c>
      <c r="S14" s="5"/>
      <c r="T14" s="6">
        <f t="shared" si="0"/>
        <v>0</v>
      </c>
      <c r="U14" s="12">
        <v>0</v>
      </c>
      <c r="V14" s="8">
        <v>0</v>
      </c>
    </row>
    <row r="15" spans="2:22" ht="15.95" customHeight="1">
      <c r="B15" s="9"/>
      <c r="C15" s="2" t="s">
        <v>11</v>
      </c>
      <c r="D15" s="10"/>
      <c r="E15" s="10"/>
      <c r="F15" s="3">
        <v>0</v>
      </c>
      <c r="G15" s="11"/>
      <c r="H15" s="94" t="s">
        <v>11</v>
      </c>
      <c r="I15" s="94" t="s">
        <v>11</v>
      </c>
      <c r="J15" s="94" t="s">
        <v>11</v>
      </c>
      <c r="K15" s="94" t="s">
        <v>11</v>
      </c>
      <c r="L15" s="94" t="s">
        <v>11</v>
      </c>
      <c r="M15" s="2" t="s">
        <v>11</v>
      </c>
      <c r="N15" s="2"/>
      <c r="O15" s="2"/>
      <c r="P15" s="10"/>
      <c r="Q15" s="10"/>
      <c r="R15" s="2" t="s">
        <v>12</v>
      </c>
      <c r="S15" s="5"/>
      <c r="T15" s="6">
        <f t="shared" si="0"/>
        <v>0</v>
      </c>
      <c r="U15" s="12">
        <v>0</v>
      </c>
      <c r="V15" s="8">
        <v>0</v>
      </c>
    </row>
    <row r="16" spans="2:22" ht="15.95" customHeight="1">
      <c r="B16" s="9"/>
      <c r="C16" s="2" t="s">
        <v>11</v>
      </c>
      <c r="D16" s="10"/>
      <c r="E16" s="10"/>
      <c r="F16" s="3">
        <v>0</v>
      </c>
      <c r="G16" s="11"/>
      <c r="H16" s="94" t="s">
        <v>11</v>
      </c>
      <c r="I16" s="94" t="s">
        <v>11</v>
      </c>
      <c r="J16" s="94" t="s">
        <v>11</v>
      </c>
      <c r="K16" s="94" t="s">
        <v>11</v>
      </c>
      <c r="L16" s="94" t="s">
        <v>11</v>
      </c>
      <c r="M16" s="2" t="s">
        <v>11</v>
      </c>
      <c r="N16" s="2"/>
      <c r="O16" s="2"/>
      <c r="P16" s="10"/>
      <c r="Q16" s="10"/>
      <c r="R16" s="2" t="s">
        <v>12</v>
      </c>
      <c r="S16" s="5"/>
      <c r="T16" s="6">
        <f t="shared" si="0"/>
        <v>0</v>
      </c>
      <c r="U16" s="12">
        <v>0</v>
      </c>
      <c r="V16" s="8">
        <v>0</v>
      </c>
    </row>
    <row r="17" spans="2:22" ht="15.95" customHeight="1">
      <c r="B17" s="9"/>
      <c r="C17" s="2" t="s">
        <v>11</v>
      </c>
      <c r="D17" s="10"/>
      <c r="E17" s="10"/>
      <c r="F17" s="3">
        <v>0</v>
      </c>
      <c r="G17" s="11"/>
      <c r="H17" s="94" t="s">
        <v>11</v>
      </c>
      <c r="I17" s="94" t="s">
        <v>11</v>
      </c>
      <c r="J17" s="94" t="s">
        <v>11</v>
      </c>
      <c r="K17" s="94" t="s">
        <v>11</v>
      </c>
      <c r="L17" s="94" t="s">
        <v>11</v>
      </c>
      <c r="M17" s="2" t="s">
        <v>11</v>
      </c>
      <c r="N17" s="2"/>
      <c r="O17" s="2"/>
      <c r="P17" s="10"/>
      <c r="Q17" s="10"/>
      <c r="R17" s="2" t="s">
        <v>12</v>
      </c>
      <c r="S17" s="5"/>
      <c r="T17" s="6">
        <f t="shared" si="0"/>
        <v>0</v>
      </c>
      <c r="U17" s="12">
        <v>0</v>
      </c>
      <c r="V17" s="8">
        <v>0</v>
      </c>
    </row>
    <row r="18" spans="2:22" ht="15.95" customHeight="1">
      <c r="B18" s="9"/>
      <c r="C18" s="2" t="s">
        <v>11</v>
      </c>
      <c r="D18" s="10"/>
      <c r="E18" s="10"/>
      <c r="F18" s="3">
        <v>0</v>
      </c>
      <c r="G18" s="11"/>
      <c r="H18" s="94" t="s">
        <v>11</v>
      </c>
      <c r="I18" s="94" t="s">
        <v>11</v>
      </c>
      <c r="J18" s="94" t="s">
        <v>11</v>
      </c>
      <c r="K18" s="94" t="s">
        <v>11</v>
      </c>
      <c r="L18" s="94" t="s">
        <v>11</v>
      </c>
      <c r="M18" s="2" t="s">
        <v>11</v>
      </c>
      <c r="N18" s="2"/>
      <c r="O18" s="2"/>
      <c r="P18" s="10"/>
      <c r="Q18" s="10"/>
      <c r="R18" s="2" t="s">
        <v>12</v>
      </c>
      <c r="S18" s="5"/>
      <c r="T18" s="6">
        <f t="shared" si="0"/>
        <v>0</v>
      </c>
      <c r="U18" s="12">
        <v>0</v>
      </c>
      <c r="V18" s="8">
        <v>0</v>
      </c>
    </row>
    <row r="19" spans="2:22" ht="15.95" customHeight="1">
      <c r="B19" s="9"/>
      <c r="C19" s="2" t="s">
        <v>11</v>
      </c>
      <c r="D19" s="10"/>
      <c r="E19" s="10"/>
      <c r="F19" s="3">
        <v>0</v>
      </c>
      <c r="G19" s="11"/>
      <c r="H19" s="94" t="s">
        <v>11</v>
      </c>
      <c r="I19" s="94" t="s">
        <v>11</v>
      </c>
      <c r="J19" s="94" t="s">
        <v>11</v>
      </c>
      <c r="K19" s="94" t="s">
        <v>11</v>
      </c>
      <c r="L19" s="94" t="s">
        <v>11</v>
      </c>
      <c r="M19" s="2" t="s">
        <v>11</v>
      </c>
      <c r="N19" s="2"/>
      <c r="O19" s="2"/>
      <c r="P19" s="10"/>
      <c r="Q19" s="10"/>
      <c r="R19" s="2" t="s">
        <v>12</v>
      </c>
      <c r="S19" s="5"/>
      <c r="T19" s="6">
        <f t="shared" si="0"/>
        <v>0</v>
      </c>
      <c r="U19" s="12">
        <v>0</v>
      </c>
      <c r="V19" s="8">
        <v>0</v>
      </c>
    </row>
    <row r="20" spans="2:22" ht="15.95" customHeight="1">
      <c r="B20" s="9"/>
      <c r="C20" s="2" t="s">
        <v>11</v>
      </c>
      <c r="D20" s="10"/>
      <c r="E20" s="10"/>
      <c r="F20" s="3">
        <v>0</v>
      </c>
      <c r="G20" s="11"/>
      <c r="H20" s="94" t="s">
        <v>11</v>
      </c>
      <c r="I20" s="94" t="s">
        <v>11</v>
      </c>
      <c r="J20" s="94" t="s">
        <v>11</v>
      </c>
      <c r="K20" s="94" t="s">
        <v>11</v>
      </c>
      <c r="L20" s="94" t="s">
        <v>11</v>
      </c>
      <c r="M20" s="2" t="s">
        <v>11</v>
      </c>
      <c r="N20" s="2"/>
      <c r="O20" s="2"/>
      <c r="P20" s="10"/>
      <c r="Q20" s="10"/>
      <c r="R20" s="2" t="s">
        <v>12</v>
      </c>
      <c r="S20" s="5"/>
      <c r="T20" s="6">
        <f t="shared" si="0"/>
        <v>0</v>
      </c>
      <c r="U20" s="12">
        <v>0</v>
      </c>
      <c r="V20" s="8">
        <v>0</v>
      </c>
    </row>
    <row r="21" spans="2:22" ht="15.95" customHeight="1">
      <c r="B21" s="9"/>
      <c r="C21" s="2" t="s">
        <v>11</v>
      </c>
      <c r="D21" s="10"/>
      <c r="E21" s="10"/>
      <c r="F21" s="3">
        <v>0</v>
      </c>
      <c r="G21" s="11"/>
      <c r="H21" s="94" t="s">
        <v>11</v>
      </c>
      <c r="I21" s="94" t="s">
        <v>11</v>
      </c>
      <c r="J21" s="94" t="s">
        <v>11</v>
      </c>
      <c r="K21" s="94" t="s">
        <v>11</v>
      </c>
      <c r="L21" s="94" t="s">
        <v>11</v>
      </c>
      <c r="M21" s="2" t="s">
        <v>11</v>
      </c>
      <c r="N21" s="2"/>
      <c r="O21" s="2"/>
      <c r="P21" s="10"/>
      <c r="Q21" s="10"/>
      <c r="R21" s="2" t="s">
        <v>12</v>
      </c>
      <c r="S21" s="5"/>
      <c r="T21" s="6">
        <f t="shared" si="0"/>
        <v>0</v>
      </c>
      <c r="U21" s="12">
        <v>0</v>
      </c>
      <c r="V21" s="8">
        <v>0</v>
      </c>
    </row>
    <row r="22" spans="2:22" ht="15.95" customHeight="1">
      <c r="B22" s="9"/>
      <c r="C22" s="2" t="s">
        <v>11</v>
      </c>
      <c r="D22" s="10"/>
      <c r="E22" s="10"/>
      <c r="F22" s="3">
        <v>0</v>
      </c>
      <c r="G22" s="11"/>
      <c r="H22" s="94" t="s">
        <v>11</v>
      </c>
      <c r="I22" s="94" t="s">
        <v>11</v>
      </c>
      <c r="J22" s="94" t="s">
        <v>11</v>
      </c>
      <c r="K22" s="94" t="s">
        <v>11</v>
      </c>
      <c r="L22" s="94" t="s">
        <v>11</v>
      </c>
      <c r="M22" s="2" t="s">
        <v>11</v>
      </c>
      <c r="N22" s="2"/>
      <c r="O22" s="2"/>
      <c r="P22" s="10"/>
      <c r="Q22" s="10"/>
      <c r="R22" s="2" t="s">
        <v>12</v>
      </c>
      <c r="S22" s="5"/>
      <c r="T22" s="6">
        <f t="shared" si="0"/>
        <v>0</v>
      </c>
      <c r="U22" s="12">
        <v>0</v>
      </c>
      <c r="V22" s="8">
        <v>0</v>
      </c>
    </row>
    <row r="23" spans="2:22" ht="15.95" customHeight="1">
      <c r="B23" s="9"/>
      <c r="C23" s="2" t="s">
        <v>11</v>
      </c>
      <c r="D23" s="10"/>
      <c r="E23" s="10"/>
      <c r="F23" s="3">
        <v>0</v>
      </c>
      <c r="G23" s="11"/>
      <c r="H23" s="94" t="s">
        <v>11</v>
      </c>
      <c r="I23" s="94" t="s">
        <v>11</v>
      </c>
      <c r="J23" s="94" t="s">
        <v>11</v>
      </c>
      <c r="K23" s="94" t="s">
        <v>11</v>
      </c>
      <c r="L23" s="94" t="s">
        <v>11</v>
      </c>
      <c r="M23" s="2" t="s">
        <v>11</v>
      </c>
      <c r="N23" s="2"/>
      <c r="O23" s="2"/>
      <c r="P23" s="10"/>
      <c r="Q23" s="10"/>
      <c r="R23" s="2" t="s">
        <v>12</v>
      </c>
      <c r="S23" s="5"/>
      <c r="T23" s="6">
        <f t="shared" si="0"/>
        <v>0</v>
      </c>
      <c r="U23" s="12">
        <v>0</v>
      </c>
      <c r="V23" s="8">
        <v>0</v>
      </c>
    </row>
    <row r="24" spans="2:22" ht="15.95" customHeight="1">
      <c r="B24" s="9"/>
      <c r="C24" s="2" t="s">
        <v>11</v>
      </c>
      <c r="D24" s="10"/>
      <c r="E24" s="10"/>
      <c r="F24" s="3">
        <v>0</v>
      </c>
      <c r="G24" s="11"/>
      <c r="H24" s="94" t="s">
        <v>11</v>
      </c>
      <c r="I24" s="94" t="s">
        <v>11</v>
      </c>
      <c r="J24" s="94" t="s">
        <v>11</v>
      </c>
      <c r="K24" s="94" t="s">
        <v>11</v>
      </c>
      <c r="L24" s="94" t="s">
        <v>11</v>
      </c>
      <c r="M24" s="2" t="s">
        <v>11</v>
      </c>
      <c r="N24" s="2"/>
      <c r="O24" s="2"/>
      <c r="P24" s="10"/>
      <c r="Q24" s="10"/>
      <c r="R24" s="2" t="s">
        <v>12</v>
      </c>
      <c r="S24" s="5"/>
      <c r="T24" s="6">
        <f t="shared" si="0"/>
        <v>0</v>
      </c>
      <c r="U24" s="12">
        <v>0</v>
      </c>
      <c r="V24" s="8">
        <v>0</v>
      </c>
    </row>
    <row r="25" spans="2:22" ht="15.95" customHeight="1">
      <c r="B25" s="9"/>
      <c r="C25" s="2" t="s">
        <v>11</v>
      </c>
      <c r="D25" s="10"/>
      <c r="E25" s="10"/>
      <c r="F25" s="3">
        <v>0</v>
      </c>
      <c r="G25" s="11"/>
      <c r="H25" s="94" t="s">
        <v>11</v>
      </c>
      <c r="I25" s="94" t="s">
        <v>11</v>
      </c>
      <c r="J25" s="94" t="s">
        <v>11</v>
      </c>
      <c r="K25" s="94" t="s">
        <v>11</v>
      </c>
      <c r="L25" s="94" t="s">
        <v>11</v>
      </c>
      <c r="M25" s="2" t="s">
        <v>11</v>
      </c>
      <c r="N25" s="2"/>
      <c r="O25" s="2"/>
      <c r="P25" s="10"/>
      <c r="Q25" s="10"/>
      <c r="R25" s="2" t="s">
        <v>12</v>
      </c>
      <c r="S25" s="5"/>
      <c r="T25" s="6">
        <f t="shared" si="0"/>
        <v>0</v>
      </c>
      <c r="U25" s="12">
        <v>0</v>
      </c>
      <c r="V25" s="8">
        <v>0</v>
      </c>
    </row>
    <row r="26" spans="2:22" ht="15.95" customHeight="1">
      <c r="B26" s="9"/>
      <c r="C26" s="2" t="s">
        <v>11</v>
      </c>
      <c r="D26" s="10"/>
      <c r="E26" s="10"/>
      <c r="F26" s="3">
        <v>0</v>
      </c>
      <c r="G26" s="11"/>
      <c r="H26" s="94" t="s">
        <v>11</v>
      </c>
      <c r="I26" s="94" t="s">
        <v>11</v>
      </c>
      <c r="J26" s="94" t="s">
        <v>11</v>
      </c>
      <c r="K26" s="94" t="s">
        <v>11</v>
      </c>
      <c r="L26" s="94" t="s">
        <v>11</v>
      </c>
      <c r="M26" s="2" t="s">
        <v>11</v>
      </c>
      <c r="N26" s="2"/>
      <c r="O26" s="2"/>
      <c r="P26" s="10"/>
      <c r="Q26" s="10"/>
      <c r="R26" s="2" t="s">
        <v>12</v>
      </c>
      <c r="S26" s="5"/>
      <c r="T26" s="6">
        <f t="shared" si="0"/>
        <v>0</v>
      </c>
      <c r="U26" s="12">
        <v>0</v>
      </c>
      <c r="V26" s="8">
        <v>0</v>
      </c>
    </row>
    <row r="27" spans="2:22" ht="15.95" customHeight="1">
      <c r="B27" s="9"/>
      <c r="C27" s="2" t="s">
        <v>11</v>
      </c>
      <c r="D27" s="10"/>
      <c r="E27" s="10"/>
      <c r="F27" s="3">
        <v>0</v>
      </c>
      <c r="G27" s="11"/>
      <c r="H27" s="94" t="s">
        <v>11</v>
      </c>
      <c r="I27" s="94" t="s">
        <v>11</v>
      </c>
      <c r="J27" s="94" t="s">
        <v>11</v>
      </c>
      <c r="K27" s="94" t="s">
        <v>11</v>
      </c>
      <c r="L27" s="94" t="s">
        <v>11</v>
      </c>
      <c r="M27" s="2" t="s">
        <v>11</v>
      </c>
      <c r="N27" s="2"/>
      <c r="O27" s="2"/>
      <c r="P27" s="10"/>
      <c r="Q27" s="10"/>
      <c r="R27" s="2" t="s">
        <v>12</v>
      </c>
      <c r="S27" s="5"/>
      <c r="T27" s="6">
        <f t="shared" si="0"/>
        <v>0</v>
      </c>
      <c r="U27" s="12">
        <v>0</v>
      </c>
      <c r="V27" s="8">
        <v>0</v>
      </c>
    </row>
    <row r="28" spans="2:22" ht="15.95" customHeight="1">
      <c r="B28" s="9"/>
      <c r="C28" s="2" t="s">
        <v>11</v>
      </c>
      <c r="D28" s="10"/>
      <c r="E28" s="10"/>
      <c r="F28" s="3">
        <v>0</v>
      </c>
      <c r="G28" s="11"/>
      <c r="H28" s="94" t="s">
        <v>11</v>
      </c>
      <c r="I28" s="94" t="s">
        <v>11</v>
      </c>
      <c r="J28" s="94" t="s">
        <v>11</v>
      </c>
      <c r="K28" s="94" t="s">
        <v>11</v>
      </c>
      <c r="L28" s="94" t="s">
        <v>11</v>
      </c>
      <c r="M28" s="2" t="s">
        <v>11</v>
      </c>
      <c r="N28" s="2"/>
      <c r="O28" s="2"/>
      <c r="P28" s="10"/>
      <c r="Q28" s="10"/>
      <c r="R28" s="2" t="s">
        <v>12</v>
      </c>
      <c r="S28" s="5"/>
      <c r="T28" s="6">
        <f t="shared" si="0"/>
        <v>0</v>
      </c>
      <c r="U28" s="12">
        <v>0</v>
      </c>
      <c r="V28" s="8">
        <v>0</v>
      </c>
    </row>
    <row r="29" spans="2:22" ht="15.95" customHeight="1">
      <c r="B29" s="9"/>
      <c r="C29" s="2" t="s">
        <v>11</v>
      </c>
      <c r="D29" s="10"/>
      <c r="E29" s="10"/>
      <c r="F29" s="3">
        <v>0</v>
      </c>
      <c r="G29" s="11"/>
      <c r="H29" s="94" t="s">
        <v>11</v>
      </c>
      <c r="I29" s="94" t="s">
        <v>11</v>
      </c>
      <c r="J29" s="94" t="s">
        <v>11</v>
      </c>
      <c r="K29" s="94" t="s">
        <v>11</v>
      </c>
      <c r="L29" s="94" t="s">
        <v>11</v>
      </c>
      <c r="M29" s="2" t="s">
        <v>11</v>
      </c>
      <c r="N29" s="2"/>
      <c r="O29" s="2"/>
      <c r="P29" s="10"/>
      <c r="Q29" s="10"/>
      <c r="R29" s="2" t="s">
        <v>12</v>
      </c>
      <c r="S29" s="5"/>
      <c r="T29" s="6">
        <f t="shared" si="0"/>
        <v>0</v>
      </c>
      <c r="U29" s="12">
        <v>0</v>
      </c>
      <c r="V29" s="8">
        <v>0</v>
      </c>
    </row>
    <row r="30" spans="2:22" ht="15.95" customHeight="1">
      <c r="B30" s="9"/>
      <c r="C30" s="2" t="s">
        <v>11</v>
      </c>
      <c r="D30" s="10"/>
      <c r="E30" s="10"/>
      <c r="F30" s="3">
        <v>0</v>
      </c>
      <c r="G30" s="11"/>
      <c r="H30" s="94" t="s">
        <v>11</v>
      </c>
      <c r="I30" s="94" t="s">
        <v>11</v>
      </c>
      <c r="J30" s="94" t="s">
        <v>11</v>
      </c>
      <c r="K30" s="94" t="s">
        <v>11</v>
      </c>
      <c r="L30" s="94" t="s">
        <v>11</v>
      </c>
      <c r="M30" s="2" t="s">
        <v>11</v>
      </c>
      <c r="N30" s="2"/>
      <c r="O30" s="2"/>
      <c r="P30" s="10"/>
      <c r="Q30" s="10"/>
      <c r="R30" s="2" t="s">
        <v>12</v>
      </c>
      <c r="S30" s="5"/>
      <c r="T30" s="6">
        <f t="shared" si="0"/>
        <v>0</v>
      </c>
      <c r="U30" s="12">
        <v>0</v>
      </c>
      <c r="V30" s="8">
        <v>0</v>
      </c>
    </row>
    <row r="31" spans="2:22" ht="15.95" customHeight="1">
      <c r="B31" s="9"/>
      <c r="C31" s="2" t="s">
        <v>11</v>
      </c>
      <c r="D31" s="10"/>
      <c r="E31" s="10"/>
      <c r="F31" s="3">
        <v>0</v>
      </c>
      <c r="G31" s="11"/>
      <c r="H31" s="94" t="s">
        <v>11</v>
      </c>
      <c r="I31" s="94" t="s">
        <v>11</v>
      </c>
      <c r="J31" s="94" t="s">
        <v>11</v>
      </c>
      <c r="K31" s="94" t="s">
        <v>11</v>
      </c>
      <c r="L31" s="94" t="s">
        <v>11</v>
      </c>
      <c r="M31" s="2" t="s">
        <v>11</v>
      </c>
      <c r="N31" s="2"/>
      <c r="O31" s="2"/>
      <c r="P31" s="10"/>
      <c r="Q31" s="10"/>
      <c r="R31" s="2" t="s">
        <v>12</v>
      </c>
      <c r="S31" s="5"/>
      <c r="T31" s="6">
        <f t="shared" si="0"/>
        <v>0</v>
      </c>
      <c r="U31" s="12">
        <v>0</v>
      </c>
      <c r="V31" s="8">
        <v>0</v>
      </c>
    </row>
    <row r="32" spans="2:22" ht="15.95" customHeight="1">
      <c r="B32" s="9"/>
      <c r="C32" s="2" t="s">
        <v>11</v>
      </c>
      <c r="D32" s="10"/>
      <c r="E32" s="10"/>
      <c r="F32" s="3">
        <v>0</v>
      </c>
      <c r="G32" s="11"/>
      <c r="H32" s="94" t="s">
        <v>11</v>
      </c>
      <c r="I32" s="94" t="s">
        <v>11</v>
      </c>
      <c r="J32" s="94" t="s">
        <v>11</v>
      </c>
      <c r="K32" s="94" t="s">
        <v>11</v>
      </c>
      <c r="L32" s="94" t="s">
        <v>11</v>
      </c>
      <c r="M32" s="2" t="s">
        <v>11</v>
      </c>
      <c r="N32" s="2"/>
      <c r="O32" s="2"/>
      <c r="P32" s="10"/>
      <c r="Q32" s="10"/>
      <c r="R32" s="2" t="s">
        <v>12</v>
      </c>
      <c r="S32" s="5"/>
      <c r="T32" s="6">
        <f t="shared" si="0"/>
        <v>0</v>
      </c>
      <c r="U32" s="12">
        <v>0</v>
      </c>
      <c r="V32" s="8">
        <v>0</v>
      </c>
    </row>
    <row r="33" spans="2:22" ht="15.95" customHeight="1">
      <c r="B33" s="9"/>
      <c r="C33" s="2" t="s">
        <v>11</v>
      </c>
      <c r="D33" s="10"/>
      <c r="E33" s="10"/>
      <c r="F33" s="3">
        <v>0</v>
      </c>
      <c r="G33" s="11"/>
      <c r="H33" s="94" t="s">
        <v>11</v>
      </c>
      <c r="I33" s="94" t="s">
        <v>11</v>
      </c>
      <c r="J33" s="94" t="s">
        <v>11</v>
      </c>
      <c r="K33" s="94" t="s">
        <v>11</v>
      </c>
      <c r="L33" s="94" t="s">
        <v>11</v>
      </c>
      <c r="M33" s="2" t="s">
        <v>11</v>
      </c>
      <c r="N33" s="2"/>
      <c r="O33" s="2"/>
      <c r="P33" s="10"/>
      <c r="Q33" s="10"/>
      <c r="R33" s="2" t="s">
        <v>12</v>
      </c>
      <c r="S33" s="5"/>
      <c r="T33" s="6">
        <f t="shared" si="0"/>
        <v>0</v>
      </c>
      <c r="U33" s="12">
        <v>0</v>
      </c>
      <c r="V33" s="8">
        <v>0</v>
      </c>
    </row>
    <row r="34" spans="2:22" ht="15.95" customHeight="1">
      <c r="B34" s="9"/>
      <c r="C34" s="2" t="s">
        <v>11</v>
      </c>
      <c r="D34" s="10"/>
      <c r="E34" s="10"/>
      <c r="F34" s="3">
        <v>0</v>
      </c>
      <c r="G34" s="11"/>
      <c r="H34" s="94" t="s">
        <v>11</v>
      </c>
      <c r="I34" s="94" t="s">
        <v>11</v>
      </c>
      <c r="J34" s="94" t="s">
        <v>11</v>
      </c>
      <c r="K34" s="94" t="s">
        <v>11</v>
      </c>
      <c r="L34" s="94" t="s">
        <v>11</v>
      </c>
      <c r="M34" s="2" t="s">
        <v>11</v>
      </c>
      <c r="N34" s="2"/>
      <c r="O34" s="2"/>
      <c r="P34" s="10"/>
      <c r="Q34" s="10"/>
      <c r="R34" s="2" t="s">
        <v>12</v>
      </c>
      <c r="S34" s="5"/>
      <c r="T34" s="6">
        <f t="shared" si="0"/>
        <v>0</v>
      </c>
      <c r="U34" s="12">
        <v>0</v>
      </c>
      <c r="V34" s="8">
        <v>0</v>
      </c>
    </row>
    <row r="35" spans="2:22" ht="15.95" customHeight="1">
      <c r="B35" s="9"/>
      <c r="C35" s="2" t="s">
        <v>11</v>
      </c>
      <c r="D35" s="10"/>
      <c r="E35" s="10"/>
      <c r="F35" s="3">
        <v>0</v>
      </c>
      <c r="G35" s="11"/>
      <c r="H35" s="94" t="s">
        <v>11</v>
      </c>
      <c r="I35" s="94" t="s">
        <v>11</v>
      </c>
      <c r="J35" s="94" t="s">
        <v>11</v>
      </c>
      <c r="K35" s="94" t="s">
        <v>11</v>
      </c>
      <c r="L35" s="94" t="s">
        <v>11</v>
      </c>
      <c r="M35" s="2" t="s">
        <v>11</v>
      </c>
      <c r="N35" s="2"/>
      <c r="O35" s="2"/>
      <c r="P35" s="10"/>
      <c r="Q35" s="10"/>
      <c r="R35" s="2" t="s">
        <v>12</v>
      </c>
      <c r="S35" s="5"/>
      <c r="T35" s="6">
        <f t="shared" si="0"/>
        <v>0</v>
      </c>
      <c r="U35" s="12">
        <v>0</v>
      </c>
      <c r="V35" s="8">
        <v>0</v>
      </c>
    </row>
    <row r="36" spans="2:22" ht="15.95" customHeight="1">
      <c r="B36" s="9"/>
      <c r="C36" s="2" t="s">
        <v>11</v>
      </c>
      <c r="D36" s="10"/>
      <c r="E36" s="10"/>
      <c r="F36" s="3">
        <v>0</v>
      </c>
      <c r="G36" s="11"/>
      <c r="H36" s="94" t="s">
        <v>11</v>
      </c>
      <c r="I36" s="94" t="s">
        <v>11</v>
      </c>
      <c r="J36" s="94" t="s">
        <v>11</v>
      </c>
      <c r="K36" s="94" t="s">
        <v>11</v>
      </c>
      <c r="L36" s="94" t="s">
        <v>11</v>
      </c>
      <c r="M36" s="2" t="s">
        <v>11</v>
      </c>
      <c r="N36" s="2"/>
      <c r="O36" s="2"/>
      <c r="P36" s="10"/>
      <c r="Q36" s="10"/>
      <c r="R36" s="2" t="s">
        <v>12</v>
      </c>
      <c r="S36" s="5"/>
      <c r="T36" s="6">
        <f t="shared" si="0"/>
        <v>0</v>
      </c>
      <c r="U36" s="12">
        <v>0</v>
      </c>
      <c r="V36" s="8">
        <v>0</v>
      </c>
    </row>
    <row r="37" spans="2:22" ht="15.95" customHeight="1">
      <c r="B37" s="9"/>
      <c r="C37" s="2" t="s">
        <v>11</v>
      </c>
      <c r="D37" s="10"/>
      <c r="E37" s="10"/>
      <c r="F37" s="3">
        <v>0</v>
      </c>
      <c r="G37" s="11"/>
      <c r="H37" s="94" t="s">
        <v>11</v>
      </c>
      <c r="I37" s="94" t="s">
        <v>11</v>
      </c>
      <c r="J37" s="94" t="s">
        <v>11</v>
      </c>
      <c r="K37" s="94" t="s">
        <v>11</v>
      </c>
      <c r="L37" s="94" t="s">
        <v>11</v>
      </c>
      <c r="M37" s="2" t="s">
        <v>11</v>
      </c>
      <c r="N37" s="2"/>
      <c r="O37" s="2"/>
      <c r="P37" s="10"/>
      <c r="Q37" s="10"/>
      <c r="R37" s="2" t="s">
        <v>12</v>
      </c>
      <c r="S37" s="5"/>
      <c r="T37" s="6">
        <f t="shared" si="0"/>
        <v>0</v>
      </c>
      <c r="U37" s="12">
        <v>0</v>
      </c>
      <c r="V37" s="8">
        <v>0</v>
      </c>
    </row>
    <row r="38" spans="2:22" ht="15.95" customHeight="1">
      <c r="B38" s="9"/>
      <c r="C38" s="2" t="s">
        <v>11</v>
      </c>
      <c r="D38" s="10"/>
      <c r="E38" s="10"/>
      <c r="F38" s="3">
        <v>0</v>
      </c>
      <c r="G38" s="11"/>
      <c r="H38" s="94" t="s">
        <v>11</v>
      </c>
      <c r="I38" s="94" t="s">
        <v>11</v>
      </c>
      <c r="J38" s="94" t="s">
        <v>11</v>
      </c>
      <c r="K38" s="94" t="s">
        <v>11</v>
      </c>
      <c r="L38" s="94" t="s">
        <v>11</v>
      </c>
      <c r="M38" s="2" t="s">
        <v>11</v>
      </c>
      <c r="N38" s="2"/>
      <c r="O38" s="2"/>
      <c r="P38" s="10"/>
      <c r="Q38" s="10"/>
      <c r="R38" s="2" t="s">
        <v>12</v>
      </c>
      <c r="S38" s="5"/>
      <c r="T38" s="6">
        <f t="shared" si="0"/>
        <v>0</v>
      </c>
      <c r="U38" s="12">
        <v>0</v>
      </c>
      <c r="V38" s="8">
        <v>0</v>
      </c>
    </row>
    <row r="39" spans="2:22" ht="15.95" customHeight="1">
      <c r="B39" s="9"/>
      <c r="C39" s="2" t="s">
        <v>11</v>
      </c>
      <c r="D39" s="10"/>
      <c r="E39" s="10"/>
      <c r="F39" s="3">
        <v>0</v>
      </c>
      <c r="G39" s="11"/>
      <c r="H39" s="94" t="s">
        <v>11</v>
      </c>
      <c r="I39" s="94" t="s">
        <v>11</v>
      </c>
      <c r="J39" s="94" t="s">
        <v>11</v>
      </c>
      <c r="K39" s="94" t="s">
        <v>11</v>
      </c>
      <c r="L39" s="94" t="s">
        <v>11</v>
      </c>
      <c r="M39" s="2" t="s">
        <v>11</v>
      </c>
      <c r="N39" s="2"/>
      <c r="O39" s="2"/>
      <c r="P39" s="10"/>
      <c r="Q39" s="10"/>
      <c r="R39" s="2" t="s">
        <v>12</v>
      </c>
      <c r="S39" s="5"/>
      <c r="T39" s="6">
        <f t="shared" si="0"/>
        <v>0</v>
      </c>
      <c r="U39" s="12">
        <v>0</v>
      </c>
      <c r="V39" s="8">
        <v>0</v>
      </c>
    </row>
    <row r="40" spans="2:22" ht="15.95" customHeight="1">
      <c r="B40" s="9"/>
      <c r="C40" s="2" t="s">
        <v>11</v>
      </c>
      <c r="D40" s="10"/>
      <c r="E40" s="10"/>
      <c r="F40" s="3">
        <v>0</v>
      </c>
      <c r="G40" s="11"/>
      <c r="H40" s="94" t="s">
        <v>11</v>
      </c>
      <c r="I40" s="94" t="s">
        <v>11</v>
      </c>
      <c r="J40" s="94" t="s">
        <v>11</v>
      </c>
      <c r="K40" s="94" t="s">
        <v>11</v>
      </c>
      <c r="L40" s="94" t="s">
        <v>11</v>
      </c>
      <c r="M40" s="2" t="s">
        <v>11</v>
      </c>
      <c r="N40" s="2"/>
      <c r="O40" s="2"/>
      <c r="P40" s="10"/>
      <c r="Q40" s="10"/>
      <c r="R40" s="2" t="s">
        <v>12</v>
      </c>
      <c r="S40" s="5"/>
      <c r="T40" s="6">
        <f t="shared" si="0"/>
        <v>0</v>
      </c>
      <c r="U40" s="12">
        <v>0</v>
      </c>
      <c r="V40" s="8">
        <v>0</v>
      </c>
    </row>
    <row r="41" spans="2:22" ht="15.95" customHeight="1">
      <c r="B41" s="9"/>
      <c r="C41" s="2" t="s">
        <v>11</v>
      </c>
      <c r="D41" s="10"/>
      <c r="E41" s="10"/>
      <c r="F41" s="3">
        <v>0</v>
      </c>
      <c r="G41" s="11"/>
      <c r="H41" s="94" t="s">
        <v>11</v>
      </c>
      <c r="I41" s="94" t="s">
        <v>11</v>
      </c>
      <c r="J41" s="94" t="s">
        <v>11</v>
      </c>
      <c r="K41" s="94" t="s">
        <v>11</v>
      </c>
      <c r="L41" s="94" t="s">
        <v>11</v>
      </c>
      <c r="M41" s="2" t="s">
        <v>11</v>
      </c>
      <c r="N41" s="2"/>
      <c r="O41" s="2"/>
      <c r="P41" s="10"/>
      <c r="Q41" s="10"/>
      <c r="R41" s="2" t="s">
        <v>12</v>
      </c>
      <c r="S41" s="5"/>
      <c r="T41" s="6">
        <f t="shared" si="0"/>
        <v>0</v>
      </c>
      <c r="U41" s="12">
        <v>0</v>
      </c>
      <c r="V41" s="8">
        <v>0</v>
      </c>
    </row>
    <row r="42" spans="2:22" ht="15.95" customHeight="1">
      <c r="B42" s="9"/>
      <c r="C42" s="2" t="s">
        <v>11</v>
      </c>
      <c r="D42" s="10"/>
      <c r="E42" s="10"/>
      <c r="F42" s="3">
        <v>0</v>
      </c>
      <c r="G42" s="11"/>
      <c r="H42" s="94" t="s">
        <v>11</v>
      </c>
      <c r="I42" s="94" t="s">
        <v>11</v>
      </c>
      <c r="J42" s="94" t="s">
        <v>11</v>
      </c>
      <c r="K42" s="94" t="s">
        <v>11</v>
      </c>
      <c r="L42" s="94" t="s">
        <v>11</v>
      </c>
      <c r="M42" s="2" t="s">
        <v>11</v>
      </c>
      <c r="N42" s="2"/>
      <c r="O42" s="2"/>
      <c r="P42" s="10"/>
      <c r="Q42" s="10"/>
      <c r="R42" s="2" t="s">
        <v>12</v>
      </c>
      <c r="S42" s="5"/>
      <c r="T42" s="6">
        <f t="shared" si="0"/>
        <v>0</v>
      </c>
      <c r="U42" s="12">
        <v>0</v>
      </c>
      <c r="V42" s="8">
        <v>0</v>
      </c>
    </row>
    <row r="43" spans="2:22" ht="15.95" customHeight="1">
      <c r="B43" s="9"/>
      <c r="C43" s="2" t="s">
        <v>11</v>
      </c>
      <c r="D43" s="10"/>
      <c r="E43" s="10"/>
      <c r="F43" s="3">
        <v>0</v>
      </c>
      <c r="G43" s="11"/>
      <c r="H43" s="94" t="s">
        <v>11</v>
      </c>
      <c r="I43" s="94" t="s">
        <v>11</v>
      </c>
      <c r="J43" s="94" t="s">
        <v>11</v>
      </c>
      <c r="K43" s="94" t="s">
        <v>11</v>
      </c>
      <c r="L43" s="94" t="s">
        <v>11</v>
      </c>
      <c r="M43" s="2" t="s">
        <v>11</v>
      </c>
      <c r="N43" s="2"/>
      <c r="O43" s="2"/>
      <c r="P43" s="10"/>
      <c r="Q43" s="10"/>
      <c r="R43" s="2" t="s">
        <v>12</v>
      </c>
      <c r="S43" s="5"/>
      <c r="T43" s="6">
        <f t="shared" si="0"/>
        <v>0</v>
      </c>
      <c r="U43" s="12">
        <v>0</v>
      </c>
      <c r="V43" s="8">
        <v>0</v>
      </c>
    </row>
    <row r="44" spans="2:22" ht="15.95" customHeight="1">
      <c r="B44" s="9"/>
      <c r="C44" s="2" t="s">
        <v>11</v>
      </c>
      <c r="D44" s="10"/>
      <c r="E44" s="10"/>
      <c r="F44" s="3">
        <v>0</v>
      </c>
      <c r="G44" s="11"/>
      <c r="H44" s="94" t="s">
        <v>11</v>
      </c>
      <c r="I44" s="94" t="s">
        <v>11</v>
      </c>
      <c r="J44" s="94" t="s">
        <v>11</v>
      </c>
      <c r="K44" s="94" t="s">
        <v>11</v>
      </c>
      <c r="L44" s="94" t="s">
        <v>11</v>
      </c>
      <c r="M44" s="2" t="s">
        <v>11</v>
      </c>
      <c r="N44" s="2"/>
      <c r="O44" s="2"/>
      <c r="P44" s="10"/>
      <c r="Q44" s="10"/>
      <c r="R44" s="2" t="s">
        <v>12</v>
      </c>
      <c r="S44" s="5"/>
      <c r="T44" s="6">
        <f t="shared" si="0"/>
        <v>0</v>
      </c>
      <c r="U44" s="12">
        <v>0</v>
      </c>
      <c r="V44" s="8">
        <v>0</v>
      </c>
    </row>
    <row r="45" spans="2:22" ht="15.95" customHeight="1" thickBot="1">
      <c r="B45" s="13"/>
      <c r="C45" s="2" t="s">
        <v>11</v>
      </c>
      <c r="D45" s="14"/>
      <c r="E45" s="14"/>
      <c r="F45" s="15">
        <v>0</v>
      </c>
      <c r="G45" s="16"/>
      <c r="H45" s="94" t="s">
        <v>11</v>
      </c>
      <c r="I45" s="94" t="s">
        <v>11</v>
      </c>
      <c r="J45" s="94" t="s">
        <v>11</v>
      </c>
      <c r="K45" s="94" t="s">
        <v>11</v>
      </c>
      <c r="L45" s="94" t="s">
        <v>11</v>
      </c>
      <c r="M45" s="2" t="s">
        <v>11</v>
      </c>
      <c r="N45" s="2"/>
      <c r="O45" s="17"/>
      <c r="P45" s="14"/>
      <c r="Q45" s="14"/>
      <c r="R45" s="2" t="s">
        <v>12</v>
      </c>
      <c r="S45" s="5"/>
      <c r="T45" s="6">
        <f t="shared" si="0"/>
        <v>0</v>
      </c>
      <c r="U45" s="18">
        <v>0</v>
      </c>
      <c r="V45" s="8">
        <v>0</v>
      </c>
    </row>
    <row r="46" spans="2:22" ht="15.95" customHeight="1" thickTop="1" thickBot="1">
      <c r="B46" s="45"/>
      <c r="C46" s="139"/>
      <c r="D46" s="140"/>
      <c r="E46" s="46"/>
      <c r="F46" s="47" t="s">
        <v>13</v>
      </c>
      <c r="G46" s="48"/>
      <c r="H46" s="50" t="s">
        <v>89</v>
      </c>
      <c r="I46" s="50" t="s">
        <v>14</v>
      </c>
      <c r="J46" s="49" t="s">
        <v>75</v>
      </c>
      <c r="K46" s="49" t="s">
        <v>76</v>
      </c>
      <c r="L46" s="51" t="s">
        <v>15</v>
      </c>
      <c r="M46" s="145" t="s">
        <v>16</v>
      </c>
      <c r="N46" s="146"/>
      <c r="O46" s="50" t="s">
        <v>8</v>
      </c>
      <c r="P46" s="49" t="s">
        <v>17</v>
      </c>
      <c r="Q46" s="51" t="s">
        <v>81</v>
      </c>
      <c r="R46" s="141"/>
      <c r="S46" s="142"/>
      <c r="T46" s="19">
        <f>SUMIF(R4:R45,"Complete",T4:T45)</f>
        <v>0</v>
      </c>
      <c r="U46" s="20">
        <f>SUM(U4:U45)</f>
        <v>0</v>
      </c>
      <c r="V46" s="21">
        <f>SUM(V4:V45)</f>
        <v>0</v>
      </c>
    </row>
    <row r="47" spans="2:22" ht="15.95" customHeight="1" thickTop="1">
      <c r="B47" s="71"/>
      <c r="C47" s="120"/>
      <c r="D47" s="120"/>
      <c r="E47" s="72"/>
      <c r="F47" s="73">
        <f>SUM(F4:F45)</f>
        <v>0</v>
      </c>
      <c r="G47" s="74"/>
      <c r="H47" s="127" t="s">
        <v>98</v>
      </c>
      <c r="I47" s="128"/>
      <c r="J47" s="128"/>
      <c r="K47" s="128"/>
      <c r="L47" s="129"/>
      <c r="M47" s="23" t="s">
        <v>11</v>
      </c>
      <c r="N47" s="59" t="s">
        <v>80</v>
      </c>
      <c r="O47" s="24" t="s">
        <v>19</v>
      </c>
      <c r="P47" s="25">
        <v>4</v>
      </c>
      <c r="Q47" s="130" t="str">
        <f>IF(ISERROR(T46/V48),"----", TRUNC(T46/V48,2))</f>
        <v>----</v>
      </c>
      <c r="R47" s="121" t="s">
        <v>95</v>
      </c>
      <c r="S47" s="122"/>
      <c r="T47" s="122"/>
      <c r="U47" s="123"/>
      <c r="V47" s="26">
        <f>U46+V46</f>
        <v>0</v>
      </c>
    </row>
    <row r="48" spans="2:22" ht="15.95" customHeight="1">
      <c r="B48" s="71"/>
      <c r="C48" s="120"/>
      <c r="D48" s="120"/>
      <c r="E48" s="75"/>
      <c r="F48" s="75"/>
      <c r="G48" s="75"/>
      <c r="H48" s="27" t="s">
        <v>18</v>
      </c>
      <c r="I48" s="28" t="s">
        <v>19</v>
      </c>
      <c r="J48" s="52">
        <f xml:space="preserve"> IF(M47="AA",2,IF(M49="Sciences",8,IF(M49="",0,IF(M49="Select Here",0,IF(M49="Social Sciences",2,IF(M49="Humanities",2))))))</f>
        <v>0</v>
      </c>
      <c r="K48" s="61">
        <f>COUNTIF(H4:H45:I4:I45:J4:J45:K4:K45:L4:L45,"A")</f>
        <v>0</v>
      </c>
      <c r="L48" s="58">
        <f>J48-K48</f>
        <v>0</v>
      </c>
      <c r="M48" s="95" t="s">
        <v>74</v>
      </c>
      <c r="N48" s="96"/>
      <c r="O48" s="29" t="s">
        <v>22</v>
      </c>
      <c r="P48" s="30">
        <v>3.67</v>
      </c>
      <c r="Q48" s="131"/>
      <c r="R48" s="124" t="s">
        <v>23</v>
      </c>
      <c r="S48" s="125"/>
      <c r="T48" s="125"/>
      <c r="U48" s="126"/>
      <c r="V48" s="31">
        <f>SUMIF(R4:R45,"Complete",V4:V45)</f>
        <v>0</v>
      </c>
    </row>
    <row r="49" spans="2:22" ht="15.95" customHeight="1">
      <c r="B49" s="114" t="s">
        <v>86</v>
      </c>
      <c r="C49" s="115"/>
      <c r="D49" s="115"/>
      <c r="E49" s="115"/>
      <c r="F49" s="115"/>
      <c r="G49" s="116"/>
      <c r="H49" s="27" t="s">
        <v>20</v>
      </c>
      <c r="I49" s="28" t="s">
        <v>21</v>
      </c>
      <c r="J49" s="52">
        <f>IF(M47="AA",2,IF(M49="Sciences",2,IF(M49="",0,IF(M49="Select Here",0,IF(M49="Social Sciences",8,IF(M49="Humanities",2))))))</f>
        <v>0</v>
      </c>
      <c r="K49" s="61">
        <f>COUNTIF(H4:H45:I4:I45:J4:J45:K4:K45:L4:L45,"B")</f>
        <v>0</v>
      </c>
      <c r="L49" s="58">
        <f t="shared" ref="L49:L60" si="1">J49-K49</f>
        <v>0</v>
      </c>
      <c r="M49" s="32" t="s">
        <v>11</v>
      </c>
      <c r="N49" s="41" t="s">
        <v>26</v>
      </c>
      <c r="O49" s="29" t="s">
        <v>27</v>
      </c>
      <c r="P49" s="30">
        <v>3.33</v>
      </c>
      <c r="Q49" s="131"/>
      <c r="R49" s="124" t="s">
        <v>96</v>
      </c>
      <c r="S49" s="125"/>
      <c r="T49" s="125"/>
      <c r="U49" s="126"/>
      <c r="V49" s="31">
        <f>U46+V48</f>
        <v>0</v>
      </c>
    </row>
    <row r="50" spans="2:22" ht="15.95" customHeight="1">
      <c r="B50" s="114"/>
      <c r="C50" s="115"/>
      <c r="D50" s="115"/>
      <c r="E50" s="115"/>
      <c r="F50" s="115"/>
      <c r="G50" s="116"/>
      <c r="H50" s="27" t="s">
        <v>24</v>
      </c>
      <c r="I50" s="28" t="s">
        <v>25</v>
      </c>
      <c r="J50" s="52">
        <f>IF(M47="AA",2,IF(M49="Sciences",2,IF(M49="",0,IF(M49="Select Here",0,IF(M49="Social Sciences",2,IF(M49="Humanities",8))))))</f>
        <v>0</v>
      </c>
      <c r="K50" s="62">
        <f>COUNTIF(H4:H45:I4:I45:J4:J45:K4:K45:L4:L45,"C")</f>
        <v>0</v>
      </c>
      <c r="L50" s="58">
        <f t="shared" si="1"/>
        <v>0</v>
      </c>
      <c r="M50" s="32" t="s">
        <v>11</v>
      </c>
      <c r="N50" s="41" t="s">
        <v>30</v>
      </c>
      <c r="O50" s="29" t="s">
        <v>21</v>
      </c>
      <c r="P50" s="30">
        <v>3</v>
      </c>
      <c r="Q50" s="131"/>
      <c r="R50" s="124" t="s">
        <v>97</v>
      </c>
      <c r="S50" s="125"/>
      <c r="T50" s="125"/>
      <c r="U50" s="126"/>
      <c r="V50" s="33">
        <f>IF(M47="",0,IF(M47="Select Here",0,IF(M47="AA",64,IF(M47="ALB",128,IF(M47="ALM Thesis",40,IF(M47="ALM Capstone",48))))))</f>
        <v>0</v>
      </c>
    </row>
    <row r="51" spans="2:22" ht="15.95" customHeight="1">
      <c r="B51" s="88"/>
      <c r="C51" s="89"/>
      <c r="D51" s="89"/>
      <c r="E51" s="89"/>
      <c r="F51" s="89"/>
      <c r="G51" s="90"/>
      <c r="H51" s="27" t="s">
        <v>28</v>
      </c>
      <c r="I51" s="28" t="s">
        <v>29</v>
      </c>
      <c r="J51" s="52">
        <f>IF(M47="",0,IF(M47="Select Here",0,IF(M47="AA",2,IF(M47="ALB",2,IF(M47="ALM Thesis",0,IF(M47="ALM Capstone",0))))))</f>
        <v>0</v>
      </c>
      <c r="K51" s="62">
        <f>COUNTIF(H4:H45:I4:I45:J4:J45:K4:K45:L4:L45,"X")</f>
        <v>0</v>
      </c>
      <c r="L51" s="58">
        <f t="shared" si="1"/>
        <v>0</v>
      </c>
      <c r="M51" s="32" t="s">
        <v>11</v>
      </c>
      <c r="N51" s="41" t="s">
        <v>77</v>
      </c>
      <c r="O51" s="29" t="s">
        <v>34</v>
      </c>
      <c r="P51" s="30">
        <v>2.67</v>
      </c>
      <c r="Q51" s="131"/>
      <c r="R51" s="133" t="s">
        <v>35</v>
      </c>
      <c r="S51" s="134"/>
      <c r="T51" s="134"/>
      <c r="U51" s="135"/>
      <c r="V51" s="34">
        <f>V50-V49</f>
        <v>0</v>
      </c>
    </row>
    <row r="52" spans="2:22" ht="15.95" customHeight="1">
      <c r="B52" s="114" t="s">
        <v>83</v>
      </c>
      <c r="C52" s="115"/>
      <c r="D52" s="115"/>
      <c r="E52" s="115"/>
      <c r="F52" s="115"/>
      <c r="G52" s="116"/>
      <c r="H52" s="27" t="s">
        <v>31</v>
      </c>
      <c r="I52" s="28" t="s">
        <v>32</v>
      </c>
      <c r="J52" s="52">
        <f>IF(M47="",0,IF(M47="Select Here",0,IF(M47="AA",2,IF(M47="ALB",3,IF(M47="ALM Thesis",0,IF(M47="ALM Capstone",0))))))</f>
        <v>0</v>
      </c>
      <c r="K52" s="62">
        <f>COUNTIF(H4:H45:I4:I45:J4:J45:K4:K45:L4:L45,"WI")</f>
        <v>0</v>
      </c>
      <c r="L52" s="58">
        <f t="shared" si="1"/>
        <v>0</v>
      </c>
      <c r="M52" s="32" t="s">
        <v>11</v>
      </c>
      <c r="N52" s="41" t="s">
        <v>78</v>
      </c>
      <c r="O52" s="36" t="s">
        <v>38</v>
      </c>
      <c r="P52" s="37">
        <v>2.33</v>
      </c>
      <c r="Q52" s="132"/>
      <c r="R52" s="136" t="str">
        <f>IF(V51&gt;4,"Not Eligible for Graduation","!!Eligible for Graduation!!")</f>
        <v>!!Eligible for Graduation!!</v>
      </c>
      <c r="S52" s="137"/>
      <c r="T52" s="137"/>
      <c r="U52" s="137"/>
      <c r="V52" s="138"/>
    </row>
    <row r="53" spans="2:22" ht="15.95" customHeight="1">
      <c r="B53" s="114"/>
      <c r="C53" s="115"/>
      <c r="D53" s="115"/>
      <c r="E53" s="115"/>
      <c r="F53" s="115"/>
      <c r="G53" s="116"/>
      <c r="H53" s="27" t="s">
        <v>36</v>
      </c>
      <c r="I53" s="35" t="s">
        <v>37</v>
      </c>
      <c r="J53" s="52">
        <f>IF(M47="",0,IF(M47="Select Here",0,IF(M47="AA",2,IF(M47="ALB",1,IF(M47="ALM Thesis",0,IF(M47="ALM Capstone",0))))))</f>
        <v>0</v>
      </c>
      <c r="K53" s="63">
        <f>COUNTIF(H4:H45:I4:I45:J4:J45:K4:K45:L4:L45,"QR")</f>
        <v>0</v>
      </c>
      <c r="L53" s="58">
        <f t="shared" si="1"/>
        <v>0</v>
      </c>
      <c r="M53" s="95" t="s">
        <v>87</v>
      </c>
      <c r="N53" s="96"/>
      <c r="O53" s="29" t="s">
        <v>25</v>
      </c>
      <c r="P53" s="25">
        <v>2</v>
      </c>
      <c r="Q53" s="76"/>
      <c r="R53" s="77"/>
      <c r="S53" s="77"/>
      <c r="T53" s="77"/>
      <c r="U53" s="77"/>
      <c r="V53" s="78"/>
    </row>
    <row r="54" spans="2:22" ht="15.95" customHeight="1">
      <c r="B54" s="88"/>
      <c r="C54" s="89"/>
      <c r="D54" s="89"/>
      <c r="E54" s="89"/>
      <c r="F54" s="89"/>
      <c r="G54" s="90"/>
      <c r="H54" s="27" t="s">
        <v>39</v>
      </c>
      <c r="I54" s="28" t="s">
        <v>40</v>
      </c>
      <c r="J54" s="53">
        <f>IF(M47="",0,IF(M47="Select Here",0,IF(M47="AA",2,IF(M47="ALB",1,IF(M47="ALM Thesis",0,IF(M47="ALM Capstone",0))))))</f>
        <v>0</v>
      </c>
      <c r="K54" s="63">
        <f>COUNTIF(H4:H45:I4:I45:J4:J45:K4:K45:L4:L45,"MR")</f>
        <v>0</v>
      </c>
      <c r="L54" s="58">
        <f t="shared" si="1"/>
        <v>0</v>
      </c>
      <c r="M54" s="32" t="s">
        <v>11</v>
      </c>
      <c r="N54" s="41" t="s">
        <v>79</v>
      </c>
      <c r="O54" s="29" t="s">
        <v>43</v>
      </c>
      <c r="P54" s="25">
        <v>1.67</v>
      </c>
      <c r="Q54" s="76"/>
      <c r="R54" s="79"/>
      <c r="S54" s="79"/>
      <c r="T54" s="79"/>
      <c r="U54" s="79"/>
      <c r="V54" s="80"/>
    </row>
    <row r="55" spans="2:22" ht="15.95" customHeight="1">
      <c r="B55" s="114" t="s">
        <v>92</v>
      </c>
      <c r="C55" s="115"/>
      <c r="D55" s="115"/>
      <c r="E55" s="115"/>
      <c r="F55" s="115"/>
      <c r="G55" s="116"/>
      <c r="H55" s="27" t="s">
        <v>41</v>
      </c>
      <c r="I55" s="28" t="s">
        <v>42</v>
      </c>
      <c r="J55" s="53">
        <f>IF(M47="",0,IF(M47="Select Here",0,IF(M47="AA",2,IF(M47="ALB",2,IF(M47="ALM Thesis",0,IF(M47="ALM Capstone",0))))))</f>
        <v>0</v>
      </c>
      <c r="K55" s="61">
        <f>COUNTIF(H4:H45:I4:I45:J4:J45:K4:K45:L4:L45,"L")</f>
        <v>0</v>
      </c>
      <c r="L55" s="58">
        <f t="shared" si="1"/>
        <v>0</v>
      </c>
      <c r="M55" s="32" t="s">
        <v>11</v>
      </c>
      <c r="N55" s="41" t="s">
        <v>46</v>
      </c>
      <c r="O55" s="29" t="s">
        <v>47</v>
      </c>
      <c r="P55" s="25">
        <v>1.33</v>
      </c>
      <c r="Q55" s="76"/>
      <c r="R55" s="81"/>
      <c r="S55" s="81"/>
      <c r="T55" s="81"/>
      <c r="U55" s="81"/>
      <c r="V55" s="82"/>
    </row>
    <row r="56" spans="2:22" ht="15.95" customHeight="1">
      <c r="B56" s="114"/>
      <c r="C56" s="115"/>
      <c r="D56" s="115"/>
      <c r="E56" s="115"/>
      <c r="F56" s="115"/>
      <c r="G56" s="116"/>
      <c r="H56" s="27" t="s">
        <v>44</v>
      </c>
      <c r="I56" s="28" t="s">
        <v>45</v>
      </c>
      <c r="J56" s="52">
        <f>IF(M47="",0,IF(M47="Select Here",0,IF(M47="AA",2,IF(M47="ALB",13,IF(M47="ALM Thesis",0,IF(M47="ALM Capstone",0))))))</f>
        <v>0</v>
      </c>
      <c r="K56" s="64">
        <f>COUNTIF(H4:H45:I4:I45:J4:J45:K4:K45:L4:L45,"HI")</f>
        <v>0</v>
      </c>
      <c r="L56" s="58">
        <f t="shared" si="1"/>
        <v>0</v>
      </c>
      <c r="M56" s="32" t="s">
        <v>11</v>
      </c>
      <c r="N56" s="41" t="s">
        <v>50</v>
      </c>
      <c r="O56" s="29" t="s">
        <v>51</v>
      </c>
      <c r="P56" s="25">
        <v>1</v>
      </c>
      <c r="Q56" s="76"/>
      <c r="R56" s="76"/>
      <c r="S56" s="76"/>
      <c r="T56" s="76"/>
      <c r="U56" s="76"/>
      <c r="V56" s="82"/>
    </row>
    <row r="57" spans="2:22" ht="15.95" customHeight="1">
      <c r="B57" s="88"/>
      <c r="C57" s="89"/>
      <c r="D57" s="89"/>
      <c r="E57" s="89"/>
      <c r="F57" s="89"/>
      <c r="G57" s="90"/>
      <c r="H57" s="27" t="s">
        <v>48</v>
      </c>
      <c r="I57" s="28" t="s">
        <v>49</v>
      </c>
      <c r="J57" s="53">
        <f>IF(M47="",0,IF(M47="Select Here",0,IF(M47="AA",2,IF(M47="ALB",15,IF(M47="ALM Thesis",0,IF(M47="ALM Capstone",0))))))</f>
        <v>0</v>
      </c>
      <c r="K57" s="64">
        <f>COUNTIF(H4:H45:I4:I45:J4:J45:K4:K45:L4:L45,"* ")</f>
        <v>0</v>
      </c>
      <c r="L57" s="58">
        <f t="shared" si="1"/>
        <v>0</v>
      </c>
      <c r="M57" s="32" t="s">
        <v>11</v>
      </c>
      <c r="N57" s="41" t="s">
        <v>54</v>
      </c>
      <c r="O57" s="29" t="s">
        <v>55</v>
      </c>
      <c r="P57" s="25">
        <v>0.67</v>
      </c>
      <c r="Q57" s="76"/>
      <c r="R57" s="76"/>
      <c r="S57" s="76"/>
      <c r="T57" s="76"/>
      <c r="U57" s="76"/>
      <c r="V57" s="82"/>
    </row>
    <row r="58" spans="2:22" ht="15.95" customHeight="1">
      <c r="B58" s="114" t="s">
        <v>85</v>
      </c>
      <c r="C58" s="115"/>
      <c r="D58" s="115"/>
      <c r="E58" s="115"/>
      <c r="F58" s="115"/>
      <c r="G58" s="116"/>
      <c r="H58" s="27" t="s">
        <v>52</v>
      </c>
      <c r="I58" s="28" t="s">
        <v>53</v>
      </c>
      <c r="J58" s="53">
        <f>IF(M47="",0,IF(M47="Select Here",0,IF(M47="AA",2,IF(M47="ALB",4,IF(M47="ALM Thesis",0,IF(M47="ALM Capstone",0))))))</f>
        <v>0</v>
      </c>
      <c r="K58" s="61">
        <f>COUNTIF(H4:H45:I4:I45:J4:J45:K4:K45:L4:L45,"R")</f>
        <v>0</v>
      </c>
      <c r="L58" s="58">
        <f t="shared" si="1"/>
        <v>0</v>
      </c>
      <c r="M58" s="32" t="s">
        <v>11</v>
      </c>
      <c r="N58" s="41" t="s">
        <v>57</v>
      </c>
      <c r="O58" s="29" t="s">
        <v>58</v>
      </c>
      <c r="P58" s="25">
        <v>0</v>
      </c>
      <c r="Q58" s="76"/>
      <c r="R58" s="76"/>
      <c r="S58" s="76"/>
      <c r="T58" s="76"/>
      <c r="U58" s="76"/>
      <c r="V58" s="82"/>
    </row>
    <row r="59" spans="2:22" ht="15.95" customHeight="1">
      <c r="B59" s="114"/>
      <c r="C59" s="115"/>
      <c r="D59" s="115"/>
      <c r="E59" s="115"/>
      <c r="F59" s="115"/>
      <c r="G59" s="116"/>
      <c r="H59" s="27" t="s">
        <v>30</v>
      </c>
      <c r="I59" s="28" t="s">
        <v>56</v>
      </c>
      <c r="J59" s="52">
        <f>IF(M50="Select Here",0,8)</f>
        <v>0</v>
      </c>
      <c r="K59" s="64">
        <f>COUNTIF(H4:H45:I4:I45:J4:J45:K4:K45:L4:L45,"FS")</f>
        <v>0</v>
      </c>
      <c r="L59" s="58">
        <f t="shared" si="1"/>
        <v>0</v>
      </c>
      <c r="M59" s="32" t="s">
        <v>11</v>
      </c>
      <c r="N59" s="41" t="s">
        <v>60</v>
      </c>
      <c r="O59" s="29" t="s">
        <v>61</v>
      </c>
      <c r="P59" s="25">
        <v>0</v>
      </c>
      <c r="Q59" s="76"/>
      <c r="R59" s="76"/>
      <c r="S59" s="76"/>
      <c r="T59" s="76"/>
      <c r="U59" s="76"/>
      <c r="V59" s="82"/>
    </row>
    <row r="60" spans="2:22" ht="15.95" customHeight="1">
      <c r="B60" s="91"/>
      <c r="C60" s="92"/>
      <c r="D60" s="92"/>
      <c r="E60" s="92"/>
      <c r="F60" s="92"/>
      <c r="G60" s="93"/>
      <c r="H60" s="27" t="s">
        <v>33</v>
      </c>
      <c r="I60" s="28" t="s">
        <v>59</v>
      </c>
      <c r="J60" s="53">
        <f>IF(M51="Select Here",0,4)+IF(M52="Select Here",0,4)</f>
        <v>0</v>
      </c>
      <c r="K60" s="64">
        <f>COUNTIF(H4:H45:I4:I45:J4:J45:K4:K45:L4:L45,"M")</f>
        <v>0</v>
      </c>
      <c r="L60" s="58">
        <f t="shared" si="1"/>
        <v>0</v>
      </c>
      <c r="M60" s="68" t="s">
        <v>11</v>
      </c>
      <c r="N60" s="69" t="s">
        <v>62</v>
      </c>
      <c r="O60" s="22" t="s">
        <v>82</v>
      </c>
      <c r="P60" s="70">
        <v>0</v>
      </c>
      <c r="Q60" s="76"/>
      <c r="R60" s="76"/>
      <c r="S60" s="76"/>
      <c r="T60" s="76"/>
      <c r="U60" s="76"/>
      <c r="V60" s="82"/>
    </row>
    <row r="61" spans="2:22" ht="15.95" customHeight="1">
      <c r="B61" s="117" t="s">
        <v>93</v>
      </c>
      <c r="C61" s="118"/>
      <c r="D61" s="118"/>
      <c r="E61" s="118"/>
      <c r="F61" s="118"/>
      <c r="G61" s="119"/>
      <c r="H61" s="97" t="s">
        <v>99</v>
      </c>
      <c r="I61" s="98"/>
      <c r="J61" s="98"/>
      <c r="K61" s="98"/>
      <c r="L61" s="99"/>
      <c r="M61" s="100" t="s">
        <v>101</v>
      </c>
      <c r="N61" s="101"/>
      <c r="O61" s="101"/>
      <c r="P61" s="102"/>
      <c r="Q61" s="76"/>
      <c r="R61" s="76"/>
      <c r="S61" s="76"/>
      <c r="T61" s="76"/>
      <c r="U61" s="76"/>
      <c r="V61" s="82"/>
    </row>
    <row r="62" spans="2:22" ht="15.95" customHeight="1">
      <c r="B62" s="117"/>
      <c r="C62" s="118"/>
      <c r="D62" s="118"/>
      <c r="E62" s="118"/>
      <c r="F62" s="118"/>
      <c r="G62" s="119"/>
      <c r="H62" s="27" t="s">
        <v>63</v>
      </c>
      <c r="I62" s="28" t="s">
        <v>64</v>
      </c>
      <c r="J62" s="54">
        <v>0</v>
      </c>
      <c r="K62" s="64">
        <f>COUNTIF(H4:H45:I4:I45:J4:J45:K4:K45:L4:L45,"T")</f>
        <v>0</v>
      </c>
      <c r="L62" s="58">
        <f>J62-K62</f>
        <v>0</v>
      </c>
      <c r="M62" s="103"/>
      <c r="N62" s="104"/>
      <c r="O62" s="104"/>
      <c r="P62" s="105"/>
      <c r="Q62" s="83"/>
      <c r="R62" s="83"/>
      <c r="S62" s="83"/>
      <c r="T62" s="83"/>
      <c r="U62" s="83"/>
      <c r="V62" s="84"/>
    </row>
    <row r="63" spans="2:22" ht="15.95" customHeight="1">
      <c r="B63" s="85"/>
      <c r="C63" s="86"/>
      <c r="D63" s="86"/>
      <c r="E63" s="86"/>
      <c r="F63" s="86"/>
      <c r="G63" s="87"/>
      <c r="H63" s="27" t="s">
        <v>67</v>
      </c>
      <c r="I63" s="28" t="s">
        <v>68</v>
      </c>
      <c r="J63" s="55">
        <v>0</v>
      </c>
      <c r="K63" s="64">
        <f>COUNTIF(H4:H45:I4:I45:J4:J45:K4:K45:L4:L45,"CS")</f>
        <v>0</v>
      </c>
      <c r="L63" s="58">
        <f t="shared" ref="L63:L65" si="2">J63-K63</f>
        <v>0</v>
      </c>
      <c r="M63" s="103"/>
      <c r="N63" s="104"/>
      <c r="O63" s="104"/>
      <c r="P63" s="105"/>
      <c r="Q63" s="83"/>
      <c r="R63" s="83"/>
      <c r="S63" s="83"/>
      <c r="T63" s="83"/>
      <c r="U63" s="83"/>
      <c r="V63" s="84"/>
    </row>
    <row r="64" spans="2:22" ht="15.95" customHeight="1">
      <c r="B64" s="85"/>
      <c r="C64" s="86"/>
      <c r="D64" s="86"/>
      <c r="E64" s="86"/>
      <c r="F64" s="86"/>
      <c r="G64" s="87"/>
      <c r="H64" s="42" t="s">
        <v>70</v>
      </c>
      <c r="I64" s="43" t="s">
        <v>53</v>
      </c>
      <c r="J64" s="56">
        <v>0</v>
      </c>
      <c r="K64" s="65">
        <f>COUNTIF(H4:H45:I4:I45:J4:J45:K4:K45:L4:L45,"R")</f>
        <v>0</v>
      </c>
      <c r="L64" s="58">
        <f t="shared" si="2"/>
        <v>0</v>
      </c>
      <c r="M64" s="103"/>
      <c r="N64" s="104"/>
      <c r="O64" s="104"/>
      <c r="P64" s="105"/>
      <c r="Q64" s="83"/>
      <c r="R64" s="83"/>
      <c r="S64" s="83"/>
      <c r="T64" s="83"/>
      <c r="U64" s="83"/>
      <c r="V64" s="84"/>
    </row>
    <row r="65" spans="2:22" ht="15.95" customHeight="1" thickBot="1">
      <c r="B65" s="111" t="s">
        <v>91</v>
      </c>
      <c r="C65" s="112"/>
      <c r="D65" s="112"/>
      <c r="E65" s="112"/>
      <c r="F65" s="112"/>
      <c r="G65" s="113"/>
      <c r="H65" s="38" t="s">
        <v>65</v>
      </c>
      <c r="I65" s="39" t="s">
        <v>66</v>
      </c>
      <c r="J65" s="57">
        <v>0</v>
      </c>
      <c r="K65" s="66">
        <f>COUNTIF(H4:H45:I4:I45:J4:J45:K4:K45:L4:L45,"P")</f>
        <v>0</v>
      </c>
      <c r="L65" s="60">
        <f t="shared" si="2"/>
        <v>0</v>
      </c>
      <c r="M65" s="106"/>
      <c r="N65" s="107"/>
      <c r="O65" s="107"/>
      <c r="P65" s="108"/>
      <c r="Q65" s="109" t="s">
        <v>84</v>
      </c>
      <c r="R65" s="109"/>
      <c r="S65" s="109"/>
      <c r="T65" s="109"/>
      <c r="U65" s="109"/>
      <c r="V65" s="110"/>
    </row>
  </sheetData>
  <sheetProtection password="F778" sheet="1" objects="1" scenarios="1" selectLockedCells="1"/>
  <mergeCells count="44">
    <mergeCell ref="R1:V1"/>
    <mergeCell ref="B1:E1"/>
    <mergeCell ref="F1:Q1"/>
    <mergeCell ref="B2:B3"/>
    <mergeCell ref="C2:C3"/>
    <mergeCell ref="D2:D3"/>
    <mergeCell ref="E2:E3"/>
    <mergeCell ref="F2:F3"/>
    <mergeCell ref="G2:G3"/>
    <mergeCell ref="H2:L3"/>
    <mergeCell ref="M2:M3"/>
    <mergeCell ref="S2:S3"/>
    <mergeCell ref="T2:T3"/>
    <mergeCell ref="U2:U3"/>
    <mergeCell ref="V2:V3"/>
    <mergeCell ref="C46:D46"/>
    <mergeCell ref="R46:S46"/>
    <mergeCell ref="N2:N3"/>
    <mergeCell ref="O2:O3"/>
    <mergeCell ref="P2:P3"/>
    <mergeCell ref="Q2:Q3"/>
    <mergeCell ref="R2:R3"/>
    <mergeCell ref="M46:N46"/>
    <mergeCell ref="C47:D47"/>
    <mergeCell ref="R47:U47"/>
    <mergeCell ref="C48:D48"/>
    <mergeCell ref="R48:U48"/>
    <mergeCell ref="H47:L47"/>
    <mergeCell ref="M48:N48"/>
    <mergeCell ref="Q47:Q52"/>
    <mergeCell ref="R49:U49"/>
    <mergeCell ref="R50:U50"/>
    <mergeCell ref="R51:U51"/>
    <mergeCell ref="R52:V52"/>
    <mergeCell ref="B49:G50"/>
    <mergeCell ref="M53:N53"/>
    <mergeCell ref="H61:L61"/>
    <mergeCell ref="M61:P65"/>
    <mergeCell ref="Q65:V65"/>
    <mergeCell ref="B65:G65"/>
    <mergeCell ref="B52:G53"/>
    <mergeCell ref="B55:G56"/>
    <mergeCell ref="B58:G59"/>
    <mergeCell ref="B61:G62"/>
  </mergeCells>
  <phoneticPr fontId="17" type="noConversion"/>
  <conditionalFormatting sqref="R4:S45">
    <cfRule type="beginsWith" dxfId="45" priority="105" operator="beginsWith" text="Incomplete">
      <formula>LEFT(R4,LEN("Incomplete"))="Incomplete"</formula>
    </cfRule>
    <cfRule type="beginsWith" dxfId="44" priority="106" operator="beginsWith" text="Complete">
      <formula>LEFT(R4,LEN("Complete"))="Complete"</formula>
    </cfRule>
    <cfRule type="containsText" dxfId="43" priority="107" operator="containsText" text="Complete">
      <formula>NOT(ISERROR(SEARCH("Complete",R4)))</formula>
    </cfRule>
    <cfRule type="containsText" dxfId="42" priority="108" operator="containsText" text="Scheduled">
      <formula>NOT(ISERROR(SEARCH("Scheduled",R4)))</formula>
    </cfRule>
    <cfRule type="containsText" dxfId="41" priority="109" operator="containsText" text="Scheduled">
      <formula>NOT(ISERROR(SEARCH("Scheduled",R4)))</formula>
    </cfRule>
    <cfRule type="containsText" dxfId="40" priority="110" operator="containsText" text="Incomplete">
      <formula>NOT(ISERROR(SEARCH("Incomplete",R4)))</formula>
    </cfRule>
    <cfRule type="containsText" dxfId="39" priority="111" operator="containsText" text="In Progress">
      <formula>NOT(ISERROR(SEARCH("In Progress",R4)))</formula>
    </cfRule>
  </conditionalFormatting>
  <conditionalFormatting sqref="G4:G45">
    <cfRule type="containsText" dxfId="38" priority="97" operator="containsText" text="Type Course Title">
      <formula>NOT(ISERROR(SEARCH("Type Course Title",G4)))</formula>
    </cfRule>
    <cfRule type="containsText" dxfId="37" priority="104" operator="containsText" text="Type Course Title">
      <formula>NOT(ISERROR(SEARCH("Type Course Title",G4)))</formula>
    </cfRule>
  </conditionalFormatting>
  <conditionalFormatting sqref="B4:C45">
    <cfRule type="containsText" dxfId="36" priority="103" operator="containsText" text="Type Course Number">
      <formula>NOT(ISERROR(SEARCH("Type Course Number",B4)))</formula>
    </cfRule>
  </conditionalFormatting>
  <conditionalFormatting sqref="N4:O45">
    <cfRule type="containsText" dxfId="35" priority="102" operator="containsText" text="Select Here">
      <formula>NOT(ISERROR(SEARCH("Select Here",N4)))</formula>
    </cfRule>
  </conditionalFormatting>
  <conditionalFormatting sqref="P4:P45">
    <cfRule type="containsText" dxfId="34" priority="101" operator="containsText" text="xxxx">
      <formula>NOT(ISERROR(SEARCH("xxxx",P4)))</formula>
    </cfRule>
  </conditionalFormatting>
  <conditionalFormatting sqref="B4:C45">
    <cfRule type="containsText" dxfId="33" priority="100" operator="containsText" text="Type Course Number">
      <formula>NOT(ISERROR(SEARCH("Type Course Number",B4)))</formula>
    </cfRule>
  </conditionalFormatting>
  <conditionalFormatting sqref="D4:D45">
    <cfRule type="containsText" dxfId="32" priority="99" operator="containsText" text="xxxxx">
      <formula>NOT(ISERROR(SEARCH("xxxxx",D4)))</formula>
    </cfRule>
  </conditionalFormatting>
  <conditionalFormatting sqref="E4:F45">
    <cfRule type="cellIs" dxfId="31" priority="98" operator="equal">
      <formula>0</formula>
    </cfRule>
  </conditionalFormatting>
  <conditionalFormatting sqref="P4:P45">
    <cfRule type="containsText" dxfId="30" priority="95" operator="containsText" text="xxxxx">
      <formula>NOT(ISERROR(SEARCH("xxxxx",P4)))</formula>
    </cfRule>
  </conditionalFormatting>
  <conditionalFormatting sqref="Q4:Q45">
    <cfRule type="containsText" dxfId="29" priority="91" operator="containsText" text="Type Professor Name">
      <formula>NOT(ISERROR(SEARCH("Type Professor Name",Q4)))</formula>
    </cfRule>
    <cfRule type="containsText" dxfId="28" priority="92" operator="containsText" text="Type Professor Name Here">
      <formula>NOT(ISERROR(SEARCH("Type Professor Name Here",Q4)))</formula>
    </cfRule>
    <cfRule type="containsText" dxfId="27" priority="94" operator="containsText" text="TBD">
      <formula>NOT(ISERROR(SEARCH("TBD",Q4)))</formula>
    </cfRule>
  </conditionalFormatting>
  <conditionalFormatting sqref="V4:V45">
    <cfRule type="containsText" dxfId="26" priority="93" operator="containsText" text="0">
      <formula>NOT(ISERROR(SEARCH("0",V4)))</formula>
    </cfRule>
  </conditionalFormatting>
  <conditionalFormatting sqref="Q47">
    <cfRule type="colorScale" priority="90">
      <colorScale>
        <cfvo type="num" val="0"/>
        <cfvo type="num" val="2.67"/>
        <cfvo type="num" val="4"/>
        <color rgb="FFFF0000"/>
        <color rgb="FFFFFF00"/>
        <color rgb="FF008000"/>
      </colorScale>
    </cfRule>
  </conditionalFormatting>
  <conditionalFormatting sqref="B4:G45 N4:R45">
    <cfRule type="containsBlanks" dxfId="25" priority="89">
      <formula>LEN(TRIM(B4))=0</formula>
    </cfRule>
  </conditionalFormatting>
  <conditionalFormatting sqref="R52:V52">
    <cfRule type="containsText" dxfId="24" priority="88" operator="containsText" text="Not">
      <formula>NOT(ISERROR(SEARCH("Not",R52)))</formula>
    </cfRule>
  </conditionalFormatting>
  <conditionalFormatting sqref="S4:S45">
    <cfRule type="containsBlanks" dxfId="23" priority="87">
      <formula>LEN(TRIM(S4))=0</formula>
    </cfRule>
  </conditionalFormatting>
  <conditionalFormatting sqref="M47">
    <cfRule type="containsText" dxfId="22" priority="85" operator="containsText" text="Select Here">
      <formula>NOT(ISERROR(SEARCH("Select Here",M47)))</formula>
    </cfRule>
  </conditionalFormatting>
  <conditionalFormatting sqref="V51">
    <cfRule type="cellIs" dxfId="21" priority="84" operator="lessThanOrEqual">
      <formula>0</formula>
    </cfRule>
  </conditionalFormatting>
  <conditionalFormatting sqref="C4:C45">
    <cfRule type="containsText" dxfId="20" priority="83" operator="containsText" text="Select">
      <formula>NOT(ISERROR(SEARCH("Select",C4)))</formula>
    </cfRule>
  </conditionalFormatting>
  <conditionalFormatting sqref="N4:N45">
    <cfRule type="containsText" dxfId="19" priority="82" operator="containsText" text="Select">
      <formula>NOT(ISERROR(SEARCH("Select",N4)))</formula>
    </cfRule>
  </conditionalFormatting>
  <conditionalFormatting sqref="V4:V45">
    <cfRule type="containsBlanks" dxfId="18" priority="81">
      <formula>LEN(TRIM(V4))=0</formula>
    </cfRule>
  </conditionalFormatting>
  <conditionalFormatting sqref="R4:R45">
    <cfRule type="containsText" dxfId="17" priority="80" operator="containsText" text="Transfer">
      <formula>NOT(ISERROR(SEARCH("Transfer",R4)))</formula>
    </cfRule>
  </conditionalFormatting>
  <conditionalFormatting sqref="U4:U45">
    <cfRule type="containsText" dxfId="16" priority="79" operator="containsText" text="0">
      <formula>NOT(ISERROR(SEARCH("0",U4)))</formula>
    </cfRule>
  </conditionalFormatting>
  <conditionalFormatting sqref="U4:U45">
    <cfRule type="containsBlanks" dxfId="15" priority="78">
      <formula>LEN(TRIM(U4))=0</formula>
    </cfRule>
  </conditionalFormatting>
  <conditionalFormatting sqref="T4:T45">
    <cfRule type="cellIs" dxfId="14" priority="77" operator="equal">
      <formula>0</formula>
    </cfRule>
  </conditionalFormatting>
  <conditionalFormatting sqref="M49">
    <cfRule type="containsText" dxfId="13" priority="75" operator="containsText" text="Select Here">
      <formula>NOT(ISERROR(SEARCH("Select Here",M49)))</formula>
    </cfRule>
  </conditionalFormatting>
  <conditionalFormatting sqref="M54:M60">
    <cfRule type="containsText" dxfId="12" priority="74" operator="containsText" text="Select Here">
      <formula>NOT(ISERROR(SEARCH("Select Here",M54)))</formula>
    </cfRule>
  </conditionalFormatting>
  <conditionalFormatting sqref="M61">
    <cfRule type="containsText" dxfId="11" priority="72" operator="containsText" text="None">
      <formula>NOT(ISERROR(SEARCH("None",M61)))</formula>
    </cfRule>
  </conditionalFormatting>
  <conditionalFormatting sqref="J48:J60">
    <cfRule type="beginsWith" dxfId="10" priority="71" operator="beginsWith" text="0">
      <formula>LEFT(J48,LEN("0"))="0"</formula>
    </cfRule>
  </conditionalFormatting>
  <conditionalFormatting sqref="J62:J65">
    <cfRule type="containsBlanks" dxfId="9" priority="69">
      <formula>LEN(TRIM(J62))=0</formula>
    </cfRule>
    <cfRule type="beginsWith" dxfId="8" priority="70" operator="beginsWith" text="0">
      <formula>LEFT(J62,LEN("0"))="0"</formula>
    </cfRule>
  </conditionalFormatting>
  <conditionalFormatting sqref="K48:K60">
    <cfRule type="beginsWith" dxfId="7" priority="65" operator="beginsWith" text="0">
      <formula>LEFT(K48,LEN("0"))="0"</formula>
    </cfRule>
  </conditionalFormatting>
  <conditionalFormatting sqref="L48:L60">
    <cfRule type="colorScale" priority="64">
      <colorScale>
        <cfvo type="num" val="0"/>
        <cfvo type="num" val="1"/>
        <color rgb="FF008000"/>
        <color rgb="FFFF0000"/>
      </colorScale>
    </cfRule>
  </conditionalFormatting>
  <conditionalFormatting sqref="M53">
    <cfRule type="containsText" dxfId="6" priority="63" operator="containsText" text="None">
      <formula>NOT(ISERROR(SEARCH("None",M53)))</formula>
    </cfRule>
  </conditionalFormatting>
  <conditionalFormatting sqref="K62:K65">
    <cfRule type="beginsWith" dxfId="5" priority="61" operator="beginsWith" text="0">
      <formula>LEFT(K62,LEN("0"))="0"</formula>
    </cfRule>
  </conditionalFormatting>
  <conditionalFormatting sqref="M60">
    <cfRule type="containsText" dxfId="4" priority="60" operator="containsText" text="Select Here">
      <formula>NOT(ISERROR(SEARCH("Select Here",M60)))</formula>
    </cfRule>
  </conditionalFormatting>
  <conditionalFormatting sqref="B1:E1">
    <cfRule type="containsBlanks" dxfId="3" priority="57">
      <formula>LEN(TRIM(B1))=0</formula>
    </cfRule>
    <cfRule type="containsText" dxfId="2" priority="58" operator="containsText" text="Enter Student Name">
      <formula>NOT(ISERROR(SEARCH("Enter Student Name",B1)))</formula>
    </cfRule>
  </conditionalFormatting>
  <conditionalFormatting sqref="H4:M45">
    <cfRule type="containsText" dxfId="1" priority="2" operator="containsText" text="Select Here">
      <formula>NOT(ISERROR(SEARCH("Select Here",H4)))</formula>
    </cfRule>
    <cfRule type="containsBlanks" dxfId="0" priority="1">
      <formula>LEN(TRIM(H4))=0</formula>
    </cfRule>
  </conditionalFormatting>
  <dataValidations count="16">
    <dataValidation type="list" allowBlank="1" showInputMessage="1" showErrorMessage="1" sqref="M4:M45">
      <formula1>"Select Here, ---, Fall, January, Spring, June, Summer, Other"</formula1>
    </dataValidation>
    <dataValidation type="list" allowBlank="1" showInputMessage="1" showErrorMessage="1" sqref="C4:C45">
      <formula1>"Select Here, ---, On Campus, Online, Web Conference, Simulation, Hybrid, Internship, Other"</formula1>
    </dataValidation>
    <dataValidation type="list" allowBlank="1" showInputMessage="1" showErrorMessage="1" sqref="M49">
      <formula1>"Select Here, --, Sciences, Social Sciences, Humanities"</formula1>
    </dataValidation>
    <dataValidation type="list" allowBlank="1" showInputMessage="1" showErrorMessage="1" sqref="M50">
      <formula1>"Select Here, Anthropology, Business, Bio, BioTech, Comp Science, Creative Writing, Drama, Econ, English, Environ studies, Gov, History, Int Relations, Journalism, Literature, Legal studies, Math, Philosophy, Psych, Religion, Visual Arts, Other"</formula1>
    </dataValidation>
    <dataValidation type="list" allowBlank="1" showInputMessage="1" showErrorMessage="1" sqref="M47">
      <formula1>"Select Here,ALB,ALM Thesis,ALM Capstone"</formula1>
    </dataValidation>
    <dataValidation type="list" allowBlank="1" showInputMessage="1" showErrorMessage="1" sqref="R4:R45">
      <formula1>"Incomplete, Scheduled, In Progress, Complete, Transfer"</formula1>
    </dataValidation>
    <dataValidation type="list" allowBlank="1" showInputMessage="1" showErrorMessage="1" sqref="M54">
      <formula1>"Select Here, --, Digital media arts, Dramatic Arts, English, Journalism, Literature, Museum studies, Religion, Visual Arts"</formula1>
    </dataValidation>
    <dataValidation type="list" allowBlank="1" showInputMessage="1" showErrorMessage="1" sqref="M55">
      <formula1>"Select Here, --, Math for Teaching"</formula1>
    </dataValidation>
    <dataValidation type="list" allowBlank="1" showInputMessage="1" showErrorMessage="1" sqref="M56">
      <formula1>"Select Here, --, Foreign Literature, International relations, Middle Eastern studies"</formula1>
    </dataValidation>
    <dataValidation type="list" allowBlank="1" showInputMessage="1" showErrorMessage="1" sqref="M57">
      <formula1>"Select Here, --, Biotech management, Finance, General management"</formula1>
    </dataValidation>
    <dataValidation type="list" allowBlank="1" showInputMessage="1" showErrorMessage="1" sqref="M58">
      <formula1>"Select Here, ---, Bioengineering, Biology, Biotechnology, Ecosystems, Life sciences, Sustainability"</formula1>
    </dataValidation>
    <dataValidation type="list" allowBlank="1" showInputMessage="1" showErrorMessage="1" sqref="M59">
      <formula1>"Select Here, --, Anthropology, Clinical psychology, Government, History, Hist of science, Legal studies, Psychology"</formula1>
    </dataValidation>
    <dataValidation type="list" allowBlank="1" showInputMessage="1" showErrorMessage="1" sqref="M60">
      <formula1>"Select Here, ---, Bioinformatics, Info Mgmt Systems, Information Technology, Software Engineering"</formula1>
    </dataValidation>
    <dataValidation type="list" allowBlank="1" showInputMessage="1" showErrorMessage="1" sqref="H4:L45">
      <formula1>"Select Here, A, B, C, X, WI, QR, MR, L, HI, * , R, FS, M, T, P, CS"</formula1>
    </dataValidation>
    <dataValidation type="list" allowBlank="1" showInputMessage="1" showErrorMessage="1" sqref="M51:M52">
      <formula1>"Select Here, Anthro, Acct, Bio, Biotech, BusCom, Crea writing, Comp Sci, Digi Media, Drama, Econ, English, Engineering, Environ, Finance, History, Journalism, Leadership, Legal, Math, Marketing, Museum, Org Behavior, Psych, Pub Spkg, Quant Analysis, Relig"</formula1>
    </dataValidation>
    <dataValidation type="list" allowBlank="1" showInputMessage="1" showErrorMessage="1" sqref="S4:S45">
      <formula1>"--, A, A-, B+, B, B-, C+, C, C-, D+, D, D-, E, WD, WA"</formula1>
    </dataValidation>
  </dataValidations>
  <pageMargins left="0.75" right="0.75" top="1" bottom="1" header="0.5" footer="0.5"/>
  <pageSetup scale="37" orientation="landscape" horizontalDpi="4294967292" verticalDpi="4294967292"/>
  <ignoredErrors>
    <ignoredError sqref="T4:T45" emptyCellReference="1"/>
  </ignoredErrors>
  <drawing r:id="rId1"/>
  <extLst>
    <ext xmlns:x14="http://schemas.microsoft.com/office/spreadsheetml/2009/9/main" uri="{78C0D931-6437-407d-A8EE-F0AAD7539E65}">
      <x14:conditionalFormattings>
        <x14:conditionalFormatting xmlns:xm="http://schemas.microsoft.com/office/excel/2006/main">
          <x14:cfRule type="containsText" priority="86" operator="containsText" id="{68687783-989B-1147-95B3-78D31A16309F}">
            <xm:f>NOT(ISERROR(SEARCH("Select Here",M49)))</xm:f>
            <xm:f>"Select Here"</xm:f>
            <x14:dxf>
              <font>
                <color rgb="FF9C0006"/>
              </font>
              <fill>
                <patternFill>
                  <bgColor rgb="FFFFC7CE"/>
                </patternFill>
              </fill>
            </x14:dxf>
          </x14:cfRule>
          <xm:sqref>M49:M52</xm:sqref>
        </x14:conditionalFormatting>
      </x14:conditionalFormattings>
    </ex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PET v2.3</vt:lpstr>
      <vt:lpstr>'PET v2.3'!Print_Area</vt:lpstr>
    </vt:vector>
  </TitlesOfParts>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HES STUDENT PROGRAM ESTIMATION TOOL</dc:title>
  <dc:creator>Luke Secrist</dc:creator>
  <dc:description>(C) 2014 ALL RIGHTS RESERVED. *THIS TOOL IS PROPRIETARY, ANY DUPLICATION OR SHARING WITHOUT PERMISSION IS STRICTLY PROHIBITED.*</dc:description>
  <cp:lastModifiedBy>Bryan Miller</cp:lastModifiedBy>
  <cp:lastPrinted>2014-06-20T13:00:25Z</cp:lastPrinted>
  <dcterms:created xsi:type="dcterms:W3CDTF">2014-06-18T17:52:01Z</dcterms:created>
  <dcterms:modified xsi:type="dcterms:W3CDTF">2014-09-10T17:17:27Z</dcterms:modified>
</cp:coreProperties>
</file>