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5" sheetId="2" state="visible" r:id="rId3"/>
    <sheet name="COL-HYL" sheetId="3" state="visible" r:id="rId4"/>
    <sheet name="ANC-HYL" sheetId="4" state="visible" r:id="rId5"/>
    <sheet name="COL-AN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<sst xmlns="http://schemas.openxmlformats.org/spreadsheetml/2006/main" count="205" uniqueCount="91">
  <si>
    <t xml:space="preserve">upregulated</t>
  </si>
  <si>
    <t xml:space="preserve">downregulated</t>
  </si>
  <si>
    <t xml:space="preserve">total</t>
  </si>
  <si>
    <t xml:space="preserve">|FC| &gt; 3 &amp; FDR &lt; 0.05</t>
  </si>
  <si>
    <t xml:space="preserve">COL - HYL</t>
  </si>
  <si>
    <t xml:space="preserve">ANC - HYL</t>
  </si>
  <si>
    <t xml:space="preserve">COL - ANC</t>
  </si>
  <si>
    <t xml:space="preserve">FDR &lt; 0.01</t>
  </si>
  <si>
    <t xml:space="preserve">FDR &lt; 0.05</t>
  </si>
  <si>
    <t xml:space="preserve">Number of differentially expressed genes FDR&lt;0.05</t>
  </si>
  <si>
    <t xml:space="preserve">Number of differentially expressed genes FDR&lt;0.01</t>
  </si>
  <si>
    <t xml:space="preserve">Number of differentially expressed genes |FC|&gt;3 and FDR&lt;0.05</t>
  </si>
  <si>
    <t xml:space="preserve">Total</t>
  </si>
  <si>
    <t xml:space="preserve">Up-regulated</t>
  </si>
  <si>
    <t xml:space="preserve">Down-regulated</t>
  </si>
  <si>
    <t xml:space="preserve">Up-regulated |FC|&gt;3</t>
  </si>
  <si>
    <t xml:space="preserve">Down-regulated |FC|&gt;3</t>
  </si>
  <si>
    <r>
      <rPr>
        <i val="true"/>
        <sz val="12"/>
        <color rgb="FF000000"/>
        <rFont val="Arial"/>
        <family val="2"/>
        <charset val="1"/>
      </rPr>
      <t xml:space="preserve">WT </t>
    </r>
    <r>
      <rPr>
        <sz val="12"/>
        <color rgb="FF000000"/>
        <rFont val="Arial"/>
        <family val="2"/>
        <charset val="1"/>
      </rPr>
      <t xml:space="preserve">vs </t>
    </r>
    <r>
      <rPr>
        <i val="true"/>
        <sz val="12"/>
        <color rgb="FF000000"/>
        <rFont val="Arial"/>
        <family val="2"/>
        <charset val="1"/>
      </rPr>
      <t xml:space="preserve">hyl1</t>
    </r>
  </si>
  <si>
    <r>
      <rPr>
        <i val="true"/>
        <sz val="12"/>
        <color rgb="FF000000"/>
        <rFont val="Arial"/>
        <family val="2"/>
        <charset val="1"/>
      </rPr>
      <t xml:space="preserve">WT </t>
    </r>
    <r>
      <rPr>
        <sz val="12"/>
        <color rgb="FF000000"/>
        <rFont val="Arial"/>
        <family val="2"/>
        <charset val="1"/>
      </rPr>
      <t xml:space="preserve">vs </t>
    </r>
    <r>
      <rPr>
        <i val="true"/>
        <sz val="12"/>
        <color rgb="FF000000"/>
        <rFont val="Arial"/>
        <family val="2"/>
        <charset val="1"/>
      </rPr>
      <t xml:space="preserve">hyl1_35S::ancHYL1</t>
    </r>
  </si>
  <si>
    <r>
      <rPr>
        <i val="true"/>
        <sz val="12"/>
        <color rgb="FF000000"/>
        <rFont val="Arial"/>
        <family val="2"/>
        <charset val="1"/>
      </rPr>
      <t xml:space="preserve">hyl1 </t>
    </r>
    <r>
      <rPr>
        <sz val="12"/>
        <color rgb="FF000000"/>
        <rFont val="Arial"/>
        <family val="2"/>
        <charset val="1"/>
      </rPr>
      <t xml:space="preserve">vs </t>
    </r>
    <r>
      <rPr>
        <i val="true"/>
        <sz val="12"/>
        <color rgb="FF000000"/>
        <rFont val="Arial"/>
        <family val="2"/>
        <charset val="1"/>
      </rPr>
      <t xml:space="preserve">hyl1_35S::ancHYL1</t>
    </r>
  </si>
  <si>
    <t xml:space="preserve">COL</t>
  </si>
  <si>
    <t xml:space="preserve">HYL1</t>
  </si>
  <si>
    <t xml:space="preserve">FDR - 0.01</t>
  </si>
  <si>
    <t xml:space="preserve">FDR - 0.05</t>
  </si>
  <si>
    <t xml:space="preserve">TRANSCRIPTS PER MILLION (TPM)</t>
  </si>
  <si>
    <t xml:space="preserve">mean TPM</t>
  </si>
  <si>
    <t xml:space="preserve">SE TPM</t>
  </si>
  <si>
    <t xml:space="preserve">miRNA</t>
  </si>
  <si>
    <t xml:space="preserve">padj</t>
  </si>
  <si>
    <t xml:space="preserve">log2FoldChange</t>
  </si>
  <si>
    <t xml:space="preserve">Upregulated/Downregulated</t>
  </si>
  <si>
    <t xml:space="preserve">TPM_COL_1</t>
  </si>
  <si>
    <t xml:space="preserve">TPM_COL_2</t>
  </si>
  <si>
    <t xml:space="preserve">TPM_COL_3</t>
  </si>
  <si>
    <t xml:space="preserve">Standard Error</t>
  </si>
  <si>
    <t xml:space="preserve">TPM_HYL1_1</t>
  </si>
  <si>
    <t xml:space="preserve">TPM_HYL1_2</t>
  </si>
  <si>
    <t xml:space="preserve">TPM_HYL1_3</t>
  </si>
  <si>
    <t xml:space="preserve">Padj</t>
  </si>
  <si>
    <t xml:space="preserve">COL-0 wild-type</t>
  </si>
  <si>
    <t xml:space="preserve">HYL1- knockout</t>
  </si>
  <si>
    <t xml:space="preserve">ath-miR838</t>
  </si>
  <si>
    <t xml:space="preserve">ath-miR169f-3p</t>
  </si>
  <si>
    <t xml:space="preserve">ath-miR157a-3p</t>
  </si>
  <si>
    <t xml:space="preserve">ath-miR162a-3p</t>
  </si>
  <si>
    <t xml:space="preserve">ath-miR162a-5p</t>
  </si>
  <si>
    <t xml:space="preserve">ath-miR159a</t>
  </si>
  <si>
    <t xml:space="preserve">ath-miR171b-5p</t>
  </si>
  <si>
    <t xml:space="preserve">ath-miR173-5p</t>
  </si>
  <si>
    <t xml:space="preserve">ath-miR391-5p</t>
  </si>
  <si>
    <t xml:space="preserve">ath-miR165a-5p</t>
  </si>
  <si>
    <t xml:space="preserve">ath-miR156d-3p</t>
  </si>
  <si>
    <t xml:space="preserve">ath-miR160a-3p</t>
  </si>
  <si>
    <t xml:space="preserve">ath-miR396a-3p</t>
  </si>
  <si>
    <t xml:space="preserve">ath-miR164c-3p</t>
  </si>
  <si>
    <t xml:space="preserve">ath-miR165a-3p</t>
  </si>
  <si>
    <t xml:space="preserve">ath-miR824-3p</t>
  </si>
  <si>
    <t xml:space="preserve">ath-miR472-3p</t>
  </si>
  <si>
    <t xml:space="preserve">ath-miR168b-3p</t>
  </si>
  <si>
    <t xml:space="preserve">ath-miR161.1</t>
  </si>
  <si>
    <t xml:space="preserve">ath-miR841a-3p</t>
  </si>
  <si>
    <t xml:space="preserve">ath-miR394a</t>
  </si>
  <si>
    <t xml:space="preserve">ath-miR167d</t>
  </si>
  <si>
    <t xml:space="preserve">ath-miR5642a</t>
  </si>
  <si>
    <t xml:space="preserve">ath-miR390a-5p</t>
  </si>
  <si>
    <t xml:space="preserve">ath-miR396b-3p</t>
  </si>
  <si>
    <t xml:space="preserve">ath-miR5654-3p</t>
  </si>
  <si>
    <t xml:space="preserve">ath-miR393b-3p</t>
  </si>
  <si>
    <t xml:space="preserve">ath-miR822-5p</t>
  </si>
  <si>
    <t xml:space="preserve">ath-miR845a</t>
  </si>
  <si>
    <t xml:space="preserve">ath-miR5026</t>
  </si>
  <si>
    <t xml:space="preserve">ath-miR833a-3p</t>
  </si>
  <si>
    <t xml:space="preserve">ath-miR822-3p</t>
  </si>
  <si>
    <t xml:space="preserve">ath-miR5629</t>
  </si>
  <si>
    <t xml:space="preserve">ath-miR850</t>
  </si>
  <si>
    <t xml:space="preserve">ath-miR840-5p</t>
  </si>
  <si>
    <t xml:space="preserve">ath-miR5654-5p</t>
  </si>
  <si>
    <t xml:space="preserve">ath-miR865-5p</t>
  </si>
  <si>
    <t xml:space="preserve">ANCHYL1</t>
  </si>
  <si>
    <t xml:space="preserve">TPM_ANCHYL1_1</t>
  </si>
  <si>
    <t xml:space="preserve">TPM_ANCHYL1_2</t>
  </si>
  <si>
    <t xml:space="preserve">TPM_ANCHYL1_3</t>
  </si>
  <si>
    <t xml:space="preserve">ath-miR4228-5p</t>
  </si>
  <si>
    <t xml:space="preserve">ath-miR842</t>
  </si>
  <si>
    <t xml:space="preserve">ath-miR170-5p</t>
  </si>
  <si>
    <t xml:space="preserve">ath-miR172c</t>
  </si>
  <si>
    <t xml:space="preserve">ANC</t>
  </si>
  <si>
    <t xml:space="preserve">baseMean</t>
  </si>
  <si>
    <t xml:space="preserve">lfcSE</t>
  </si>
  <si>
    <t xml:space="preserve">stat</t>
  </si>
  <si>
    <t xml:space="preserve">pvalue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</si>
</sst>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General"/>
    <numFmt numFmtId="168" formatCode="0.00E+0"/>
    <numFmt numFmtId="169" formatCode="0.00E+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432FF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45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432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609375" defaultRowHeight="16" zeroHeight="false" outlineLevelRow="0" outlineLevelCol="0"/>
  <sheetData>
    <row r="3" customFormat="false" ht="16" hidden="false" customHeight="false" outlineLevel="0" collapsed="false">
      <c r="A3" s="1" t="s">
        <v>0</v>
      </c>
      <c r="B3" s="1" t="n">
        <v>12</v>
      </c>
      <c r="C3" s="1" t="n">
        <v>18</v>
      </c>
    </row>
    <row r="4" customFormat="false" ht="16" hidden="false" customHeight="false" outlineLevel="0" collapsed="false">
      <c r="A4" s="1" t="s">
        <v>1</v>
      </c>
      <c r="B4" s="1" t="n">
        <v>13</v>
      </c>
      <c r="C4" s="1" t="n">
        <v>19</v>
      </c>
    </row>
    <row r="5" customFormat="false" ht="16" hidden="false" customHeight="false" outlineLevel="0" collapsed="false">
      <c r="A5" s="1" t="s">
        <v>2</v>
      </c>
      <c r="B5" s="1" t="n">
        <v>25</v>
      </c>
      <c r="C5" s="1" t="n">
        <v>37</v>
      </c>
    </row>
    <row r="7" customFormat="false" ht="16" hidden="false" customHeight="false" outlineLevel="0" collapsed="false">
      <c r="A7" s="0" t="n">
        <v>18</v>
      </c>
      <c r="B7" s="0" t="s">
        <v>3</v>
      </c>
      <c r="E7" s="0" t="n">
        <v>12</v>
      </c>
      <c r="I7" s="0" t="n">
        <v>1</v>
      </c>
      <c r="J7" s="0" t="s">
        <v>3</v>
      </c>
    </row>
    <row r="10" customFormat="false" ht="16" hidden="false" customHeight="false" outlineLevel="0" collapsed="false">
      <c r="B10" s="2" t="s">
        <v>4</v>
      </c>
      <c r="C10" s="2"/>
      <c r="D10" s="2"/>
      <c r="E10" s="2"/>
      <c r="F10" s="3"/>
      <c r="G10" s="2" t="s">
        <v>5</v>
      </c>
      <c r="H10" s="2"/>
      <c r="I10" s="2"/>
      <c r="J10" s="2"/>
      <c r="K10" s="3"/>
      <c r="L10" s="2" t="s">
        <v>6</v>
      </c>
      <c r="M10" s="2"/>
      <c r="N10" s="2"/>
      <c r="O10" s="2"/>
    </row>
    <row r="11" customFormat="false" ht="16" hidden="false" customHeight="false" outlineLevel="0" collapsed="false">
      <c r="B11" s="3"/>
      <c r="C11" s="3" t="s">
        <v>7</v>
      </c>
      <c r="D11" s="3" t="s">
        <v>8</v>
      </c>
      <c r="E11" s="3" t="s">
        <v>3</v>
      </c>
      <c r="F11" s="3"/>
      <c r="G11" s="3"/>
      <c r="H11" s="3" t="s">
        <v>7</v>
      </c>
      <c r="I11" s="3" t="s">
        <v>8</v>
      </c>
      <c r="J11" s="3" t="s">
        <v>3</v>
      </c>
      <c r="K11" s="3"/>
      <c r="L11" s="3"/>
      <c r="M11" s="3" t="s">
        <v>7</v>
      </c>
      <c r="N11" s="3" t="s">
        <v>8</v>
      </c>
      <c r="O11" s="3" t="s">
        <v>3</v>
      </c>
    </row>
    <row r="12" customFormat="false" ht="16" hidden="false" customHeight="false" outlineLevel="0" collapsed="false">
      <c r="B12" s="3" t="s">
        <v>0</v>
      </c>
      <c r="C12" s="4" t="n">
        <v>12</v>
      </c>
      <c r="D12" s="3" t="n">
        <v>18</v>
      </c>
      <c r="E12" s="3" t="n">
        <v>10</v>
      </c>
      <c r="F12" s="3"/>
      <c r="G12" s="3" t="s">
        <v>0</v>
      </c>
      <c r="H12" s="3" t="n">
        <v>16</v>
      </c>
      <c r="I12" s="3" t="n">
        <v>17</v>
      </c>
      <c r="J12" s="3" t="n">
        <v>9</v>
      </c>
      <c r="K12" s="3"/>
      <c r="L12" s="3" t="s">
        <v>0</v>
      </c>
      <c r="M12" s="3" t="n">
        <v>1</v>
      </c>
      <c r="N12" s="3" t="n">
        <v>1</v>
      </c>
      <c r="O12" s="5" t="n">
        <v>1</v>
      </c>
    </row>
    <row r="13" customFormat="false" ht="16" hidden="false" customHeight="false" outlineLevel="0" collapsed="false">
      <c r="B13" s="3" t="s">
        <v>1</v>
      </c>
      <c r="C13" s="4" t="n">
        <v>13</v>
      </c>
      <c r="D13" s="3" t="n">
        <v>19</v>
      </c>
      <c r="E13" s="3" t="n">
        <v>8</v>
      </c>
      <c r="F13" s="3"/>
      <c r="G13" s="3" t="s">
        <v>1</v>
      </c>
      <c r="H13" s="3" t="n">
        <v>11</v>
      </c>
      <c r="I13" s="3" t="n">
        <v>15</v>
      </c>
      <c r="J13" s="3" t="n">
        <v>3</v>
      </c>
      <c r="K13" s="3"/>
      <c r="L13" s="3" t="s">
        <v>1</v>
      </c>
      <c r="M13" s="3" t="n">
        <v>0</v>
      </c>
      <c r="N13" s="3" t="n">
        <v>0</v>
      </c>
      <c r="O13" s="5" t="n">
        <v>0</v>
      </c>
    </row>
    <row r="14" customFormat="false" ht="16" hidden="false" customHeight="false" outlineLevel="0" collapsed="false">
      <c r="B14" s="3" t="s">
        <v>2</v>
      </c>
      <c r="C14" s="3" t="n">
        <f aca="false">SUM(C12:C13)</f>
        <v>25</v>
      </c>
      <c r="D14" s="3" t="n">
        <f aca="false">SUM(D12:D13)</f>
        <v>37</v>
      </c>
      <c r="E14" s="3" t="n">
        <f aca="false">SUM(E12:E13)</f>
        <v>18</v>
      </c>
      <c r="F14" s="3"/>
      <c r="G14" s="3" t="s">
        <v>2</v>
      </c>
      <c r="H14" s="3" t="n">
        <f aca="false">SUM(H12:H13)</f>
        <v>27</v>
      </c>
      <c r="I14" s="3" t="n">
        <f aca="false">SUM(I12:I13)</f>
        <v>32</v>
      </c>
      <c r="J14" s="3" t="n">
        <f aca="false">SUM(J12:J13)</f>
        <v>12</v>
      </c>
      <c r="K14" s="3"/>
      <c r="L14" s="3" t="s">
        <v>2</v>
      </c>
      <c r="M14" s="3" t="n">
        <v>1</v>
      </c>
      <c r="N14" s="3" t="n">
        <v>1</v>
      </c>
      <c r="O14" s="3" t="n">
        <v>1</v>
      </c>
    </row>
  </sheetData>
  <mergeCells count="3">
    <mergeCell ref="B10:E10"/>
    <mergeCell ref="G10:J10"/>
    <mergeCell ref="L10:O10"/>
  </mergeCells>
  <conditionalFormatting sqref="C12:C13">
    <cfRule type="cellIs" priority="2" operator="lessThanOrEqual" aboveAverage="0" equalAverage="0" bottom="0" percent="0" rank="0" text="" dxfId="0">
      <formula>0.01</formula>
    </cfRule>
  </conditionalFormatting>
  <conditionalFormatting sqref="H12:H13">
    <cfRule type="cellIs" priority="3" operator="lessThanOrEqual" aboveAverage="0" equalAverage="0" bottom="0" percent="0" rank="0" text="" dxfId="1">
      <formula>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3.5"/>
    <col collapsed="false" customWidth="true" hidden="false" outlineLevel="0" max="4" min="3" style="0" width="7.16"/>
    <col collapsed="false" customWidth="true" hidden="false" outlineLevel="0" max="5" min="5" style="0" width="3.5"/>
    <col collapsed="false" customWidth="true" hidden="false" outlineLevel="0" max="7" min="6" style="0" width="7.16"/>
    <col collapsed="false" customWidth="true" hidden="false" outlineLevel="0" max="8" min="8" style="0" width="3.5"/>
    <col collapsed="false" customWidth="true" hidden="false" outlineLevel="0" max="10" min="9" style="0" width="9.16"/>
  </cols>
  <sheetData>
    <row r="1" customFormat="false" ht="69" hidden="false" customHeight="true" outlineLevel="0" collapsed="false">
      <c r="A1" s="6"/>
      <c r="B1" s="7" t="s">
        <v>9</v>
      </c>
      <c r="C1" s="7"/>
      <c r="D1" s="7"/>
      <c r="E1" s="7" t="s">
        <v>10</v>
      </c>
      <c r="F1" s="7"/>
      <c r="G1" s="7"/>
      <c r="H1" s="7" t="s">
        <v>11</v>
      </c>
      <c r="I1" s="7"/>
      <c r="J1" s="7"/>
    </row>
    <row r="2" customFormat="false" ht="67" hidden="false" customHeight="true" outlineLevel="0" collapsed="false">
      <c r="A2" s="6"/>
      <c r="B2" s="8" t="s">
        <v>12</v>
      </c>
      <c r="C2" s="8" t="s">
        <v>13</v>
      </c>
      <c r="D2" s="8" t="s">
        <v>14</v>
      </c>
      <c r="E2" s="8" t="s">
        <v>12</v>
      </c>
      <c r="F2" s="8" t="s">
        <v>13</v>
      </c>
      <c r="G2" s="8" t="s">
        <v>14</v>
      </c>
      <c r="H2" s="8" t="s">
        <v>12</v>
      </c>
      <c r="I2" s="8" t="s">
        <v>15</v>
      </c>
      <c r="J2" s="8" t="s">
        <v>16</v>
      </c>
      <c r="K2" s="9"/>
    </row>
    <row r="3" customFormat="false" ht="17" hidden="false" customHeight="false" outlineLevel="0" collapsed="false">
      <c r="A3" s="10" t="s">
        <v>17</v>
      </c>
      <c r="B3" s="11" t="n">
        <v>37</v>
      </c>
      <c r="C3" s="11" t="n">
        <v>18</v>
      </c>
      <c r="D3" s="11" t="n">
        <v>19</v>
      </c>
      <c r="E3" s="11" t="n">
        <v>25</v>
      </c>
      <c r="F3" s="11" t="n">
        <v>12</v>
      </c>
      <c r="G3" s="11" t="n">
        <v>13</v>
      </c>
      <c r="H3" s="11" t="n">
        <v>18</v>
      </c>
      <c r="I3" s="11" t="n">
        <v>10</v>
      </c>
      <c r="J3" s="11" t="n">
        <v>8</v>
      </c>
    </row>
    <row r="4" customFormat="false" ht="51" hidden="false" customHeight="false" outlineLevel="0" collapsed="false">
      <c r="A4" s="10" t="s">
        <v>18</v>
      </c>
      <c r="B4" s="11" t="n">
        <v>1</v>
      </c>
      <c r="C4" s="11" t="n">
        <v>1</v>
      </c>
      <c r="D4" s="11" t="n">
        <v>0</v>
      </c>
      <c r="E4" s="11" t="n">
        <v>1</v>
      </c>
      <c r="F4" s="11" t="n">
        <v>1</v>
      </c>
      <c r="G4" s="11" t="n">
        <v>0</v>
      </c>
      <c r="H4" s="11" t="n">
        <v>1</v>
      </c>
      <c r="I4" s="11" t="n">
        <v>1</v>
      </c>
      <c r="J4" s="11" t="n">
        <v>0</v>
      </c>
    </row>
    <row r="5" customFormat="false" ht="51" hidden="false" customHeight="false" outlineLevel="0" collapsed="false">
      <c r="A5" s="10" t="s">
        <v>19</v>
      </c>
      <c r="B5" s="11" t="n">
        <v>32</v>
      </c>
      <c r="C5" s="11" t="n">
        <v>17</v>
      </c>
      <c r="D5" s="11" t="n">
        <v>15</v>
      </c>
      <c r="E5" s="11" t="n">
        <v>27</v>
      </c>
      <c r="F5" s="11" t="n">
        <v>16</v>
      </c>
      <c r="G5" s="11" t="n">
        <v>11</v>
      </c>
      <c r="H5" s="11" t="n">
        <v>12</v>
      </c>
      <c r="I5" s="11" t="n">
        <v>9</v>
      </c>
      <c r="J5" s="11" t="n">
        <v>3</v>
      </c>
    </row>
    <row r="11" customFormat="false" ht="16" hidden="false" customHeight="false" outlineLevel="0" collapsed="false">
      <c r="B11" s="12"/>
      <c r="C11" s="12"/>
      <c r="D11" s="12"/>
      <c r="E11" s="3"/>
      <c r="F11" s="12"/>
      <c r="G11" s="12"/>
      <c r="H11" s="12"/>
      <c r="I11" s="3"/>
      <c r="J11" s="12"/>
    </row>
    <row r="12" customFormat="false" ht="16" hidden="false" customHeight="false" outlineLevel="0" collapsed="false">
      <c r="B12" s="2" t="s">
        <v>4</v>
      </c>
      <c r="C12" s="2"/>
      <c r="D12" s="2"/>
      <c r="E12" s="2"/>
      <c r="F12" s="3"/>
      <c r="G12" s="2" t="s">
        <v>5</v>
      </c>
      <c r="H12" s="2"/>
      <c r="I12" s="2"/>
      <c r="J12" s="2"/>
      <c r="K12" s="3"/>
      <c r="L12" s="2" t="s">
        <v>6</v>
      </c>
      <c r="M12" s="2"/>
      <c r="N12" s="2"/>
      <c r="O12" s="2"/>
    </row>
    <row r="13" customFormat="false" ht="16" hidden="false" customHeight="false" outlineLevel="0" collapsed="false">
      <c r="B13" s="3"/>
      <c r="C13" s="3" t="s">
        <v>7</v>
      </c>
      <c r="D13" s="3" t="s">
        <v>8</v>
      </c>
      <c r="E13" s="3" t="s">
        <v>3</v>
      </c>
      <c r="F13" s="3"/>
      <c r="G13" s="3"/>
      <c r="H13" s="3" t="s">
        <v>7</v>
      </c>
      <c r="I13" s="3" t="s">
        <v>8</v>
      </c>
      <c r="J13" s="3" t="s">
        <v>3</v>
      </c>
      <c r="K13" s="3"/>
      <c r="L13" s="13"/>
      <c r="M13" s="13" t="s">
        <v>7</v>
      </c>
      <c r="N13" s="13" t="s">
        <v>8</v>
      </c>
      <c r="O13" s="13" t="s">
        <v>3</v>
      </c>
    </row>
    <row r="14" customFormat="false" ht="16" hidden="false" customHeight="false" outlineLevel="0" collapsed="false">
      <c r="B14" s="3" t="s">
        <v>0</v>
      </c>
      <c r="C14" s="4" t="n">
        <v>12</v>
      </c>
      <c r="D14" s="3" t="n">
        <v>18</v>
      </c>
      <c r="E14" s="3" t="n">
        <v>10</v>
      </c>
      <c r="F14" s="3"/>
      <c r="G14" s="3" t="s">
        <v>0</v>
      </c>
      <c r="H14" s="3" t="n">
        <v>16</v>
      </c>
      <c r="I14" s="3" t="n">
        <v>17</v>
      </c>
      <c r="J14" s="3" t="n">
        <v>9</v>
      </c>
      <c r="K14" s="3"/>
      <c r="L14" s="3" t="s">
        <v>0</v>
      </c>
      <c r="M14" s="3" t="n">
        <v>1</v>
      </c>
      <c r="N14" s="3" t="n">
        <v>1</v>
      </c>
      <c r="O14" s="5" t="n">
        <v>1</v>
      </c>
    </row>
    <row r="15" customFormat="false" ht="16" hidden="false" customHeight="false" outlineLevel="0" collapsed="false">
      <c r="B15" s="3" t="s">
        <v>1</v>
      </c>
      <c r="C15" s="4" t="n">
        <v>13</v>
      </c>
      <c r="D15" s="3" t="n">
        <v>19</v>
      </c>
      <c r="E15" s="3" t="n">
        <v>8</v>
      </c>
      <c r="F15" s="3"/>
      <c r="G15" s="3" t="s">
        <v>1</v>
      </c>
      <c r="H15" s="3" t="n">
        <v>11</v>
      </c>
      <c r="I15" s="3" t="n">
        <v>15</v>
      </c>
      <c r="J15" s="3" t="n">
        <v>3</v>
      </c>
      <c r="K15" s="3"/>
      <c r="L15" s="3" t="s">
        <v>1</v>
      </c>
      <c r="M15" s="3" t="n">
        <v>0</v>
      </c>
      <c r="N15" s="3" t="n">
        <v>0</v>
      </c>
      <c r="O15" s="5" t="n">
        <v>0</v>
      </c>
    </row>
    <row r="16" customFormat="false" ht="16" hidden="false" customHeight="false" outlineLevel="0" collapsed="false">
      <c r="B16" s="3" t="s">
        <v>2</v>
      </c>
      <c r="C16" s="3" t="n">
        <f aca="false">SUM(C14:C15)</f>
        <v>25</v>
      </c>
      <c r="D16" s="3" t="n">
        <f aca="false">SUM(D14:D15)</f>
        <v>37</v>
      </c>
      <c r="E16" s="3" t="n">
        <f aca="false">SUM(E14:E15)</f>
        <v>18</v>
      </c>
      <c r="F16" s="3"/>
      <c r="G16" s="3" t="s">
        <v>2</v>
      </c>
      <c r="H16" s="3" t="n">
        <f aca="false">SUM(H14:H15)</f>
        <v>27</v>
      </c>
      <c r="I16" s="3" t="n">
        <f aca="false">SUM(I14:I15)</f>
        <v>32</v>
      </c>
      <c r="J16" s="3" t="n">
        <f aca="false">SUM(J14:J15)</f>
        <v>12</v>
      </c>
      <c r="K16" s="3"/>
      <c r="L16" s="3" t="s">
        <v>2</v>
      </c>
      <c r="M16" s="3" t="n">
        <v>1</v>
      </c>
      <c r="N16" s="3" t="n">
        <v>1</v>
      </c>
      <c r="O16" s="3" t="n">
        <v>1</v>
      </c>
    </row>
    <row r="17" customFormat="false" ht="16" hidden="false" customHeight="false" outlineLevel="0" collapsed="false">
      <c r="B17" s="12"/>
      <c r="C17" s="12"/>
      <c r="D17" s="12"/>
      <c r="E17" s="12"/>
      <c r="F17" s="12"/>
      <c r="G17" s="12"/>
      <c r="H17" s="12"/>
      <c r="I17" s="12"/>
      <c r="J17" s="12"/>
      <c r="K17" s="3"/>
      <c r="L17" s="3"/>
    </row>
    <row r="18" customFormat="false" ht="16" hidden="false" customHeight="false" outlineLevel="0" collapsed="false">
      <c r="K18" s="12"/>
      <c r="L18" s="3"/>
    </row>
    <row r="25" customFormat="false" ht="16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J25" s="3"/>
      <c r="K25" s="3"/>
    </row>
  </sheetData>
  <mergeCells count="8">
    <mergeCell ref="B1:D1"/>
    <mergeCell ref="E1:G1"/>
    <mergeCell ref="H1:J1"/>
    <mergeCell ref="B11:D11"/>
    <mergeCell ref="F11:H11"/>
    <mergeCell ref="B12:E12"/>
    <mergeCell ref="G12:J12"/>
    <mergeCell ref="L12:O12"/>
  </mergeCells>
  <conditionalFormatting sqref="C14:C15">
    <cfRule type="cellIs" priority="2" operator="lessThanOrEqual" aboveAverage="0" equalAverage="0" bottom="0" percent="0" rank="0" text="" dxfId="2">
      <formula>0.01</formula>
    </cfRule>
  </conditionalFormatting>
  <conditionalFormatting sqref="H14:H15">
    <cfRule type="cellIs" priority="3" operator="lessThanOrEqual" aboveAverage="0" equalAverage="0" bottom="0" percent="0" rank="0" text="" dxfId="3">
      <formula>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Z23" activeCellId="0" sqref="Z2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5.16"/>
    <col collapsed="false" customWidth="true" hidden="false" outlineLevel="0" max="3" min="3" style="0" width="10.33"/>
    <col collapsed="false" customWidth="true" hidden="false" outlineLevel="0" max="4" min="4" style="0" width="23.22"/>
    <col collapsed="false" customWidth="true" hidden="false" outlineLevel="0" max="5" min="5" style="0" width="13.5"/>
    <col collapsed="false" customWidth="true" hidden="false" outlineLevel="0" max="6" min="6" style="0" width="14.98"/>
    <col collapsed="false" customWidth="true" hidden="false" outlineLevel="0" max="7" min="7" style="0" width="25.66"/>
    <col collapsed="false" customWidth="true" hidden="false" outlineLevel="0" max="12" min="9" style="0" width="13.5"/>
    <col collapsed="false" customWidth="true" hidden="false" outlineLevel="0" max="15" min="13" style="0" width="15.66"/>
    <col collapsed="false" customWidth="true" hidden="false" outlineLevel="0" max="16" min="16" style="0" width="13.5"/>
    <col collapsed="false" customWidth="true" hidden="false" outlineLevel="0" max="18" min="18" style="0" width="14.73"/>
    <col collapsed="false" customWidth="true" hidden="false" outlineLevel="0" max="21" min="20" style="0" width="14.48"/>
    <col collapsed="false" customWidth="true" hidden="false" outlineLevel="0" max="22" min="22" style="0" width="14.09"/>
    <col collapsed="false" customWidth="true" hidden="false" outlineLevel="0" max="23" min="23" style="0" width="14.48"/>
    <col collapsed="false" customWidth="true" hidden="false" outlineLevel="0" max="24" min="24" style="0" width="14.09"/>
  </cols>
  <sheetData>
    <row r="1" customFormat="false" ht="15" hidden="false" customHeight="false" outlineLevel="0" collapsed="false">
      <c r="A1" s="14"/>
      <c r="B1" s="15" t="s">
        <v>20</v>
      </c>
      <c r="C1" s="16" t="s">
        <v>21</v>
      </c>
      <c r="D1" s="14" t="s">
        <v>22</v>
      </c>
      <c r="E1" s="14" t="s">
        <v>23</v>
      </c>
      <c r="F1" s="14"/>
      <c r="G1" s="17"/>
      <c r="H1" s="18"/>
      <c r="I1" s="2" t="s">
        <v>24</v>
      </c>
      <c r="J1" s="2"/>
      <c r="K1" s="2"/>
      <c r="L1" s="2"/>
      <c r="M1" s="2"/>
      <c r="N1" s="2"/>
      <c r="O1" s="2"/>
      <c r="P1" s="18"/>
      <c r="U1" s="19" t="s">
        <v>25</v>
      </c>
      <c r="V1" s="19"/>
      <c r="W1" s="19" t="s">
        <v>26</v>
      </c>
      <c r="X1" s="19"/>
    </row>
    <row r="2" customFormat="false" ht="16" hidden="false" customHeight="false" outlineLevel="0" collapsed="false">
      <c r="A2" s="20" t="s">
        <v>27</v>
      </c>
      <c r="B2" s="21" t="s">
        <v>25</v>
      </c>
      <c r="C2" s="22" t="s">
        <v>25</v>
      </c>
      <c r="D2" s="20" t="s">
        <v>28</v>
      </c>
      <c r="E2" s="20" t="s">
        <v>28</v>
      </c>
      <c r="F2" s="23" t="s">
        <v>29</v>
      </c>
      <c r="G2" s="17" t="s">
        <v>30</v>
      </c>
      <c r="H2" s="18"/>
      <c r="I2" s="18" t="s">
        <v>31</v>
      </c>
      <c r="J2" s="18" t="s">
        <v>32</v>
      </c>
      <c r="K2" s="18" t="s">
        <v>33</v>
      </c>
      <c r="L2" s="24" t="s">
        <v>34</v>
      </c>
      <c r="M2" s="18" t="s">
        <v>35</v>
      </c>
      <c r="N2" s="18" t="s">
        <v>36</v>
      </c>
      <c r="O2" s="18" t="s">
        <v>37</v>
      </c>
      <c r="P2" s="25" t="s">
        <v>34</v>
      </c>
      <c r="R2" s="0" t="s">
        <v>27</v>
      </c>
      <c r="S2" s="0" t="s">
        <v>38</v>
      </c>
      <c r="T2" s="0" t="s">
        <v>29</v>
      </c>
      <c r="U2" s="0" t="s">
        <v>39</v>
      </c>
      <c r="V2" s="0" t="s">
        <v>40</v>
      </c>
      <c r="W2" s="0" t="s">
        <v>39</v>
      </c>
      <c r="X2" s="0" t="s">
        <v>40</v>
      </c>
    </row>
    <row r="3" customFormat="false" ht="15" hidden="false" customHeight="false" outlineLevel="0" collapsed="false">
      <c r="A3" s="14" t="s">
        <v>41</v>
      </c>
      <c r="B3" s="26" t="n">
        <f aca="false">AVERAGE(I3:K3)</f>
        <v>7.0692</v>
      </c>
      <c r="C3" s="16" t="n">
        <f aca="false">AVERAGE(M3:O3)</f>
        <v>0.554933333333333</v>
      </c>
      <c r="D3" s="27" t="n">
        <v>0.027329062</v>
      </c>
      <c r="E3" s="0" t="n">
        <v>0.028147297</v>
      </c>
      <c r="F3" s="0" t="n">
        <v>-5.116698241</v>
      </c>
      <c r="G3" s="28" t="n">
        <f aca="false">B3-C3</f>
        <v>6.51426666666667</v>
      </c>
      <c r="I3" s="0" t="n">
        <v>9.1183</v>
      </c>
      <c r="J3" s="0" t="n">
        <v>7.6681</v>
      </c>
      <c r="K3" s="0" t="n">
        <v>4.4212</v>
      </c>
      <c r="L3" s="29" t="n">
        <f aca="false">STDEV(I3:K3)/SQRT(180)</f>
        <v>0.17926854483335</v>
      </c>
      <c r="M3" s="0" t="n">
        <v>1.6648</v>
      </c>
      <c r="N3" s="0" t="n">
        <v>0</v>
      </c>
      <c r="O3" s="0" t="n">
        <v>0</v>
      </c>
      <c r="P3" s="29" t="n">
        <f aca="false">STDEV(M3:O3)/SQRT(180)</f>
        <v>0.071641585275179</v>
      </c>
      <c r="R3" s="0" t="str">
        <f aca="false">A3</f>
        <v>ath-miR838</v>
      </c>
      <c r="S3" s="30" t="n">
        <f aca="false">E3</f>
        <v>0.028147297</v>
      </c>
      <c r="T3" s="26" t="n">
        <f aca="false">F3</f>
        <v>-5.116698241</v>
      </c>
      <c r="U3" s="26" t="n">
        <f aca="false">B3</f>
        <v>7.0692</v>
      </c>
      <c r="V3" s="26" t="n">
        <f aca="false">C3</f>
        <v>0.554933333333333</v>
      </c>
      <c r="W3" s="30" t="n">
        <f aca="false">L3</f>
        <v>0.17926854483335</v>
      </c>
      <c r="X3" s="30" t="n">
        <f aca="false">P3</f>
        <v>0.071641585275179</v>
      </c>
    </row>
    <row r="4" customFormat="false" ht="15" hidden="false" customHeight="false" outlineLevel="0" collapsed="false">
      <c r="A4" s="14" t="s">
        <v>42</v>
      </c>
      <c r="B4" s="26" t="n">
        <f aca="false">AVERAGE(I4:K4)</f>
        <v>15.1834</v>
      </c>
      <c r="C4" s="16" t="n">
        <f aca="false">AVERAGE(M4:O4)</f>
        <v>1</v>
      </c>
      <c r="D4" s="27" t="n">
        <v>0.014992513</v>
      </c>
      <c r="E4" s="0" t="n">
        <v>0.015441391</v>
      </c>
      <c r="F4" s="0" t="n">
        <v>-4.998953948</v>
      </c>
      <c r="G4" s="28" t="n">
        <f aca="false">B4-C4</f>
        <v>14.1834</v>
      </c>
      <c r="I4" s="0" t="n">
        <v>22.9247</v>
      </c>
      <c r="J4" s="0" t="n">
        <v>17.5727</v>
      </c>
      <c r="K4" s="0" t="n">
        <v>5.0528</v>
      </c>
      <c r="L4" s="29" t="n">
        <f aca="false">STDEV(I4:K4)/SQRT(180)</f>
        <v>0.683669706924818</v>
      </c>
      <c r="M4" s="0" t="n">
        <v>0</v>
      </c>
      <c r="N4" s="0" t="n">
        <v>0</v>
      </c>
      <c r="O4" s="0" t="n">
        <v>3</v>
      </c>
      <c r="P4" s="29" t="n">
        <f aca="false">STDEV(M4:O4)/SQRT(180)</f>
        <v>0.129099444873581</v>
      </c>
      <c r="R4" s="0" t="str">
        <f aca="false">A4</f>
        <v>ath-miR169f-3p</v>
      </c>
      <c r="S4" s="30" t="n">
        <f aca="false">E4</f>
        <v>0.015441391</v>
      </c>
      <c r="T4" s="26" t="n">
        <f aca="false">F4</f>
        <v>-4.998953948</v>
      </c>
      <c r="U4" s="26" t="n">
        <f aca="false">B4</f>
        <v>15.1834</v>
      </c>
      <c r="V4" s="26" t="n">
        <f aca="false">C4</f>
        <v>1</v>
      </c>
      <c r="W4" s="30" t="n">
        <f aca="false">L4</f>
        <v>0.683669706924818</v>
      </c>
      <c r="X4" s="30" t="n">
        <f aca="false">P4</f>
        <v>0.129099444873581</v>
      </c>
    </row>
    <row r="5" customFormat="false" ht="15" hidden="false" customHeight="false" outlineLevel="0" collapsed="false">
      <c r="A5" s="14" t="s">
        <v>43</v>
      </c>
      <c r="B5" s="26" t="n">
        <f aca="false">AVERAGE(I5:K5)</f>
        <v>980.8809</v>
      </c>
      <c r="C5" s="16" t="n">
        <f aca="false">AVERAGE(M5:O5)</f>
        <v>18.6839666666667</v>
      </c>
      <c r="D5" s="27" t="n">
        <v>5.29E-018</v>
      </c>
      <c r="E5" s="31" t="n">
        <v>5.44E-018</v>
      </c>
      <c r="F5" s="0" t="n">
        <v>-4.598095312</v>
      </c>
      <c r="G5" s="28" t="n">
        <f aca="false">B5-C5</f>
        <v>962.196933333333</v>
      </c>
      <c r="I5" s="0" t="n">
        <v>1668.3975</v>
      </c>
      <c r="J5" s="0" t="n">
        <v>871.288</v>
      </c>
      <c r="K5" s="0" t="n">
        <v>402.9572</v>
      </c>
      <c r="L5" s="29" t="n">
        <f aca="false">STDEV(I5:K5)/SQRT(180)</f>
        <v>47.6878007352585</v>
      </c>
      <c r="M5" s="0" t="n">
        <v>34.3339</v>
      </c>
      <c r="N5" s="0" t="n">
        <v>13.274</v>
      </c>
      <c r="O5" s="0" t="n">
        <v>8.444</v>
      </c>
      <c r="P5" s="29" t="n">
        <f aca="false">STDEV(M5:O5)/SQRT(180)</f>
        <v>1.02611060429212</v>
      </c>
      <c r="R5" s="0" t="str">
        <f aca="false">A5</f>
        <v>ath-miR157a-3p</v>
      </c>
      <c r="S5" s="30" t="n">
        <f aca="false">E5</f>
        <v>5.44E-018</v>
      </c>
      <c r="T5" s="26" t="n">
        <f aca="false">F5</f>
        <v>-4.598095312</v>
      </c>
      <c r="U5" s="26" t="n">
        <f aca="false">B5</f>
        <v>980.8809</v>
      </c>
      <c r="V5" s="26" t="n">
        <f aca="false">C5</f>
        <v>18.6839666666667</v>
      </c>
      <c r="W5" s="30" t="n">
        <f aca="false">L5</f>
        <v>47.6878007352585</v>
      </c>
      <c r="X5" s="30" t="n">
        <f aca="false">P5</f>
        <v>1.02611060429212</v>
      </c>
    </row>
    <row r="6" customFormat="false" ht="15" hidden="false" customHeight="false" outlineLevel="0" collapsed="false">
      <c r="A6" s="14" t="s">
        <v>44</v>
      </c>
      <c r="B6" s="26" t="n">
        <f aca="false">AVERAGE(I6:K6)</f>
        <v>1630.72756666667</v>
      </c>
      <c r="C6" s="16" t="n">
        <f aca="false">AVERAGE(M6:O6)</f>
        <v>35.4067666666667</v>
      </c>
      <c r="D6" s="27" t="n">
        <v>2.3E-014</v>
      </c>
      <c r="E6" s="31" t="n">
        <v>2.37E-014</v>
      </c>
      <c r="F6" s="0" t="n">
        <v>-4.497313595</v>
      </c>
      <c r="G6" s="28" t="n">
        <f aca="false">B6-C6</f>
        <v>1595.3208</v>
      </c>
      <c r="I6" s="0" t="n">
        <v>2326.2213</v>
      </c>
      <c r="J6" s="0" t="n">
        <v>1669.729</v>
      </c>
      <c r="K6" s="0" t="n">
        <v>896.2324</v>
      </c>
      <c r="L6" s="29" t="n">
        <f aca="false">STDEV(I6:K6)/SQRT(180)</f>
        <v>53.3519705656243</v>
      </c>
      <c r="M6" s="0" t="n">
        <v>67.542</v>
      </c>
      <c r="N6" s="0" t="n">
        <v>29.6714</v>
      </c>
      <c r="O6" s="0" t="n">
        <v>9.0069</v>
      </c>
      <c r="P6" s="29" t="n">
        <f aca="false">STDEV(M6:O6)/SQRT(180)</f>
        <v>2.2126659461977</v>
      </c>
      <c r="R6" s="0" t="str">
        <f aca="false">A6</f>
        <v>ath-miR162a-3p</v>
      </c>
      <c r="S6" s="30" t="n">
        <f aca="false">E6</f>
        <v>2.37E-014</v>
      </c>
      <c r="T6" s="26" t="n">
        <f aca="false">F6</f>
        <v>-4.497313595</v>
      </c>
      <c r="U6" s="26" t="n">
        <f aca="false">B6</f>
        <v>1630.72756666667</v>
      </c>
      <c r="V6" s="26" t="n">
        <f aca="false">C6</f>
        <v>35.4067666666667</v>
      </c>
      <c r="W6" s="30" t="n">
        <f aca="false">L6</f>
        <v>53.3519705656243</v>
      </c>
      <c r="X6" s="30" t="n">
        <f aca="false">P6</f>
        <v>2.2126659461977</v>
      </c>
    </row>
    <row r="7" customFormat="false" ht="15" hidden="false" customHeight="false" outlineLevel="0" collapsed="false">
      <c r="A7" s="14" t="s">
        <v>45</v>
      </c>
      <c r="B7" s="26" t="n">
        <f aca="false">AVERAGE(I7:K7)</f>
        <v>286.576733333333</v>
      </c>
      <c r="C7" s="16" t="n">
        <f aca="false">AVERAGE(M7:O7)</f>
        <v>10.7152</v>
      </c>
      <c r="D7" s="27" t="n">
        <v>0.000162721</v>
      </c>
      <c r="E7" s="0" t="n">
        <v>0.000167593</v>
      </c>
      <c r="F7" s="0" t="n">
        <v>-3.822816196</v>
      </c>
      <c r="G7" s="28" t="n">
        <f aca="false">B7-C7</f>
        <v>275.861533333333</v>
      </c>
      <c r="I7" s="0" t="n">
        <v>448.1297</v>
      </c>
      <c r="J7" s="0" t="n">
        <v>232.9436</v>
      </c>
      <c r="K7" s="0" t="n">
        <v>178.6569</v>
      </c>
      <c r="L7" s="29" t="n">
        <f aca="false">STDEV(I7:K7)/SQRT(180)</f>
        <v>10.6226388823126</v>
      </c>
      <c r="M7" s="0" t="n">
        <v>22.4242</v>
      </c>
      <c r="N7" s="0" t="n">
        <v>9.7214</v>
      </c>
      <c r="O7" s="0" t="n">
        <v>0</v>
      </c>
      <c r="P7" s="29" t="n">
        <f aca="false">STDEV(M7:O7)/SQRT(180)</f>
        <v>0.838159078112396</v>
      </c>
      <c r="R7" s="0" t="str">
        <f aca="false">A7</f>
        <v>ath-miR162a-5p</v>
      </c>
      <c r="S7" s="30" t="n">
        <f aca="false">E7</f>
        <v>0.000167593</v>
      </c>
      <c r="T7" s="26" t="n">
        <f aca="false">F7</f>
        <v>-3.822816196</v>
      </c>
      <c r="U7" s="26" t="n">
        <f aca="false">B7</f>
        <v>286.576733333333</v>
      </c>
      <c r="V7" s="26" t="n">
        <f aca="false">C7</f>
        <v>10.7152</v>
      </c>
      <c r="W7" s="30" t="n">
        <f aca="false">L7</f>
        <v>10.6226388823126</v>
      </c>
      <c r="X7" s="30" t="n">
        <f aca="false">P7</f>
        <v>0.838159078112396</v>
      </c>
    </row>
    <row r="8" customFormat="false" ht="15" hidden="false" customHeight="false" outlineLevel="0" collapsed="false">
      <c r="A8" s="32" t="s">
        <v>46</v>
      </c>
      <c r="B8" s="33" t="n">
        <f aca="false">AVERAGE(I8:K8)</f>
        <v>235012.9057</v>
      </c>
      <c r="C8" s="34" t="n">
        <f aca="false">AVERAGE(M8:O8)</f>
        <v>11469.2407666667</v>
      </c>
      <c r="D8" s="35" t="n">
        <v>1.42E-007</v>
      </c>
      <c r="E8" s="36" t="n">
        <v>1.47E-007</v>
      </c>
      <c r="F8" s="0" t="n">
        <v>-3.255789091</v>
      </c>
      <c r="G8" s="28" t="n">
        <f aca="false">B8-C8</f>
        <v>223543.664933333</v>
      </c>
      <c r="H8" s="37"/>
      <c r="I8" s="38" t="n">
        <v>229483.4542</v>
      </c>
      <c r="J8" s="38" t="n">
        <v>280329.7148</v>
      </c>
      <c r="K8" s="38" t="n">
        <v>195225.5481</v>
      </c>
      <c r="L8" s="39" t="n">
        <f aca="false">STDEV(I8:K8)/SQRT(180)</f>
        <v>3191.66529403233</v>
      </c>
      <c r="M8" s="38" t="n">
        <v>12044.3519</v>
      </c>
      <c r="N8" s="38" t="n">
        <v>7630.3732</v>
      </c>
      <c r="O8" s="38" t="n">
        <v>14732.9972</v>
      </c>
      <c r="P8" s="39" t="n">
        <f aca="false">STDEV(M8:O8)/SQRT(180)</f>
        <v>267.289704805551</v>
      </c>
      <c r="R8" s="0" t="str">
        <f aca="false">A8</f>
        <v>ath-miR159a</v>
      </c>
      <c r="S8" s="30" t="n">
        <f aca="false">E8</f>
        <v>1.47E-007</v>
      </c>
      <c r="T8" s="26" t="n">
        <f aca="false">F8</f>
        <v>-3.255789091</v>
      </c>
      <c r="U8" s="26" t="n">
        <f aca="false">B8</f>
        <v>235012.9057</v>
      </c>
      <c r="V8" s="26" t="n">
        <f aca="false">C8</f>
        <v>11469.2407666667</v>
      </c>
      <c r="W8" s="30" t="n">
        <f aca="false">L8</f>
        <v>3191.66529403233</v>
      </c>
      <c r="X8" s="30" t="n">
        <f aca="false">P8</f>
        <v>267.289704805551</v>
      </c>
    </row>
    <row r="9" customFormat="false" ht="15" hidden="false" customHeight="false" outlineLevel="0" collapsed="false">
      <c r="A9" s="14" t="s">
        <v>47</v>
      </c>
      <c r="B9" s="26" t="n">
        <f aca="false">AVERAGE(I9:K9)</f>
        <v>96.3531333333333</v>
      </c>
      <c r="C9" s="16" t="n">
        <f aca="false">AVERAGE(M9:O9)</f>
        <v>5.41376666666667</v>
      </c>
      <c r="D9" s="27" t="n">
        <v>6.36E-005</v>
      </c>
      <c r="E9" s="31" t="n">
        <v>6.55E-005</v>
      </c>
      <c r="F9" s="0" t="n">
        <v>-3.206110292</v>
      </c>
      <c r="G9" s="28" t="n">
        <f aca="false">B9-C9</f>
        <v>90.9393666666667</v>
      </c>
      <c r="I9" s="0" t="n">
        <v>113.0675</v>
      </c>
      <c r="J9" s="0" t="n">
        <v>144.0964</v>
      </c>
      <c r="K9" s="0" t="n">
        <v>31.8955</v>
      </c>
      <c r="L9" s="29" t="n">
        <f aca="false">STDEV(I9:K9)/SQRT(180)</f>
        <v>4.31842823130215</v>
      </c>
      <c r="M9" s="0" t="n">
        <v>13.5084</v>
      </c>
      <c r="N9" s="0" t="n">
        <v>2.7329</v>
      </c>
      <c r="O9" s="0" t="n">
        <v>0</v>
      </c>
      <c r="P9" s="29" t="n">
        <f aca="false">STDEV(M9:O9)/SQRT(180)</f>
        <v>0.532340232700715</v>
      </c>
      <c r="R9" s="0" t="str">
        <f aca="false">A9</f>
        <v>ath-miR171b-5p</v>
      </c>
      <c r="S9" s="30" t="n">
        <f aca="false">E9</f>
        <v>6.55E-005</v>
      </c>
      <c r="T9" s="26" t="n">
        <f aca="false">F9</f>
        <v>-3.206110292</v>
      </c>
      <c r="U9" s="26" t="n">
        <f aca="false">B9</f>
        <v>96.3531333333333</v>
      </c>
      <c r="V9" s="26" t="n">
        <f aca="false">C9</f>
        <v>5.41376666666667</v>
      </c>
      <c r="W9" s="30" t="n">
        <f aca="false">L9</f>
        <v>4.31842823130215</v>
      </c>
      <c r="X9" s="30" t="n">
        <f aca="false">P9</f>
        <v>0.532340232700715</v>
      </c>
    </row>
    <row r="10" customFormat="false" ht="15" hidden="false" customHeight="false" outlineLevel="0" collapsed="false">
      <c r="A10" s="14" t="s">
        <v>48</v>
      </c>
      <c r="B10" s="26" t="n">
        <f aca="false">AVERAGE(I10:K10)</f>
        <v>2560.84356666667</v>
      </c>
      <c r="C10" s="16" t="n">
        <f aca="false">AVERAGE(M10:O10)</f>
        <v>145.360366666667</v>
      </c>
      <c r="D10" s="27" t="n">
        <v>3.85E-006</v>
      </c>
      <c r="E10" s="31" t="n">
        <v>3.96E-006</v>
      </c>
      <c r="F10" s="0" t="n">
        <v>-3.172954526</v>
      </c>
      <c r="G10" s="28" t="n">
        <f aca="false">B10-C10</f>
        <v>2415.4832</v>
      </c>
      <c r="I10" s="0" t="n">
        <v>3239.4044</v>
      </c>
      <c r="J10" s="0" t="n">
        <v>3658.0425</v>
      </c>
      <c r="K10" s="0" t="n">
        <v>785.0838</v>
      </c>
      <c r="L10" s="29" t="n">
        <f aca="false">STDEV(I10:K10)/SQRT(180)</f>
        <v>115.681711950818</v>
      </c>
      <c r="M10" s="0" t="n">
        <v>338.0441</v>
      </c>
      <c r="N10" s="0" t="n">
        <v>75.0489</v>
      </c>
      <c r="O10" s="0" t="n">
        <v>22.9881</v>
      </c>
      <c r="P10" s="29" t="n">
        <f aca="false">STDEV(M10:O10)/SQRT(180)</f>
        <v>12.5881000999209</v>
      </c>
      <c r="R10" s="0" t="str">
        <f aca="false">A10</f>
        <v>ath-miR173-5p</v>
      </c>
      <c r="S10" s="30" t="n">
        <f aca="false">E10</f>
        <v>3.96E-006</v>
      </c>
      <c r="T10" s="26" t="n">
        <f aca="false">F10</f>
        <v>-3.172954526</v>
      </c>
      <c r="U10" s="26" t="n">
        <f aca="false">B10</f>
        <v>2560.84356666667</v>
      </c>
      <c r="V10" s="26" t="n">
        <f aca="false">C10</f>
        <v>145.360366666667</v>
      </c>
      <c r="W10" s="30" t="n">
        <f aca="false">L10</f>
        <v>115.681711950818</v>
      </c>
      <c r="X10" s="30" t="n">
        <f aca="false">P10</f>
        <v>12.5881000999209</v>
      </c>
    </row>
    <row r="11" customFormat="false" ht="15" hidden="false" customHeight="false" outlineLevel="0" collapsed="false">
      <c r="A11" s="14" t="s">
        <v>49</v>
      </c>
      <c r="B11" s="26" t="n">
        <f aca="false">AVERAGE(I11:K11)</f>
        <v>529.862333333333</v>
      </c>
      <c r="C11" s="16" t="n">
        <f aca="false">AVERAGE(M11:O11)</f>
        <v>37.9818</v>
      </c>
      <c r="D11" s="27" t="n">
        <v>1.31E-005</v>
      </c>
      <c r="E11" s="31" t="n">
        <v>1.35E-005</v>
      </c>
      <c r="F11" s="0" t="n">
        <v>-2.984598101</v>
      </c>
      <c r="G11" s="28" t="n">
        <f aca="false">B11-C11</f>
        <v>491.880533333333</v>
      </c>
      <c r="I11" s="0" t="n">
        <v>1063.7206</v>
      </c>
      <c r="J11" s="0" t="n">
        <v>250.4913</v>
      </c>
      <c r="K11" s="0" t="n">
        <v>275.3751</v>
      </c>
      <c r="L11" s="29" t="n">
        <f aca="false">STDEV(I11:K11)/SQRT(180)</f>
        <v>34.47287883587</v>
      </c>
      <c r="M11" s="0" t="n">
        <v>80.4876</v>
      </c>
      <c r="N11" s="0" t="n">
        <v>16.0069</v>
      </c>
      <c r="O11" s="0" t="n">
        <v>17.4509</v>
      </c>
      <c r="P11" s="29" t="n">
        <f aca="false">STDEV(M11:O11)/SQRT(180)</f>
        <v>2.7442652925186</v>
      </c>
      <c r="R11" s="0" t="str">
        <f aca="false">A11</f>
        <v>ath-miR391-5p</v>
      </c>
      <c r="S11" s="30" t="n">
        <f aca="false">E11</f>
        <v>1.35E-005</v>
      </c>
      <c r="T11" s="26" t="n">
        <f aca="false">F11</f>
        <v>-2.984598101</v>
      </c>
      <c r="U11" s="26" t="n">
        <f aca="false">B11</f>
        <v>529.862333333333</v>
      </c>
      <c r="V11" s="26" t="n">
        <f aca="false">C11</f>
        <v>37.9818</v>
      </c>
      <c r="W11" s="30" t="n">
        <f aca="false">L11</f>
        <v>34.47287883587</v>
      </c>
      <c r="X11" s="30" t="n">
        <f aca="false">P11</f>
        <v>2.7442652925186</v>
      </c>
    </row>
    <row r="12" customFormat="false" ht="15" hidden="false" customHeight="false" outlineLevel="0" collapsed="false">
      <c r="A12" s="14" t="s">
        <v>50</v>
      </c>
      <c r="B12" s="26" t="n">
        <f aca="false">AVERAGE(I12:K12)</f>
        <v>311.529466666667</v>
      </c>
      <c r="C12" s="16" t="n">
        <f aca="false">AVERAGE(M12:O12)</f>
        <v>18.9021666666667</v>
      </c>
      <c r="D12" s="27" t="n">
        <v>1.79E-009</v>
      </c>
      <c r="E12" s="31" t="n">
        <v>1.85E-009</v>
      </c>
      <c r="F12" s="0" t="n">
        <v>-2.903231088</v>
      </c>
      <c r="G12" s="28" t="n">
        <f aca="false">B12-C12</f>
        <v>292.6273</v>
      </c>
      <c r="I12" s="0" t="n">
        <v>372.5497</v>
      </c>
      <c r="J12" s="0" t="n">
        <v>374.1394</v>
      </c>
      <c r="K12" s="0" t="n">
        <v>187.8993</v>
      </c>
      <c r="L12" s="29" t="n">
        <f aca="false">STDEV(I12:K12)/SQRT(180)</f>
        <v>7.98051285216521</v>
      </c>
      <c r="M12" s="0" t="n">
        <v>27.5797</v>
      </c>
      <c r="N12" s="0" t="n">
        <v>15.6165</v>
      </c>
      <c r="O12" s="0" t="n">
        <v>13.5103</v>
      </c>
      <c r="P12" s="29" t="n">
        <f aca="false">STDEV(M12:O12)/SQRT(180)</f>
        <v>0.565605418867121</v>
      </c>
      <c r="R12" s="0" t="str">
        <f aca="false">A12</f>
        <v>ath-miR165a-5p</v>
      </c>
      <c r="S12" s="30" t="n">
        <f aca="false">E12</f>
        <v>1.85E-009</v>
      </c>
      <c r="T12" s="26" t="n">
        <f aca="false">F12</f>
        <v>-2.903231088</v>
      </c>
      <c r="U12" s="26" t="n">
        <f aca="false">B12</f>
        <v>311.529466666667</v>
      </c>
      <c r="V12" s="26" t="n">
        <f aca="false">C12</f>
        <v>18.9021666666667</v>
      </c>
      <c r="W12" s="30" t="n">
        <f aca="false">L12</f>
        <v>7.98051285216521</v>
      </c>
      <c r="X12" s="30" t="n">
        <f aca="false">P12</f>
        <v>0.565605418867121</v>
      </c>
    </row>
    <row r="13" customFormat="false" ht="15" hidden="false" customHeight="false" outlineLevel="0" collapsed="false">
      <c r="A13" s="14" t="s">
        <v>51</v>
      </c>
      <c r="B13" s="26" t="n">
        <f aca="false">AVERAGE(I13:K13)</f>
        <v>97.3004666666667</v>
      </c>
      <c r="C13" s="16" t="n">
        <f aca="false">AVERAGE(M13:O13)</f>
        <v>10.9977666666667</v>
      </c>
      <c r="D13" s="27" t="n">
        <v>0.01141511</v>
      </c>
      <c r="E13" s="0" t="n">
        <v>0.01175688</v>
      </c>
      <c r="F13" s="0" t="n">
        <v>-2.650619605</v>
      </c>
      <c r="G13" s="28" t="n">
        <f aca="false">B13-C13</f>
        <v>86.3027</v>
      </c>
      <c r="I13" s="0" t="n">
        <v>156.3824</v>
      </c>
      <c r="J13" s="0" t="n">
        <v>95.1003</v>
      </c>
      <c r="K13" s="0" t="n">
        <v>40.4187</v>
      </c>
      <c r="L13" s="29" t="n">
        <f aca="false">STDEV(I13:K13)/SQRT(180)</f>
        <v>4.32404483957847</v>
      </c>
      <c r="M13" s="0" t="n">
        <v>31.2727</v>
      </c>
      <c r="N13" s="0" t="n">
        <v>1.1621</v>
      </c>
      <c r="O13" s="0" t="n">
        <v>0.5585</v>
      </c>
      <c r="P13" s="29" t="n">
        <f aca="false">STDEV(M13:O13)/SQRT(180)</f>
        <v>1.308934627205</v>
      </c>
      <c r="R13" s="0" t="str">
        <f aca="false">A13</f>
        <v>ath-miR156d-3p</v>
      </c>
      <c r="S13" s="30" t="n">
        <f aca="false">E13</f>
        <v>0.01175688</v>
      </c>
      <c r="T13" s="26" t="n">
        <f aca="false">F13</f>
        <v>-2.650619605</v>
      </c>
      <c r="U13" s="26" t="n">
        <f aca="false">B13</f>
        <v>97.3004666666667</v>
      </c>
      <c r="V13" s="26" t="n">
        <f aca="false">C13</f>
        <v>10.9977666666667</v>
      </c>
      <c r="W13" s="30" t="n">
        <f aca="false">L13</f>
        <v>4.32404483957847</v>
      </c>
      <c r="X13" s="30" t="n">
        <f aca="false">P13</f>
        <v>1.308934627205</v>
      </c>
    </row>
    <row r="14" customFormat="false" ht="15" hidden="false" customHeight="false" outlineLevel="0" collapsed="false">
      <c r="A14" s="14" t="s">
        <v>52</v>
      </c>
      <c r="B14" s="26" t="n">
        <f aca="false">AVERAGE(I14:K14)</f>
        <v>230.6131</v>
      </c>
      <c r="C14" s="16" t="n">
        <f aca="false">AVERAGE(M14:O14)</f>
        <v>10.4867333333333</v>
      </c>
      <c r="D14" s="27" t="n">
        <v>0.044322056</v>
      </c>
      <c r="E14" s="0" t="n">
        <v>0.045649064</v>
      </c>
      <c r="F14" s="0" t="n">
        <v>-2.543010447</v>
      </c>
      <c r="G14" s="28" t="n">
        <f aca="false">B14-C14</f>
        <v>220.126366666667</v>
      </c>
      <c r="I14" s="0" t="n">
        <v>380.626</v>
      </c>
      <c r="J14" s="0" t="n">
        <v>258.1594</v>
      </c>
      <c r="K14" s="0" t="n">
        <v>53.0539</v>
      </c>
      <c r="L14" s="29" t="n">
        <f aca="false">STDEV(I14:K14)/SQRT(180)</f>
        <v>12.3367043044932</v>
      </c>
      <c r="M14" s="0" t="n">
        <v>0.5628</v>
      </c>
      <c r="N14" s="0" t="n">
        <v>12.8836</v>
      </c>
      <c r="O14" s="0" t="n">
        <v>18.0138</v>
      </c>
      <c r="P14" s="29" t="n">
        <f aca="false">STDEV(M14:O14)/SQRT(180)</f>
        <v>0.668510274222275</v>
      </c>
      <c r="R14" s="0" t="str">
        <f aca="false">A14</f>
        <v>ath-miR160a-3p</v>
      </c>
      <c r="S14" s="30" t="n">
        <f aca="false">E14</f>
        <v>0.045649064</v>
      </c>
      <c r="T14" s="26" t="n">
        <f aca="false">F14</f>
        <v>-2.543010447</v>
      </c>
      <c r="U14" s="26" t="n">
        <f aca="false">B14</f>
        <v>230.6131</v>
      </c>
      <c r="V14" s="26" t="n">
        <f aca="false">C14</f>
        <v>10.4867333333333</v>
      </c>
      <c r="W14" s="30" t="n">
        <f aca="false">L14</f>
        <v>12.3367043044932</v>
      </c>
      <c r="X14" s="30" t="n">
        <f aca="false">P14</f>
        <v>0.668510274222275</v>
      </c>
    </row>
    <row r="15" customFormat="false" ht="15" hidden="false" customHeight="false" outlineLevel="0" collapsed="false">
      <c r="A15" s="14" t="s">
        <v>53</v>
      </c>
      <c r="B15" s="26" t="n">
        <f aca="false">AVERAGE(I15:K15)</f>
        <v>1894.9995</v>
      </c>
      <c r="C15" s="16" t="n">
        <f aca="false">AVERAGE(M15:O15)</f>
        <v>177.6833</v>
      </c>
      <c r="D15" s="27" t="n">
        <v>0.000182524</v>
      </c>
      <c r="E15" s="0" t="n">
        <v>0.000187988</v>
      </c>
      <c r="F15" s="0" t="n">
        <v>-2.208180823</v>
      </c>
      <c r="G15" s="28" t="n">
        <f aca="false">B15-C15</f>
        <v>1717.3162</v>
      </c>
      <c r="I15" s="0" t="n">
        <v>2620.3532</v>
      </c>
      <c r="J15" s="0" t="n">
        <v>2271.9944</v>
      </c>
      <c r="K15" s="0" t="n">
        <v>792.6509</v>
      </c>
      <c r="L15" s="29" t="n">
        <f aca="false">STDEV(I15:K15)/SQRT(180)</f>
        <v>72.3309442894959</v>
      </c>
      <c r="M15" s="0" t="n">
        <v>301.6878</v>
      </c>
      <c r="N15" s="0" t="n">
        <v>145.2336</v>
      </c>
      <c r="O15" s="0" t="n">
        <v>86.1285</v>
      </c>
      <c r="P15" s="29" t="n">
        <f aca="false">STDEV(M15:O15)/SQRT(180)</f>
        <v>8.30200451922105</v>
      </c>
      <c r="R15" s="0" t="str">
        <f aca="false">A15</f>
        <v>ath-miR396a-3p</v>
      </c>
      <c r="S15" s="30" t="n">
        <f aca="false">E15</f>
        <v>0.000187988</v>
      </c>
      <c r="T15" s="26" t="n">
        <f aca="false">F15</f>
        <v>-2.208180823</v>
      </c>
      <c r="U15" s="26" t="n">
        <f aca="false">B15</f>
        <v>1894.9995</v>
      </c>
      <c r="V15" s="26" t="n">
        <f aca="false">C15</f>
        <v>177.6833</v>
      </c>
      <c r="W15" s="30" t="n">
        <f aca="false">L15</f>
        <v>72.3309442894959</v>
      </c>
      <c r="X15" s="30" t="n">
        <f aca="false">P15</f>
        <v>8.30200451922105</v>
      </c>
    </row>
    <row r="16" customFormat="false" ht="15" hidden="false" customHeight="false" outlineLevel="0" collapsed="false">
      <c r="A16" s="14" t="s">
        <v>54</v>
      </c>
      <c r="B16" s="26" t="n">
        <f aca="false">AVERAGE(I16:K16)</f>
        <v>127.9887</v>
      </c>
      <c r="C16" s="16" t="n">
        <f aca="false">AVERAGE(M16:O16)</f>
        <v>16.069</v>
      </c>
      <c r="D16" s="27" t="n">
        <v>0.009864095</v>
      </c>
      <c r="E16" s="0" t="n">
        <v>0.010159427</v>
      </c>
      <c r="F16" s="0" t="n">
        <v>-1.982856485</v>
      </c>
      <c r="G16" s="28" t="n">
        <f aca="false">B16-C16</f>
        <v>111.9197</v>
      </c>
      <c r="I16" s="0" t="n">
        <v>116.4544</v>
      </c>
      <c r="J16" s="0" t="n">
        <v>220.4579</v>
      </c>
      <c r="K16" s="0" t="n">
        <v>47.0538</v>
      </c>
      <c r="L16" s="29" t="n">
        <f aca="false">STDEV(I16:K16)/SQRT(180)</f>
        <v>6.50513708608221</v>
      </c>
      <c r="M16" s="0" t="n">
        <v>36.0224</v>
      </c>
      <c r="N16" s="0" t="n">
        <v>9.3699</v>
      </c>
      <c r="O16" s="0" t="n">
        <v>2.8147</v>
      </c>
      <c r="P16" s="29" t="n">
        <f aca="false">STDEV(M16:O16)/SQRT(180)</f>
        <v>1.31095022879928</v>
      </c>
      <c r="R16" s="0" t="str">
        <f aca="false">A16</f>
        <v>ath-miR164c-3p</v>
      </c>
      <c r="S16" s="30" t="n">
        <f aca="false">E16</f>
        <v>0.010159427</v>
      </c>
      <c r="T16" s="26" t="n">
        <f aca="false">F16</f>
        <v>-1.982856485</v>
      </c>
      <c r="U16" s="26" t="n">
        <f aca="false">B16</f>
        <v>127.9887</v>
      </c>
      <c r="V16" s="26" t="n">
        <f aca="false">C16</f>
        <v>16.069</v>
      </c>
      <c r="W16" s="30" t="n">
        <f aca="false">L16</f>
        <v>6.50513708608221</v>
      </c>
      <c r="X16" s="30" t="n">
        <f aca="false">P16</f>
        <v>1.31095022879928</v>
      </c>
    </row>
    <row r="17" customFormat="false" ht="15" hidden="false" customHeight="false" outlineLevel="0" collapsed="false">
      <c r="A17" s="14" t="s">
        <v>55</v>
      </c>
      <c r="B17" s="26" t="n">
        <f aca="false">AVERAGE(I17:K17)</f>
        <v>1625.5314</v>
      </c>
      <c r="C17" s="16" t="n">
        <f aca="false">AVERAGE(M17:O17)</f>
        <v>193.417</v>
      </c>
      <c r="D17" s="27" t="n">
        <v>0.017820282</v>
      </c>
      <c r="E17" s="0" t="n">
        <v>0.018353824</v>
      </c>
      <c r="F17" s="0" t="n">
        <v>-1.915215368</v>
      </c>
      <c r="G17" s="28" t="n">
        <f aca="false">B17-C17</f>
        <v>1432.1144</v>
      </c>
      <c r="I17" s="0" t="n">
        <v>2600.0442</v>
      </c>
      <c r="J17" s="0" t="n">
        <v>1002.9237</v>
      </c>
      <c r="K17" s="0" t="n">
        <v>1273.6263</v>
      </c>
      <c r="L17" s="29" t="n">
        <f aca="false">STDEV(I17:K17)/SQRT(180)</f>
        <v>63.7083795480351</v>
      </c>
      <c r="M17" s="0" t="n">
        <v>195.8719</v>
      </c>
      <c r="N17" s="0" t="n">
        <v>162.0213</v>
      </c>
      <c r="O17" s="0" t="n">
        <v>222.3578</v>
      </c>
      <c r="P17" s="29" t="n">
        <f aca="false">STDEV(M17:O17)/SQRT(180)</f>
        <v>2.25418525386052</v>
      </c>
      <c r="R17" s="0" t="str">
        <f aca="false">A17</f>
        <v>ath-miR165a-3p</v>
      </c>
      <c r="S17" s="30" t="n">
        <f aca="false">E17</f>
        <v>0.018353824</v>
      </c>
      <c r="T17" s="26" t="n">
        <f aca="false">F17</f>
        <v>-1.915215368</v>
      </c>
      <c r="U17" s="26" t="n">
        <f aca="false">B17</f>
        <v>1625.5314</v>
      </c>
      <c r="V17" s="26" t="n">
        <f aca="false">C17</f>
        <v>193.417</v>
      </c>
      <c r="W17" s="30" t="n">
        <f aca="false">L17</f>
        <v>63.7083795480351</v>
      </c>
      <c r="X17" s="30" t="n">
        <f aca="false">P17</f>
        <v>2.25418525386052</v>
      </c>
    </row>
    <row r="18" customFormat="false" ht="15" hidden="false" customHeight="false" outlineLevel="0" collapsed="false">
      <c r="A18" s="14" t="s">
        <v>56</v>
      </c>
      <c r="B18" s="26" t="n">
        <f aca="false">AVERAGE(I18:K18)</f>
        <v>691.806966666667</v>
      </c>
      <c r="C18" s="16" t="n">
        <f aca="false">AVERAGE(M18:O18)</f>
        <v>89.2262</v>
      </c>
      <c r="D18" s="27" t="n">
        <v>7.2E-008</v>
      </c>
      <c r="E18" s="31" t="n">
        <v>7.42E-008</v>
      </c>
      <c r="F18" s="0" t="n">
        <v>-1.878827895</v>
      </c>
      <c r="G18" s="28" t="n">
        <f aca="false">B18-C18</f>
        <v>602.580766666667</v>
      </c>
      <c r="I18" s="0" t="n">
        <v>734.939</v>
      </c>
      <c r="J18" s="0" t="n">
        <v>973.2098</v>
      </c>
      <c r="K18" s="0" t="n">
        <v>367.2721</v>
      </c>
      <c r="L18" s="29" t="n">
        <f aca="false">STDEV(I18:K18)/SQRT(180)</f>
        <v>22.7529489291344</v>
      </c>
      <c r="M18" s="0" t="n">
        <v>149.1553</v>
      </c>
      <c r="N18" s="0" t="n">
        <v>51.5345</v>
      </c>
      <c r="O18" s="0" t="n">
        <v>66.9888</v>
      </c>
      <c r="P18" s="29" t="n">
        <f aca="false">STDEV(M18:O18)/SQRT(180)</f>
        <v>3.9110467604452</v>
      </c>
      <c r="R18" s="0" t="str">
        <f aca="false">A18</f>
        <v>ath-miR824-3p</v>
      </c>
      <c r="S18" s="30" t="n">
        <f aca="false">E18</f>
        <v>7.42E-008</v>
      </c>
      <c r="T18" s="26" t="n">
        <f aca="false">F18</f>
        <v>-1.878827895</v>
      </c>
      <c r="U18" s="26" t="n">
        <f aca="false">B18</f>
        <v>691.806966666667</v>
      </c>
      <c r="V18" s="26" t="n">
        <f aca="false">C18</f>
        <v>89.2262</v>
      </c>
      <c r="W18" s="30" t="n">
        <f aca="false">L18</f>
        <v>22.7529489291344</v>
      </c>
      <c r="X18" s="30" t="n">
        <f aca="false">P18</f>
        <v>3.9110467604452</v>
      </c>
    </row>
    <row r="19" customFormat="false" ht="15" hidden="false" customHeight="false" outlineLevel="0" collapsed="false">
      <c r="A19" s="14" t="s">
        <v>57</v>
      </c>
      <c r="B19" s="26" t="n">
        <f aca="false">AVERAGE(I19:K19)</f>
        <v>336.8774</v>
      </c>
      <c r="C19" s="16" t="n">
        <f aca="false">AVERAGE(M19:O19)</f>
        <v>48.1732333333333</v>
      </c>
      <c r="D19" s="27" t="n">
        <v>0.040019736</v>
      </c>
      <c r="E19" s="0" t="n">
        <v>0.041217932</v>
      </c>
      <c r="F19" s="0" t="n">
        <v>-1.672405312</v>
      </c>
      <c r="G19" s="28" t="n">
        <f aca="false">B19-C19</f>
        <v>288.704166666667</v>
      </c>
      <c r="I19" s="0" t="n">
        <v>511.438</v>
      </c>
      <c r="J19" s="0" t="n">
        <v>246.9438</v>
      </c>
      <c r="K19" s="0" t="n">
        <v>252.2504</v>
      </c>
      <c r="L19" s="29" t="n">
        <f aca="false">STDEV(I19:K19)/SQRT(180)</f>
        <v>11.2695736647054</v>
      </c>
      <c r="M19" s="0" t="n">
        <v>62.7876</v>
      </c>
      <c r="N19" s="0" t="n">
        <v>49.7731</v>
      </c>
      <c r="O19" s="0" t="n">
        <v>31.959</v>
      </c>
      <c r="P19" s="29" t="n">
        <f aca="false">STDEV(M19:O19)/SQRT(180)</f>
        <v>1.15354604132777</v>
      </c>
      <c r="R19" s="0" t="str">
        <f aca="false">A19</f>
        <v>ath-miR472-3p</v>
      </c>
      <c r="S19" s="30" t="n">
        <f aca="false">E19</f>
        <v>0.041217932</v>
      </c>
      <c r="T19" s="26" t="n">
        <f aca="false">F19</f>
        <v>-1.672405312</v>
      </c>
      <c r="U19" s="26" t="n">
        <f aca="false">B19</f>
        <v>336.8774</v>
      </c>
      <c r="V19" s="26" t="n">
        <f aca="false">C19</f>
        <v>48.1732333333333</v>
      </c>
      <c r="W19" s="30" t="n">
        <f aca="false">L19</f>
        <v>11.2695736647054</v>
      </c>
      <c r="X19" s="30" t="n">
        <f aca="false">P19</f>
        <v>1.15354604132777</v>
      </c>
    </row>
    <row r="20" customFormat="false" ht="15" hidden="false" customHeight="false" outlineLevel="0" collapsed="false">
      <c r="A20" s="40" t="s">
        <v>58</v>
      </c>
      <c r="B20" s="41" t="n">
        <f aca="false">AVERAGE(I20:K20)</f>
        <v>297.264766666667</v>
      </c>
      <c r="C20" s="42" t="n">
        <f aca="false">AVERAGE(M20:O20)</f>
        <v>54.3268333333333</v>
      </c>
      <c r="D20" s="43" t="n">
        <v>0.004534744</v>
      </c>
      <c r="E20" s="44" t="n">
        <v>0.004670515</v>
      </c>
      <c r="F20" s="0" t="n">
        <v>-1.425902264</v>
      </c>
      <c r="G20" s="45" t="n">
        <f aca="false">B20-C20</f>
        <v>242.937933333333</v>
      </c>
      <c r="H20" s="44"/>
      <c r="I20" s="44" t="n">
        <v>273.29</v>
      </c>
      <c r="J20" s="44" t="n">
        <v>477.6588</v>
      </c>
      <c r="K20" s="44" t="n">
        <v>140.8455</v>
      </c>
      <c r="L20" s="46" t="n">
        <f aca="false">STDEV(I20:K20)/SQRT(180)</f>
        <v>12.6473299425793</v>
      </c>
      <c r="M20" s="44" t="n">
        <v>103.0016</v>
      </c>
      <c r="N20" s="44" t="n">
        <v>27.3289</v>
      </c>
      <c r="O20" s="44" t="n">
        <v>32.65</v>
      </c>
      <c r="P20" s="46" t="n">
        <f aca="false">STDEV(M20:O20)/SQRT(180)</f>
        <v>3.14819455212325</v>
      </c>
      <c r="R20" s="0" t="str">
        <f aca="false">A20</f>
        <v>ath-miR168b-3p</v>
      </c>
      <c r="S20" s="30" t="n">
        <f aca="false">E20</f>
        <v>0.004670515</v>
      </c>
      <c r="T20" s="26" t="n">
        <f aca="false">F20</f>
        <v>-1.425902264</v>
      </c>
      <c r="U20" s="26" t="n">
        <f aca="false">B20</f>
        <v>297.264766666667</v>
      </c>
      <c r="V20" s="26" t="n">
        <f aca="false">C20</f>
        <v>54.3268333333333</v>
      </c>
      <c r="W20" s="30" t="n">
        <f aca="false">L20</f>
        <v>12.6473299425793</v>
      </c>
      <c r="X20" s="30" t="n">
        <f aca="false">P20</f>
        <v>3.14819455212325</v>
      </c>
    </row>
    <row r="21" customFormat="false" ht="15" hidden="false" customHeight="false" outlineLevel="0" collapsed="false">
      <c r="A21" s="14" t="s">
        <v>59</v>
      </c>
      <c r="B21" s="26" t="n">
        <f aca="false">AVERAGE(I21:K21)</f>
        <v>16841.5677666667</v>
      </c>
      <c r="C21" s="16" t="n">
        <f aca="false">AVERAGE(M21:O21)</f>
        <v>3203.4914</v>
      </c>
      <c r="D21" s="27" t="n">
        <v>0.007878842</v>
      </c>
      <c r="E21" s="0" t="n">
        <v>0.008114736</v>
      </c>
      <c r="F21" s="0" t="n">
        <v>-1.295725824</v>
      </c>
      <c r="G21" s="28" t="n">
        <f aca="false">B21-C21</f>
        <v>13638.0763666667</v>
      </c>
      <c r="I21" s="0" t="n">
        <v>23988.0335</v>
      </c>
      <c r="J21" s="0" t="n">
        <v>17766.3507</v>
      </c>
      <c r="K21" s="0" t="n">
        <v>8770.3191</v>
      </c>
      <c r="L21" s="29" t="n">
        <f aca="false">STDEV(I21:K21)/SQRT(180)</f>
        <v>570.263708468529</v>
      </c>
      <c r="M21" s="0" t="n">
        <v>4939.0114</v>
      </c>
      <c r="N21" s="0" t="n">
        <v>1638.9529</v>
      </c>
      <c r="O21" s="0" t="n">
        <v>3032.5099</v>
      </c>
      <c r="P21" s="29" t="n">
        <f aca="false">STDEV(M21:O21)/SQRT(180)</f>
        <v>123.480149796148</v>
      </c>
      <c r="R21" s="0" t="str">
        <f aca="false">A21</f>
        <v>ath-miR161.1</v>
      </c>
      <c r="S21" s="30" t="n">
        <f aca="false">E21</f>
        <v>0.008114736</v>
      </c>
      <c r="T21" s="26" t="n">
        <f aca="false">F21</f>
        <v>-1.295725824</v>
      </c>
      <c r="U21" s="26" t="n">
        <f aca="false">B21</f>
        <v>16841.5677666667</v>
      </c>
      <c r="V21" s="26" t="n">
        <f aca="false">C21</f>
        <v>3203.4914</v>
      </c>
      <c r="W21" s="30" t="n">
        <f aca="false">L21</f>
        <v>570.263708468529</v>
      </c>
      <c r="X21" s="30" t="n">
        <f aca="false">P21</f>
        <v>123.480149796148</v>
      </c>
    </row>
    <row r="22" customFormat="false" ht="15" hidden="false" customHeight="false" outlineLevel="0" collapsed="false">
      <c r="A22" s="14" t="s">
        <v>60</v>
      </c>
      <c r="B22" s="26" t="n">
        <f aca="false">AVERAGE(I22:K22)</f>
        <v>133.4548</v>
      </c>
      <c r="C22" s="16" t="n">
        <f aca="false">AVERAGE(M22:O22)</f>
        <v>149.6359</v>
      </c>
      <c r="D22" s="27" t="n">
        <v>0.023768142</v>
      </c>
      <c r="E22" s="0" t="n">
        <v>0.024479763</v>
      </c>
      <c r="F22" s="0" t="n">
        <v>1.167679467</v>
      </c>
      <c r="G22" s="28" t="n">
        <f aca="false">B22-C22</f>
        <v>-16.1811</v>
      </c>
      <c r="I22" s="0" t="n">
        <v>131.2434</v>
      </c>
      <c r="J22" s="0" t="n">
        <v>196.1719</v>
      </c>
      <c r="K22" s="0" t="n">
        <v>72.9491</v>
      </c>
      <c r="L22" s="29" t="n">
        <f aca="false">STDEV(I22:K22)/SQRT(180)</f>
        <v>4.59446063055526</v>
      </c>
      <c r="M22" s="0" t="n">
        <v>262.2882</v>
      </c>
      <c r="N22" s="0" t="n">
        <v>65.5893</v>
      </c>
      <c r="O22" s="0" t="n">
        <v>121.0302</v>
      </c>
      <c r="P22" s="29" t="n">
        <f aca="false">STDEV(M22:O22)/SQRT(180)</f>
        <v>7.55951529518703</v>
      </c>
      <c r="R22" s="0" t="str">
        <f aca="false">A22</f>
        <v>ath-miR841a-3p</v>
      </c>
      <c r="S22" s="30" t="n">
        <f aca="false">E22</f>
        <v>0.024479763</v>
      </c>
      <c r="T22" s="26" t="n">
        <f aca="false">F22</f>
        <v>1.167679467</v>
      </c>
      <c r="U22" s="26" t="n">
        <f aca="false">B22</f>
        <v>133.4548</v>
      </c>
      <c r="V22" s="26" t="n">
        <f aca="false">C22</f>
        <v>149.6359</v>
      </c>
      <c r="W22" s="30" t="n">
        <f aca="false">L22</f>
        <v>4.59446063055526</v>
      </c>
      <c r="X22" s="30" t="n">
        <f aca="false">P22</f>
        <v>7.55951529518703</v>
      </c>
    </row>
    <row r="23" customFormat="false" ht="15" hidden="false" customHeight="false" outlineLevel="0" collapsed="false">
      <c r="A23" s="14" t="s">
        <v>61</v>
      </c>
      <c r="B23" s="26" t="n">
        <f aca="false">AVERAGE(I23:K23)</f>
        <v>823.6163</v>
      </c>
      <c r="C23" s="16" t="n">
        <f aca="false">AVERAGE(M23:O23)</f>
        <v>1145.03183333333</v>
      </c>
      <c r="D23" s="27" t="n">
        <v>0.014992513</v>
      </c>
      <c r="E23" s="0" t="n">
        <v>0.015441391</v>
      </c>
      <c r="F23" s="0" t="n">
        <v>1.427978597</v>
      </c>
      <c r="G23" s="28" t="n">
        <f aca="false">B23-C23</f>
        <v>-321.415533333333</v>
      </c>
      <c r="I23" s="0" t="n">
        <v>1231.1744</v>
      </c>
      <c r="J23" s="0" t="n">
        <v>878.1543</v>
      </c>
      <c r="K23" s="0" t="n">
        <v>361.5202</v>
      </c>
      <c r="L23" s="29" t="n">
        <f aca="false">STDEV(I23:K23)/SQRT(180)</f>
        <v>32.6007329482542</v>
      </c>
      <c r="M23" s="0" t="n">
        <v>2276.1138</v>
      </c>
      <c r="N23" s="0" t="n">
        <v>465.3655</v>
      </c>
      <c r="O23" s="0" t="n">
        <v>693.6162</v>
      </c>
      <c r="P23" s="29" t="n">
        <f aca="false">STDEV(M23:O23)/SQRT(180)</f>
        <v>73.5048905025117</v>
      </c>
      <c r="R23" s="0" t="str">
        <f aca="false">A23</f>
        <v>ath-miR394a</v>
      </c>
      <c r="S23" s="30" t="n">
        <f aca="false">E23</f>
        <v>0.015441391</v>
      </c>
      <c r="T23" s="26" t="n">
        <f aca="false">F23</f>
        <v>1.427978597</v>
      </c>
      <c r="U23" s="26" t="n">
        <f aca="false">B23</f>
        <v>823.6163</v>
      </c>
      <c r="V23" s="26" t="n">
        <f aca="false">C23</f>
        <v>1145.03183333333</v>
      </c>
      <c r="W23" s="30" t="n">
        <f aca="false">L23</f>
        <v>32.6007329482542</v>
      </c>
      <c r="X23" s="30" t="n">
        <f aca="false">P23</f>
        <v>73.5048905025117</v>
      </c>
    </row>
    <row r="24" customFormat="false" ht="15" hidden="false" customHeight="false" outlineLevel="0" collapsed="false">
      <c r="A24" s="14" t="s">
        <v>62</v>
      </c>
      <c r="B24" s="26" t="n">
        <f aca="false">AVERAGE(I24:K24)</f>
        <v>136.621266666667</v>
      </c>
      <c r="C24" s="16" t="n">
        <f aca="false">AVERAGE(M24:O24)</f>
        <v>186.384266666667</v>
      </c>
      <c r="D24" s="27" t="n">
        <v>0.047622949</v>
      </c>
      <c r="E24" s="0" t="n">
        <v>0.049048786</v>
      </c>
      <c r="F24" s="0" t="n">
        <v>1.80018471</v>
      </c>
      <c r="G24" s="28" t="n">
        <f aca="false">B24-C24</f>
        <v>-49.763</v>
      </c>
      <c r="I24" s="0" t="n">
        <v>126.6322</v>
      </c>
      <c r="J24" s="0" t="n">
        <v>256.4955</v>
      </c>
      <c r="K24" s="0" t="n">
        <v>26.7361</v>
      </c>
      <c r="L24" s="29" t="n">
        <f aca="false">STDEV(I24:K24)/SQRT(180)</f>
        <v>8.58687032682369</v>
      </c>
      <c r="M24" s="0" t="n">
        <v>270.2111</v>
      </c>
      <c r="N24" s="0" t="n">
        <v>33.8303</v>
      </c>
      <c r="O24" s="0" t="n">
        <v>255.1114</v>
      </c>
      <c r="P24" s="29" t="n">
        <f aca="false">STDEV(M24:O24)/SQRT(180)</f>
        <v>9.86338199670414</v>
      </c>
      <c r="R24" s="0" t="str">
        <f aca="false">A24</f>
        <v>ath-miR167d</v>
      </c>
      <c r="S24" s="30" t="n">
        <f aca="false">E24</f>
        <v>0.049048786</v>
      </c>
      <c r="T24" s="26" t="n">
        <f aca="false">F24</f>
        <v>1.80018471</v>
      </c>
      <c r="U24" s="26" t="n">
        <f aca="false">B24</f>
        <v>136.621266666667</v>
      </c>
      <c r="V24" s="26" t="n">
        <f aca="false">C24</f>
        <v>186.384266666667</v>
      </c>
      <c r="W24" s="30" t="n">
        <f aca="false">L24</f>
        <v>8.58687032682369</v>
      </c>
      <c r="X24" s="30" t="n">
        <f aca="false">P24</f>
        <v>9.86338199670414</v>
      </c>
    </row>
    <row r="25" customFormat="false" ht="15" hidden="false" customHeight="false" outlineLevel="0" collapsed="false">
      <c r="A25" s="14" t="s">
        <v>63</v>
      </c>
      <c r="B25" s="26" t="n">
        <f aca="false">AVERAGE(I25:K25)</f>
        <v>39.3001</v>
      </c>
      <c r="C25" s="16" t="n">
        <f aca="false">AVERAGE(M25:O25)</f>
        <v>81.8570666666667</v>
      </c>
      <c r="D25" s="27" t="n">
        <v>0.044322056</v>
      </c>
      <c r="E25" s="0" t="n">
        <v>0.045649064</v>
      </c>
      <c r="F25" s="0" t="n">
        <v>1.936367545</v>
      </c>
      <c r="G25" s="28" t="n">
        <f aca="false">B25-C25</f>
        <v>-42.5569666666666</v>
      </c>
      <c r="I25" s="0" t="n">
        <v>36.1167</v>
      </c>
      <c r="J25" s="0" t="n">
        <v>39.1072</v>
      </c>
      <c r="K25" s="0" t="n">
        <v>42.6764</v>
      </c>
      <c r="L25" s="29" t="n">
        <f aca="false">STDEV(I25:K25)/SQRT(180)</f>
        <v>0.244782486551269</v>
      </c>
      <c r="M25" s="0" t="n">
        <v>114.9489</v>
      </c>
      <c r="N25" s="0" t="n">
        <v>71.8317</v>
      </c>
      <c r="O25" s="0" t="n">
        <v>58.7906</v>
      </c>
      <c r="P25" s="29" t="n">
        <f aca="false">STDEV(M25:O25)/SQRT(180)</f>
        <v>2.19066155320378</v>
      </c>
      <c r="R25" s="0" t="str">
        <f aca="false">A25</f>
        <v>ath-miR5642a</v>
      </c>
      <c r="S25" s="30" t="n">
        <f aca="false">E25</f>
        <v>0.045649064</v>
      </c>
      <c r="T25" s="26" t="n">
        <f aca="false">F25</f>
        <v>1.936367545</v>
      </c>
      <c r="U25" s="26" t="n">
        <f aca="false">B25</f>
        <v>39.3001</v>
      </c>
      <c r="V25" s="26" t="n">
        <f aca="false">C25</f>
        <v>81.8570666666667</v>
      </c>
      <c r="W25" s="30" t="n">
        <f aca="false">L25</f>
        <v>0.244782486551269</v>
      </c>
      <c r="X25" s="30" t="n">
        <f aca="false">P25</f>
        <v>2.19066155320378</v>
      </c>
    </row>
    <row r="26" customFormat="false" ht="15" hidden="false" customHeight="false" outlineLevel="0" collapsed="false">
      <c r="A26" s="14" t="s">
        <v>64</v>
      </c>
      <c r="B26" s="26" t="n">
        <f aca="false">AVERAGE(I26:K26)</f>
        <v>482.7096</v>
      </c>
      <c r="C26" s="16" t="n">
        <f aca="false">AVERAGE(M26:O26)</f>
        <v>863.3703</v>
      </c>
      <c r="D26" s="27" t="n">
        <v>9.34E-006</v>
      </c>
      <c r="E26" s="31" t="n">
        <v>9.62E-006</v>
      </c>
      <c r="F26" s="0" t="n">
        <v>1.979049218</v>
      </c>
      <c r="G26" s="28" t="n">
        <f aca="false">B26-C26</f>
        <v>-380.6607</v>
      </c>
      <c r="I26" s="0" t="n">
        <v>596.0796</v>
      </c>
      <c r="J26" s="0" t="n">
        <v>628.4648</v>
      </c>
      <c r="K26" s="0" t="n">
        <v>223.5844</v>
      </c>
      <c r="L26" s="29" t="n">
        <f aca="false">STDEV(I26:K26)/SQRT(180)</f>
        <v>16.7699470367944</v>
      </c>
      <c r="M26" s="0" t="n">
        <v>1438.6454</v>
      </c>
      <c r="N26" s="0" t="n">
        <v>544.6258</v>
      </c>
      <c r="O26" s="0" t="n">
        <v>606.8397</v>
      </c>
      <c r="P26" s="29" t="n">
        <f aca="false">STDEV(M26:O26)/SQRT(180)</f>
        <v>37.2061615900967</v>
      </c>
      <c r="R26" s="0" t="str">
        <f aca="false">A26</f>
        <v>ath-miR390a-5p</v>
      </c>
      <c r="S26" s="30" t="n">
        <f aca="false">E26</f>
        <v>9.62E-006</v>
      </c>
      <c r="T26" s="26" t="n">
        <f aca="false">F26</f>
        <v>1.979049218</v>
      </c>
      <c r="U26" s="26" t="n">
        <f aca="false">B26</f>
        <v>482.7096</v>
      </c>
      <c r="V26" s="26" t="n">
        <f aca="false">C26</f>
        <v>863.3703</v>
      </c>
      <c r="W26" s="30" t="n">
        <f aca="false">L26</f>
        <v>16.7699470367944</v>
      </c>
      <c r="X26" s="30" t="n">
        <f aca="false">P26</f>
        <v>37.2061615900967</v>
      </c>
    </row>
    <row r="27" customFormat="false" ht="15" hidden="false" customHeight="false" outlineLevel="0" collapsed="false">
      <c r="A27" s="14" t="s">
        <v>65</v>
      </c>
      <c r="B27" s="26" t="n">
        <f aca="false">AVERAGE(I27:K27)</f>
        <v>1492.65216666667</v>
      </c>
      <c r="C27" s="16" t="n">
        <f aca="false">AVERAGE(M27:O27)</f>
        <v>3660.7236</v>
      </c>
      <c r="D27" s="27" t="n">
        <v>1.31E-005</v>
      </c>
      <c r="E27" s="31" t="n">
        <v>1.35E-005</v>
      </c>
      <c r="F27" s="0" t="n">
        <v>2.504570304</v>
      </c>
      <c r="G27" s="28" t="n">
        <f aca="false">B27-C27</f>
        <v>-2168.07143333333</v>
      </c>
      <c r="I27" s="0" t="n">
        <v>1531.3617</v>
      </c>
      <c r="J27" s="0" t="n">
        <v>2630.7976</v>
      </c>
      <c r="K27" s="0" t="n">
        <v>315.7972</v>
      </c>
      <c r="L27" s="29" t="n">
        <f aca="false">STDEV(I27:K27)/SQRT(180)</f>
        <v>86.3111468910979</v>
      </c>
      <c r="M27" s="0" t="n">
        <v>7059.2685</v>
      </c>
      <c r="N27" s="0" t="n">
        <v>1545.6442</v>
      </c>
      <c r="O27" s="0" t="n">
        <v>2377.2581</v>
      </c>
      <c r="P27" s="29" t="n">
        <f aca="false">STDEV(M27:O27)/SQRT(180)</f>
        <v>221.553555071345</v>
      </c>
      <c r="R27" s="0" t="str">
        <f aca="false">A27</f>
        <v>ath-miR396b-3p</v>
      </c>
      <c r="S27" s="30" t="n">
        <f aca="false">E27</f>
        <v>1.35E-005</v>
      </c>
      <c r="T27" s="26" t="n">
        <f aca="false">F27</f>
        <v>2.504570304</v>
      </c>
      <c r="U27" s="26" t="n">
        <f aca="false">B27</f>
        <v>1492.65216666667</v>
      </c>
      <c r="V27" s="26" t="n">
        <f aca="false">C27</f>
        <v>3660.7236</v>
      </c>
      <c r="W27" s="30" t="n">
        <f aca="false">L27</f>
        <v>86.3111468910979</v>
      </c>
      <c r="X27" s="30" t="n">
        <f aca="false">P27</f>
        <v>221.553555071345</v>
      </c>
    </row>
    <row r="28" customFormat="false" ht="15" hidden="false" customHeight="false" outlineLevel="0" collapsed="false">
      <c r="A28" s="14" t="s">
        <v>66</v>
      </c>
      <c r="B28" s="26" t="n">
        <f aca="false">AVERAGE(I28:K28)</f>
        <v>170.4893</v>
      </c>
      <c r="C28" s="16" t="n">
        <f aca="false">AVERAGE(M28:O28)</f>
        <v>431.346033333333</v>
      </c>
      <c r="D28" s="27" t="n">
        <v>3.17E-016</v>
      </c>
      <c r="E28" s="31" t="n">
        <v>3.27E-016</v>
      </c>
      <c r="F28" s="0" t="n">
        <v>2.539025964</v>
      </c>
      <c r="G28" s="28" t="n">
        <f aca="false">B28-C28</f>
        <v>-260.856733333333</v>
      </c>
      <c r="I28" s="0" t="n">
        <v>232.8934</v>
      </c>
      <c r="J28" s="0" t="n">
        <v>218.7298</v>
      </c>
      <c r="K28" s="0" t="n">
        <v>59.8447</v>
      </c>
      <c r="L28" s="29" t="n">
        <f aca="false">STDEV(I28:K28)/SQRT(180)</f>
        <v>7.16155729615889</v>
      </c>
      <c r="M28" s="0" t="n">
        <v>727.6483</v>
      </c>
      <c r="N28" s="0" t="n">
        <v>246.3573</v>
      </c>
      <c r="O28" s="0" t="n">
        <v>320.0325</v>
      </c>
      <c r="P28" s="29" t="n">
        <f aca="false">STDEV(M28:O28)/SQRT(180)</f>
        <v>19.3223077322004</v>
      </c>
      <c r="R28" s="0" t="str">
        <f aca="false">A28</f>
        <v>ath-miR5654-3p</v>
      </c>
      <c r="S28" s="30" t="n">
        <f aca="false">E28</f>
        <v>3.27E-016</v>
      </c>
      <c r="T28" s="26" t="n">
        <f aca="false">F28</f>
        <v>2.539025964</v>
      </c>
      <c r="U28" s="26" t="n">
        <f aca="false">B28</f>
        <v>170.4893</v>
      </c>
      <c r="V28" s="26" t="n">
        <f aca="false">C28</f>
        <v>431.346033333333</v>
      </c>
      <c r="W28" s="30" t="n">
        <f aca="false">L28</f>
        <v>7.16155729615889</v>
      </c>
      <c r="X28" s="30" t="n">
        <f aca="false">P28</f>
        <v>19.3223077322004</v>
      </c>
    </row>
    <row r="29" customFormat="false" ht="15" hidden="false" customHeight="false" outlineLevel="0" collapsed="false">
      <c r="A29" s="14" t="s">
        <v>67</v>
      </c>
      <c r="B29" s="26" t="n">
        <f aca="false">AVERAGE(I29:K29)</f>
        <v>836.603033333333</v>
      </c>
      <c r="C29" s="16" t="n">
        <f aca="false">AVERAGE(M29:O29)</f>
        <v>2368.09203333333</v>
      </c>
      <c r="D29" s="27" t="n">
        <v>2E-005</v>
      </c>
      <c r="E29" s="31" t="n">
        <v>2.06E-005</v>
      </c>
      <c r="F29" s="0" t="n">
        <v>2.724523963</v>
      </c>
      <c r="G29" s="28" t="n">
        <f aca="false">B29-C29</f>
        <v>-1531.489</v>
      </c>
      <c r="I29" s="0" t="n">
        <v>583.3139</v>
      </c>
      <c r="J29" s="0" t="n">
        <v>1780.5969</v>
      </c>
      <c r="K29" s="0" t="n">
        <v>145.8983</v>
      </c>
      <c r="L29" s="29" t="n">
        <f aca="false">STDEV(I29:K29)/SQRT(180)</f>
        <v>63.0773958900692</v>
      </c>
      <c r="M29" s="0" t="n">
        <v>4622.1267</v>
      </c>
      <c r="N29" s="0" t="n">
        <v>741.0035</v>
      </c>
      <c r="O29" s="0" t="n">
        <v>1741.1459</v>
      </c>
      <c r="P29" s="29" t="n">
        <f aca="false">STDEV(M29:O29)/SQRT(180)</f>
        <v>150.195713320446</v>
      </c>
      <c r="R29" s="0" t="str">
        <f aca="false">A29</f>
        <v>ath-miR393b-3p</v>
      </c>
      <c r="S29" s="30" t="n">
        <f aca="false">E29</f>
        <v>2.06E-005</v>
      </c>
      <c r="T29" s="26" t="n">
        <f aca="false">F29</f>
        <v>2.724523963</v>
      </c>
      <c r="U29" s="26" t="n">
        <f aca="false">B29</f>
        <v>836.603033333333</v>
      </c>
      <c r="V29" s="26" t="n">
        <f aca="false">C29</f>
        <v>2368.09203333333</v>
      </c>
      <c r="W29" s="30" t="n">
        <f aca="false">L29</f>
        <v>63.0773958900692</v>
      </c>
      <c r="X29" s="30" t="n">
        <f aca="false">P29</f>
        <v>150.195713320446</v>
      </c>
    </row>
    <row r="30" customFormat="false" ht="15" hidden="false" customHeight="false" outlineLevel="0" collapsed="false">
      <c r="A30" s="14" t="s">
        <v>68</v>
      </c>
      <c r="B30" s="26" t="n">
        <f aca="false">AVERAGE(I30:K30)</f>
        <v>733.256733333333</v>
      </c>
      <c r="C30" s="16" t="n">
        <f aca="false">AVERAGE(M30:O30)</f>
        <v>3385.42656666667</v>
      </c>
      <c r="D30" s="27" t="n">
        <v>1.03E-007</v>
      </c>
      <c r="E30" s="31" t="n">
        <v>1.06E-007</v>
      </c>
      <c r="F30" s="0" t="n">
        <v>3.142399285</v>
      </c>
      <c r="G30" s="28" t="n">
        <f aca="false">B30-C30</f>
        <v>-2652.16983333333</v>
      </c>
      <c r="I30" s="0" t="n">
        <v>835.7616</v>
      </c>
      <c r="J30" s="0" t="n">
        <v>1177.3726</v>
      </c>
      <c r="K30" s="0" t="n">
        <v>186.636</v>
      </c>
      <c r="L30" s="29" t="n">
        <f aca="false">STDEV(I30:K30)/SQRT(180)</f>
        <v>37.5107531554955</v>
      </c>
      <c r="M30" s="0" t="n">
        <v>7826.9963</v>
      </c>
      <c r="N30" s="0" t="n">
        <v>883.1135</v>
      </c>
      <c r="O30" s="0" t="n">
        <v>1446.1699</v>
      </c>
      <c r="P30" s="29" t="n">
        <f aca="false">STDEV(M30:O30)/SQRT(180)</f>
        <v>287.468978031082</v>
      </c>
      <c r="R30" s="0" t="str">
        <f aca="false">A30</f>
        <v>ath-miR822-5p</v>
      </c>
      <c r="S30" s="30" t="n">
        <f aca="false">E30</f>
        <v>1.06E-007</v>
      </c>
      <c r="T30" s="26" t="n">
        <f aca="false">F30</f>
        <v>3.142399285</v>
      </c>
      <c r="U30" s="26" t="n">
        <f aca="false">B30</f>
        <v>733.256733333333</v>
      </c>
      <c r="V30" s="26" t="n">
        <f aca="false">C30</f>
        <v>3385.42656666667</v>
      </c>
      <c r="W30" s="30" t="n">
        <f aca="false">L30</f>
        <v>37.5107531554955</v>
      </c>
      <c r="X30" s="30" t="n">
        <f aca="false">P30</f>
        <v>287.468978031082</v>
      </c>
    </row>
    <row r="31" customFormat="false" ht="15" hidden="false" customHeight="false" outlineLevel="0" collapsed="false">
      <c r="A31" s="14" t="s">
        <v>69</v>
      </c>
      <c r="B31" s="26" t="n">
        <f aca="false">AVERAGE(I31:K31)</f>
        <v>1.9843</v>
      </c>
      <c r="C31" s="16" t="n">
        <f aca="false">AVERAGE(M31:O31)</f>
        <v>4.4318</v>
      </c>
      <c r="D31" s="27" t="n">
        <v>0.024467367</v>
      </c>
      <c r="E31" s="0" t="n">
        <v>0.025199923</v>
      </c>
      <c r="F31" s="0" t="n">
        <v>3.161305218</v>
      </c>
      <c r="G31" s="28" t="n">
        <f aca="false">B31-C31</f>
        <v>-2.4475</v>
      </c>
      <c r="I31" s="0" t="n">
        <v>3.2918</v>
      </c>
      <c r="J31" s="0" t="n">
        <v>0</v>
      </c>
      <c r="K31" s="0" t="n">
        <v>2.6611</v>
      </c>
      <c r="L31" s="29" t="n">
        <f aca="false">STDEV(I31:K31)/SQRT(180)</f>
        <v>0.130224816076746</v>
      </c>
      <c r="M31" s="0" t="n">
        <v>4.502</v>
      </c>
      <c r="N31" s="0" t="n">
        <v>2.2284</v>
      </c>
      <c r="O31" s="0" t="n">
        <v>6.565</v>
      </c>
      <c r="P31" s="29" t="n">
        <f aca="false">STDEV(M31:O31)/SQRT(180)</f>
        <v>0.161679053133738</v>
      </c>
      <c r="R31" s="0" t="str">
        <f aca="false">A31</f>
        <v>ath-miR845a</v>
      </c>
      <c r="S31" s="30" t="n">
        <f aca="false">E31</f>
        <v>0.025199923</v>
      </c>
      <c r="T31" s="26" t="n">
        <f aca="false">F31</f>
        <v>3.161305218</v>
      </c>
      <c r="U31" s="26" t="n">
        <f aca="false">B31</f>
        <v>1.9843</v>
      </c>
      <c r="V31" s="26" t="n">
        <f aca="false">C31</f>
        <v>4.4318</v>
      </c>
      <c r="W31" s="30" t="n">
        <f aca="false">L31</f>
        <v>0.130224816076746</v>
      </c>
      <c r="X31" s="30" t="n">
        <f aca="false">P31</f>
        <v>0.161679053133738</v>
      </c>
    </row>
    <row r="32" customFormat="false" ht="15" hidden="false" customHeight="false" outlineLevel="0" collapsed="false">
      <c r="A32" s="14" t="s">
        <v>70</v>
      </c>
      <c r="B32" s="26" t="n">
        <f aca="false">AVERAGE(I32:K32)</f>
        <v>76.5922666666667</v>
      </c>
      <c r="C32" s="16" t="n">
        <f aca="false">AVERAGE(M32:O32)</f>
        <v>451.2929</v>
      </c>
      <c r="D32" s="27" t="n">
        <v>2.67E-012</v>
      </c>
      <c r="E32" s="31" t="n">
        <v>2.75E-012</v>
      </c>
      <c r="F32" s="0" t="n">
        <v>3.555836423</v>
      </c>
      <c r="G32" s="28" t="n">
        <f aca="false">B32-C32</f>
        <v>-374.700633333333</v>
      </c>
      <c r="I32" s="0" t="n">
        <v>54.7101</v>
      </c>
      <c r="J32" s="0" t="n">
        <v>146.0134</v>
      </c>
      <c r="K32" s="0" t="n">
        <v>29.0533</v>
      </c>
      <c r="L32" s="29" t="n">
        <f aca="false">STDEV(I32:K32)/SQRT(180)</f>
        <v>4.58199262907607</v>
      </c>
      <c r="M32" s="0" t="n">
        <v>915.7574</v>
      </c>
      <c r="N32" s="0" t="n">
        <v>139.7678</v>
      </c>
      <c r="O32" s="0" t="n">
        <v>298.3535</v>
      </c>
      <c r="P32" s="29" t="n">
        <f aca="false">STDEV(M32:O32)/SQRT(180)</f>
        <v>30.5580331210878</v>
      </c>
      <c r="R32" s="0" t="str">
        <f aca="false">A32</f>
        <v>ath-miR5026</v>
      </c>
      <c r="S32" s="30" t="n">
        <f aca="false">E32</f>
        <v>2.75E-012</v>
      </c>
      <c r="T32" s="26" t="n">
        <f aca="false">F32</f>
        <v>3.555836423</v>
      </c>
      <c r="U32" s="26" t="n">
        <f aca="false">B32</f>
        <v>76.5922666666667</v>
      </c>
      <c r="V32" s="26" t="n">
        <f aca="false">C32</f>
        <v>451.2929</v>
      </c>
      <c r="W32" s="30" t="n">
        <f aca="false">L32</f>
        <v>4.58199262907607</v>
      </c>
      <c r="X32" s="30" t="n">
        <f aca="false">P32</f>
        <v>30.5580331210878</v>
      </c>
    </row>
    <row r="33" customFormat="false" ht="15" hidden="false" customHeight="false" outlineLevel="0" collapsed="false">
      <c r="A33" s="14" t="s">
        <v>71</v>
      </c>
      <c r="B33" s="26" t="n">
        <f aca="false">AVERAGE(I33:K33)</f>
        <v>4.7423</v>
      </c>
      <c r="C33" s="16" t="n">
        <f aca="false">AVERAGE(M33:O33)</f>
        <v>15.7704</v>
      </c>
      <c r="D33" s="27" t="n">
        <v>0.039699078</v>
      </c>
      <c r="E33" s="0" t="n">
        <v>0.040887673</v>
      </c>
      <c r="F33" s="0" t="n">
        <v>3.688258128</v>
      </c>
      <c r="G33" s="28" t="n">
        <f aca="false">B33-C33</f>
        <v>-11.0281</v>
      </c>
      <c r="I33" s="0" t="n">
        <v>3.1873</v>
      </c>
      <c r="J33" s="0" t="n">
        <v>11.0396</v>
      </c>
      <c r="K33" s="0" t="n">
        <v>0</v>
      </c>
      <c r="L33" s="29" t="n">
        <f aca="false">STDEV(I33:K33)/SQRT(180)</f>
        <v>0.423488887365681</v>
      </c>
      <c r="M33" s="0" t="n">
        <v>4.645</v>
      </c>
      <c r="N33" s="0" t="n">
        <v>6.2217</v>
      </c>
      <c r="O33" s="0" t="n">
        <v>36.4445</v>
      </c>
      <c r="P33" s="29" t="n">
        <f aca="false">STDEV(M33:O33)/SQRT(180)</f>
        <v>1.33580043384315</v>
      </c>
      <c r="R33" s="0" t="str">
        <f aca="false">A33</f>
        <v>ath-miR833a-3p</v>
      </c>
      <c r="S33" s="30" t="n">
        <f aca="false">E33</f>
        <v>0.040887673</v>
      </c>
      <c r="T33" s="26" t="n">
        <f aca="false">F33</f>
        <v>3.688258128</v>
      </c>
      <c r="U33" s="26" t="n">
        <f aca="false">B33</f>
        <v>4.7423</v>
      </c>
      <c r="V33" s="26" t="n">
        <f aca="false">C33</f>
        <v>15.7704</v>
      </c>
      <c r="W33" s="30" t="n">
        <f aca="false">L33</f>
        <v>0.423488887365681</v>
      </c>
      <c r="X33" s="30" t="n">
        <f aca="false">P33</f>
        <v>1.33580043384315</v>
      </c>
    </row>
    <row r="34" customFormat="false" ht="15" hidden="false" customHeight="false" outlineLevel="0" collapsed="false">
      <c r="A34" s="14" t="s">
        <v>72</v>
      </c>
      <c r="B34" s="26" t="n">
        <f aca="false">AVERAGE(I34:K34)</f>
        <v>20.8858666666667</v>
      </c>
      <c r="C34" s="16" t="n">
        <f aca="false">AVERAGE(M34:O34)</f>
        <v>135.7087</v>
      </c>
      <c r="D34" s="27" t="n">
        <v>3.87E-006</v>
      </c>
      <c r="E34" s="31" t="n">
        <v>3.99E-006</v>
      </c>
      <c r="F34" s="0" t="n">
        <v>3.717978917</v>
      </c>
      <c r="G34" s="28" t="n">
        <f aca="false">B34-C34</f>
        <v>-114.822833333333</v>
      </c>
      <c r="I34" s="0" t="n">
        <v>27.8761</v>
      </c>
      <c r="J34" s="0" t="n">
        <v>30.9919</v>
      </c>
      <c r="K34" s="0" t="n">
        <v>3.7896</v>
      </c>
      <c r="L34" s="29" t="n">
        <f aca="false">STDEV(I34:K34)/SQRT(180)</f>
        <v>1.10965160414162</v>
      </c>
      <c r="M34" s="0" t="n">
        <v>311.8191</v>
      </c>
      <c r="N34" s="0" t="n">
        <v>48.0208</v>
      </c>
      <c r="O34" s="0" t="n">
        <v>47.2862</v>
      </c>
      <c r="P34" s="29" t="n">
        <f aca="false">STDEV(M34:O34)/SQRT(180)</f>
        <v>11.3679104037075</v>
      </c>
      <c r="R34" s="0" t="str">
        <f aca="false">A34</f>
        <v>ath-miR822-3p</v>
      </c>
      <c r="S34" s="30" t="n">
        <f aca="false">E34</f>
        <v>3.99E-006</v>
      </c>
      <c r="T34" s="26" t="n">
        <f aca="false">F34</f>
        <v>3.717978917</v>
      </c>
      <c r="U34" s="26" t="n">
        <f aca="false">B34</f>
        <v>20.8858666666667</v>
      </c>
      <c r="V34" s="26" t="n">
        <f aca="false">C34</f>
        <v>135.7087</v>
      </c>
      <c r="W34" s="30" t="n">
        <f aca="false">L34</f>
        <v>1.10965160414162</v>
      </c>
      <c r="X34" s="30" t="n">
        <f aca="false">P34</f>
        <v>11.3679104037075</v>
      </c>
    </row>
    <row r="35" customFormat="false" ht="15" hidden="false" customHeight="false" outlineLevel="0" collapsed="false">
      <c r="A35" s="14" t="s">
        <v>73</v>
      </c>
      <c r="B35" s="26" t="n">
        <f aca="false">AVERAGE(I35:K35)</f>
        <v>5.50063333333333</v>
      </c>
      <c r="C35" s="16" t="n">
        <f aca="false">AVERAGE(M35:O35)</f>
        <v>30.1655</v>
      </c>
      <c r="D35" s="27" t="n">
        <v>0.001149446</v>
      </c>
      <c r="E35" s="0" t="n">
        <v>0.001183861</v>
      </c>
      <c r="F35" s="0" t="n">
        <v>3.719155605</v>
      </c>
      <c r="G35" s="28" t="n">
        <f aca="false">B35-C35</f>
        <v>-24.6648666666667</v>
      </c>
      <c r="I35" s="0" t="n">
        <v>4.4112</v>
      </c>
      <c r="J35" s="0" t="n">
        <v>12.0907</v>
      </c>
      <c r="K35" s="0" t="n">
        <v>0</v>
      </c>
      <c r="L35" s="29" t="n">
        <f aca="false">STDEV(I35:K35)/SQRT(180)</f>
        <v>0.456048275729989</v>
      </c>
      <c r="M35" s="0" t="n">
        <v>61.6663</v>
      </c>
      <c r="N35" s="0" t="n">
        <v>6.9994</v>
      </c>
      <c r="O35" s="0" t="n">
        <v>21.8308</v>
      </c>
      <c r="P35" s="29" t="n">
        <f aca="false">STDEV(M35:O35)/SQRT(180)</f>
        <v>2.10715435674909</v>
      </c>
      <c r="R35" s="0" t="str">
        <f aca="false">A35</f>
        <v>ath-miR5629</v>
      </c>
      <c r="S35" s="30" t="n">
        <f aca="false">E35</f>
        <v>0.001183861</v>
      </c>
      <c r="T35" s="26" t="n">
        <f aca="false">F35</f>
        <v>3.719155605</v>
      </c>
      <c r="U35" s="26" t="n">
        <f aca="false">B35</f>
        <v>5.50063333333333</v>
      </c>
      <c r="V35" s="26" t="n">
        <f aca="false">C35</f>
        <v>30.1655</v>
      </c>
      <c r="W35" s="30" t="n">
        <f aca="false">L35</f>
        <v>0.456048275729989</v>
      </c>
      <c r="X35" s="30" t="n">
        <f aca="false">P35</f>
        <v>2.10715435674909</v>
      </c>
    </row>
    <row r="36" customFormat="false" ht="15" hidden="false" customHeight="false" outlineLevel="0" collapsed="false">
      <c r="A36" s="14" t="s">
        <v>74</v>
      </c>
      <c r="B36" s="26" t="n">
        <f aca="false">AVERAGE(I36:K36)</f>
        <v>11.4229</v>
      </c>
      <c r="C36" s="16" t="n">
        <f aca="false">AVERAGE(M36:O36)</f>
        <v>183.828833333333</v>
      </c>
      <c r="D36" s="27" t="n">
        <v>2E-005</v>
      </c>
      <c r="E36" s="31" t="n">
        <v>2.06E-005</v>
      </c>
      <c r="F36" s="0" t="n">
        <v>4.829460266</v>
      </c>
      <c r="G36" s="28" t="n">
        <f aca="false">B36-C36</f>
        <v>-172.405933333333</v>
      </c>
      <c r="I36" s="0" t="n">
        <v>12.1958</v>
      </c>
      <c r="J36" s="0" t="n">
        <v>4.7734</v>
      </c>
      <c r="K36" s="0" t="n">
        <v>17.2995</v>
      </c>
      <c r="L36" s="29" t="n">
        <f aca="false">STDEV(I36:K36)/SQRT(180)</f>
        <v>0.469478588495317</v>
      </c>
      <c r="M36" s="0" t="n">
        <v>172.1054</v>
      </c>
      <c r="N36" s="0" t="n">
        <v>178.0954</v>
      </c>
      <c r="O36" s="0" t="n">
        <v>201.2857</v>
      </c>
      <c r="P36" s="29" t="n">
        <f aca="false">STDEV(M36:O36)/SQRT(180)</f>
        <v>1.14873522324756</v>
      </c>
      <c r="R36" s="0" t="str">
        <f aca="false">A36</f>
        <v>ath-miR850</v>
      </c>
      <c r="S36" s="30" t="n">
        <f aca="false">E36</f>
        <v>2.06E-005</v>
      </c>
      <c r="T36" s="26" t="n">
        <f aca="false">F36</f>
        <v>4.829460266</v>
      </c>
      <c r="U36" s="26" t="n">
        <f aca="false">B36</f>
        <v>11.4229</v>
      </c>
      <c r="V36" s="26" t="n">
        <f aca="false">C36</f>
        <v>183.828833333333</v>
      </c>
      <c r="W36" s="30" t="n">
        <f aca="false">L36</f>
        <v>0.469478588495317</v>
      </c>
      <c r="X36" s="30" t="n">
        <f aca="false">P36</f>
        <v>1.14873522324756</v>
      </c>
    </row>
    <row r="37" customFormat="false" ht="15" hidden="false" customHeight="false" outlineLevel="0" collapsed="false">
      <c r="A37" s="14" t="s">
        <v>75</v>
      </c>
      <c r="B37" s="26" t="n">
        <f aca="false">AVERAGE(I37:K37)</f>
        <v>54.7339666666667</v>
      </c>
      <c r="C37" s="16" t="n">
        <f aca="false">AVERAGE(M37:O37)</f>
        <v>1045.82026666667</v>
      </c>
      <c r="D37" s="27" t="n">
        <v>9.52E-036</v>
      </c>
      <c r="E37" s="31" t="n">
        <v>9.8E-036</v>
      </c>
      <c r="F37" s="0" t="n">
        <v>5.507472472</v>
      </c>
      <c r="G37" s="28" t="n">
        <f aca="false">B37-C37</f>
        <v>-991.0863</v>
      </c>
      <c r="I37" s="0" t="n">
        <v>45.6693</v>
      </c>
      <c r="J37" s="0" t="n">
        <v>104.3784</v>
      </c>
      <c r="K37" s="0" t="n">
        <v>14.1542</v>
      </c>
      <c r="L37" s="29" t="n">
        <f aca="false">STDEV(I37:K37)/SQRT(180)</f>
        <v>3.41298802187511</v>
      </c>
      <c r="M37" s="0" t="n">
        <v>1891.4769</v>
      </c>
      <c r="N37" s="0" t="n">
        <v>568.1165</v>
      </c>
      <c r="O37" s="0" t="n">
        <v>677.8674</v>
      </c>
      <c r="P37" s="29" t="n">
        <f aca="false">STDEV(M37:O37)/SQRT(180)</f>
        <v>54.7399240417917</v>
      </c>
      <c r="R37" s="0" t="str">
        <f aca="false">A37</f>
        <v>ath-miR840-5p</v>
      </c>
      <c r="S37" s="30" t="n">
        <f aca="false">E37</f>
        <v>9.8E-036</v>
      </c>
      <c r="T37" s="26" t="n">
        <f aca="false">F37</f>
        <v>5.507472472</v>
      </c>
      <c r="U37" s="26" t="n">
        <f aca="false">B37</f>
        <v>54.7339666666667</v>
      </c>
      <c r="V37" s="26" t="n">
        <f aca="false">C37</f>
        <v>1045.82026666667</v>
      </c>
      <c r="W37" s="30" t="n">
        <f aca="false">L37</f>
        <v>3.41298802187511</v>
      </c>
      <c r="X37" s="30" t="n">
        <f aca="false">P37</f>
        <v>54.7399240417917</v>
      </c>
    </row>
    <row r="38" customFormat="false" ht="15" hidden="false" customHeight="false" outlineLevel="0" collapsed="false">
      <c r="A38" s="14" t="s">
        <v>76</v>
      </c>
      <c r="B38" s="26" t="n">
        <f aca="false">AVERAGE(I38:K38)</f>
        <v>3.70613333333333</v>
      </c>
      <c r="C38" s="16" t="n">
        <f aca="false">AVERAGE(M38:O38)</f>
        <v>78.3116666666667</v>
      </c>
      <c r="D38" s="27" t="n">
        <v>2.08E-013</v>
      </c>
      <c r="E38" s="31" t="n">
        <v>2.14E-013</v>
      </c>
      <c r="F38" s="0" t="n">
        <v>5.526958428</v>
      </c>
      <c r="G38" s="28" t="n">
        <f aca="false">B38-C38</f>
        <v>-74.6055333333333</v>
      </c>
      <c r="I38" s="0" t="n">
        <v>4.7076</v>
      </c>
      <c r="J38" s="0" t="n">
        <v>6.0937</v>
      </c>
      <c r="K38" s="0" t="n">
        <v>0.3171</v>
      </c>
      <c r="L38" s="29" t="n">
        <f aca="false">STDEV(I38:K38)/SQRT(180)</f>
        <v>0.224777402276283</v>
      </c>
      <c r="M38" s="0" t="n">
        <v>165.6053</v>
      </c>
      <c r="N38" s="0" t="n">
        <v>33.7162</v>
      </c>
      <c r="O38" s="0" t="n">
        <v>35.6135</v>
      </c>
      <c r="P38" s="29" t="n">
        <f aca="false">STDEV(M38:O38)/SQRT(180)</f>
        <v>5.63522342661828</v>
      </c>
      <c r="R38" s="0" t="str">
        <f aca="false">A38</f>
        <v>ath-miR5654-5p</v>
      </c>
      <c r="S38" s="30" t="n">
        <f aca="false">E38</f>
        <v>2.14E-013</v>
      </c>
      <c r="T38" s="26" t="n">
        <f aca="false">F38</f>
        <v>5.526958428</v>
      </c>
      <c r="U38" s="26" t="n">
        <f aca="false">B38</f>
        <v>3.70613333333333</v>
      </c>
      <c r="V38" s="26" t="n">
        <f aca="false">C38</f>
        <v>78.3116666666667</v>
      </c>
      <c r="W38" s="30" t="n">
        <f aca="false">L38</f>
        <v>0.224777402276283</v>
      </c>
      <c r="X38" s="30" t="n">
        <f aca="false">P38</f>
        <v>5.63522342661828</v>
      </c>
    </row>
    <row r="39" customFormat="false" ht="15" hidden="false" customHeight="false" outlineLevel="0" collapsed="false">
      <c r="A39" s="14" t="s">
        <v>77</v>
      </c>
      <c r="B39" s="26" t="n">
        <f aca="false">AVERAGE(I39:K39)</f>
        <v>1.88363333333333</v>
      </c>
      <c r="C39" s="16" t="n">
        <f aca="false">AVERAGE(M39:O39)</f>
        <v>15.446</v>
      </c>
      <c r="D39" s="27" t="n">
        <v>0.000172442</v>
      </c>
      <c r="E39" s="0" t="n">
        <v>0.000177605</v>
      </c>
      <c r="F39" s="0" t="n">
        <v>6.484721707</v>
      </c>
      <c r="G39" s="28" t="n">
        <f aca="false">B39-C39</f>
        <v>-13.5623666666667</v>
      </c>
      <c r="I39" s="0" t="n">
        <v>2.4491</v>
      </c>
      <c r="J39" s="0" t="n">
        <v>3.2018</v>
      </c>
      <c r="K39" s="0" t="n">
        <v>0</v>
      </c>
      <c r="L39" s="29" t="n">
        <f aca="false">STDEV(I39:K39)/SQRT(180)</f>
        <v>0.124781925848732</v>
      </c>
      <c r="M39" s="0" t="n">
        <v>27.5797</v>
      </c>
      <c r="N39" s="0" t="n">
        <v>4.685</v>
      </c>
      <c r="O39" s="0" t="n">
        <v>14.0733</v>
      </c>
      <c r="P39" s="29" t="n">
        <f aca="false">STDEV(M39:O39)/SQRT(180)</f>
        <v>0.857823638278224</v>
      </c>
      <c r="R39" s="0" t="str">
        <f aca="false">A39</f>
        <v>ath-miR865-5p</v>
      </c>
      <c r="S39" s="30" t="n">
        <f aca="false">E39</f>
        <v>0.000177605</v>
      </c>
      <c r="T39" s="26" t="n">
        <f aca="false">F39</f>
        <v>6.484721707</v>
      </c>
      <c r="U39" s="26" t="n">
        <f aca="false">B39</f>
        <v>1.88363333333333</v>
      </c>
      <c r="V39" s="26" t="n">
        <f aca="false">C39</f>
        <v>15.446</v>
      </c>
      <c r="W39" s="30" t="n">
        <f aca="false">L39</f>
        <v>0.124781925848732</v>
      </c>
      <c r="X39" s="30" t="n">
        <f aca="false">P39</f>
        <v>0.857823638278224</v>
      </c>
    </row>
    <row r="41" customFormat="false" ht="16" hidden="false" customHeight="false" outlineLevel="0" collapsed="false">
      <c r="C41" s="0" t="s">
        <v>0</v>
      </c>
      <c r="D41" s="47" t="n">
        <v>12</v>
      </c>
      <c r="E41" s="0" t="n">
        <v>18</v>
      </c>
      <c r="F41" s="0" t="n">
        <v>10</v>
      </c>
      <c r="G41" s="0" t="s">
        <v>3</v>
      </c>
    </row>
    <row r="42" customFormat="false" ht="16" hidden="false" customHeight="false" outlineLevel="0" collapsed="false">
      <c r="C42" s="0" t="s">
        <v>1</v>
      </c>
      <c r="D42" s="47" t="n">
        <v>13</v>
      </c>
      <c r="E42" s="0" t="n">
        <v>19</v>
      </c>
      <c r="F42" s="0" t="n">
        <v>8</v>
      </c>
    </row>
    <row r="43" customFormat="false" ht="16" hidden="false" customHeight="false" outlineLevel="0" collapsed="false">
      <c r="C43" s="0" t="s">
        <v>2</v>
      </c>
      <c r="D43" s="0" t="n">
        <f aca="false">SUM(D41:D42)</f>
        <v>25</v>
      </c>
      <c r="E43" s="0" t="n">
        <f aca="false">SUM(E41:E42)</f>
        <v>37</v>
      </c>
      <c r="F43" s="0" t="n">
        <f aca="false">SUM(F41:F42)</f>
        <v>18</v>
      </c>
    </row>
  </sheetData>
  <mergeCells count="3">
    <mergeCell ref="I1:O1"/>
    <mergeCell ref="U1:V1"/>
    <mergeCell ref="W1:X1"/>
  </mergeCells>
  <conditionalFormatting sqref="D3:D39 D41:D42">
    <cfRule type="cellIs" priority="2" operator="lessThanOrEqual" aboveAverage="0" equalAverage="0" bottom="0" percent="0" rank="0" text="" dxfId="4">
      <formula>0.01</formula>
    </cfRule>
  </conditionalFormatting>
  <conditionalFormatting sqref="E3:E39">
    <cfRule type="cellIs" priority="3" operator="lessThanOrEqual" aboveAverage="0" equalAverage="0" bottom="0" percent="0" rank="0" text="" dxfId="5">
      <formula>0.05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7375C7A-E8EA-4B7C-8D3E-BEAB16D2703B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2"/>
              <x14:cfIcon iconSet="3Arrows" iconId="2"/>
              <x14:cfIcon iconSet="3Arrows" iconId="0"/>
            </x14:iconSet>
          </x14:cfRule>
          <xm:sqref>G3:G39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51"/>
    <col collapsed="false" customWidth="true" hidden="false" outlineLevel="0" max="3" min="2" style="0" width="10"/>
    <col collapsed="false" customWidth="true" hidden="false" outlineLevel="0" max="6" min="4" style="0" width="12.17"/>
    <col collapsed="false" customWidth="true" hidden="false" outlineLevel="0" max="7" min="7" style="0" width="25"/>
    <col collapsed="false" customWidth="true" hidden="false" outlineLevel="0" max="11" min="9" style="0" width="15.33"/>
    <col collapsed="false" customWidth="true" hidden="false" outlineLevel="0" max="13" min="13" style="0" width="11.83"/>
    <col collapsed="false" customWidth="true" hidden="false" outlineLevel="0" max="15" min="14" style="0" width="12.17"/>
  </cols>
  <sheetData>
    <row r="1" customFormat="false" ht="16" hidden="false" customHeight="false" outlineLevel="0" collapsed="false">
      <c r="A1" s="14"/>
      <c r="B1" s="15" t="s">
        <v>78</v>
      </c>
      <c r="C1" s="16" t="s">
        <v>21</v>
      </c>
      <c r="D1" s="14" t="s">
        <v>22</v>
      </c>
      <c r="E1" s="14" t="s">
        <v>23</v>
      </c>
      <c r="G1" s="17"/>
      <c r="H1" s="18"/>
      <c r="I1" s="2" t="s">
        <v>24</v>
      </c>
      <c r="J1" s="2"/>
      <c r="K1" s="2"/>
      <c r="L1" s="2"/>
      <c r="M1" s="2"/>
      <c r="N1" s="2"/>
      <c r="O1" s="2"/>
      <c r="P1" s="18"/>
    </row>
    <row r="2" customFormat="false" ht="16" hidden="false" customHeight="false" outlineLevel="0" collapsed="false">
      <c r="A2" s="23" t="s">
        <v>27</v>
      </c>
      <c r="B2" s="21" t="s">
        <v>25</v>
      </c>
      <c r="C2" s="21" t="s">
        <v>25</v>
      </c>
      <c r="D2" s="23" t="s">
        <v>28</v>
      </c>
      <c r="E2" s="23" t="s">
        <v>28</v>
      </c>
      <c r="F2" s="23" t="s">
        <v>29</v>
      </c>
      <c r="G2" s="17" t="s">
        <v>30</v>
      </c>
      <c r="I2" s="0" t="s">
        <v>79</v>
      </c>
      <c r="J2" s="0" t="s">
        <v>80</v>
      </c>
      <c r="K2" s="0" t="s">
        <v>81</v>
      </c>
      <c r="M2" s="0" t="s">
        <v>35</v>
      </c>
      <c r="N2" s="0" t="s">
        <v>36</v>
      </c>
      <c r="O2" s="0" t="s">
        <v>37</v>
      </c>
    </row>
    <row r="3" customFormat="false" ht="16" hidden="false" customHeight="false" outlineLevel="0" collapsed="false">
      <c r="A3" s="0" t="s">
        <v>75</v>
      </c>
      <c r="B3" s="48" t="n">
        <f aca="false">AVERAGE(I3:K3)</f>
        <v>1045.82026666667</v>
      </c>
      <c r="C3" s="26" t="n">
        <f aca="false">AVERAGE(M3:O4)</f>
        <v>274.476716666667</v>
      </c>
      <c r="D3" s="31" t="n">
        <v>2.16E-026</v>
      </c>
      <c r="E3" s="31" t="n">
        <v>2.33E-026</v>
      </c>
      <c r="F3" s="0" t="n">
        <v>4.71661379231521</v>
      </c>
      <c r="G3" s="28" t="n">
        <f aca="false">B3-C3</f>
        <v>771.34355</v>
      </c>
      <c r="I3" s="0" t="n">
        <v>1891.4769</v>
      </c>
      <c r="J3" s="0" t="n">
        <v>568.1165</v>
      </c>
      <c r="K3" s="0" t="n">
        <v>677.8674</v>
      </c>
      <c r="M3" s="0" t="n">
        <v>57.3138</v>
      </c>
      <c r="N3" s="0" t="n">
        <v>75.6199</v>
      </c>
      <c r="O3" s="0" t="n">
        <v>91.3509</v>
      </c>
    </row>
    <row r="4" customFormat="false" ht="16" hidden="false" customHeight="false" outlineLevel="0" collapsed="false">
      <c r="A4" s="0" t="s">
        <v>43</v>
      </c>
      <c r="B4" s="26" t="n">
        <f aca="false">AVERAGE(I4:K4)</f>
        <v>18.6839666666667</v>
      </c>
      <c r="C4" s="26" t="n">
        <f aca="false">AVERAGE(M4:O5)</f>
        <v>276.12325</v>
      </c>
      <c r="D4" s="31" t="n">
        <v>7.09E-012</v>
      </c>
      <c r="E4" s="31" t="n">
        <v>7.67E-012</v>
      </c>
      <c r="F4" s="0" t="n">
        <v>-3.75847769415249</v>
      </c>
      <c r="G4" s="28" t="n">
        <f aca="false">B4-C4</f>
        <v>-257.439283333333</v>
      </c>
      <c r="I4" s="0" t="n">
        <v>34.3339</v>
      </c>
      <c r="J4" s="0" t="n">
        <v>13.274</v>
      </c>
      <c r="K4" s="0" t="n">
        <v>8.444</v>
      </c>
      <c r="M4" s="0" t="n">
        <v>417.1898</v>
      </c>
      <c r="N4" s="0" t="n">
        <v>487.8514</v>
      </c>
      <c r="O4" s="0" t="n">
        <v>517.5345</v>
      </c>
    </row>
    <row r="5" customFormat="false" ht="16" hidden="false" customHeight="false" outlineLevel="0" collapsed="false">
      <c r="A5" s="0" t="s">
        <v>70</v>
      </c>
      <c r="B5" s="48" t="n">
        <f aca="false">AVERAGE(I5:K5)</f>
        <v>451.2929</v>
      </c>
      <c r="C5" s="26" t="n">
        <f aca="false">AVERAGE(M5:O6)</f>
        <v>428.178866666667</v>
      </c>
      <c r="D5" s="31" t="n">
        <v>3.48E-010</v>
      </c>
      <c r="E5" s="31" t="n">
        <v>3.76E-010</v>
      </c>
      <c r="F5" s="0" t="n">
        <v>3.28037342422691</v>
      </c>
      <c r="G5" s="28" t="n">
        <f aca="false">B5-C5</f>
        <v>23.1140333333333</v>
      </c>
      <c r="I5" s="0" t="n">
        <v>915.7574</v>
      </c>
      <c r="J5" s="0" t="n">
        <v>139.7678</v>
      </c>
      <c r="K5" s="0" t="n">
        <v>298.3535</v>
      </c>
      <c r="M5" s="0" t="n">
        <v>58.0395</v>
      </c>
      <c r="N5" s="0" t="n">
        <v>72.7705</v>
      </c>
      <c r="O5" s="0" t="n">
        <v>103.3538</v>
      </c>
    </row>
    <row r="6" customFormat="false" ht="16" hidden="false" customHeight="false" outlineLevel="0" collapsed="false">
      <c r="A6" s="0" t="s">
        <v>56</v>
      </c>
      <c r="B6" s="26" t="n">
        <f aca="false">AVERAGE(I6:K6)</f>
        <v>89.2262</v>
      </c>
      <c r="C6" s="26" t="n">
        <f aca="false">AVERAGE(M6:O7)</f>
        <v>736.312433333333</v>
      </c>
      <c r="D6" s="31" t="n">
        <v>1.06E-009</v>
      </c>
      <c r="E6" s="31" t="n">
        <v>1.14E-009</v>
      </c>
      <c r="F6" s="0" t="n">
        <v>-2.12221862030269</v>
      </c>
      <c r="G6" s="28" t="n">
        <f aca="false">B6-C6</f>
        <v>-647.086233333333</v>
      </c>
      <c r="I6" s="0" t="n">
        <v>149.1553</v>
      </c>
      <c r="J6" s="0" t="n">
        <v>51.5345</v>
      </c>
      <c r="K6" s="0" t="n">
        <v>66.9888</v>
      </c>
      <c r="M6" s="0" t="n">
        <v>551.6231</v>
      </c>
      <c r="N6" s="0" t="n">
        <v>1004.0753</v>
      </c>
      <c r="O6" s="0" t="n">
        <v>779.211</v>
      </c>
    </row>
    <row r="7" customFormat="false" ht="16" hidden="false" customHeight="false" outlineLevel="0" collapsed="false">
      <c r="A7" s="0" t="s">
        <v>44</v>
      </c>
      <c r="B7" s="26" t="n">
        <f aca="false">AVERAGE(I7:K7)</f>
        <v>35.4067666666667</v>
      </c>
      <c r="C7" s="26" t="n">
        <f aca="false">AVERAGE(M7:O8)</f>
        <v>674.90585</v>
      </c>
      <c r="D7" s="31" t="n">
        <v>1E-007</v>
      </c>
      <c r="E7" s="31" t="n">
        <v>1.08E-007</v>
      </c>
      <c r="F7" s="0" t="n">
        <v>-3.29743935178812</v>
      </c>
      <c r="G7" s="28" t="n">
        <f aca="false">B7-C7</f>
        <v>-639.499083333333</v>
      </c>
      <c r="I7" s="0" t="n">
        <v>67.542</v>
      </c>
      <c r="J7" s="0" t="n">
        <v>29.6714</v>
      </c>
      <c r="K7" s="0" t="n">
        <v>9.0069</v>
      </c>
      <c r="M7" s="0" t="n">
        <v>478.2057</v>
      </c>
      <c r="N7" s="0" t="n">
        <v>909.7627</v>
      </c>
      <c r="O7" s="0" t="n">
        <v>694.9968</v>
      </c>
    </row>
    <row r="8" customFormat="false" ht="16" hidden="false" customHeight="false" outlineLevel="0" collapsed="false">
      <c r="A8" s="0" t="s">
        <v>68</v>
      </c>
      <c r="B8" s="48" t="n">
        <f aca="false">AVERAGE(I8:K8)</f>
        <v>3385.42656666667</v>
      </c>
      <c r="C8" s="26" t="n">
        <f aca="false">AVERAGE(M8:O9)</f>
        <v>461.233083333333</v>
      </c>
      <c r="D8" s="31" t="n">
        <v>1.31E-007</v>
      </c>
      <c r="E8" s="31" t="n">
        <v>1.42E-007</v>
      </c>
      <c r="F8" s="0" t="n">
        <v>3.15987348005384</v>
      </c>
      <c r="G8" s="28" t="n">
        <f aca="false">B8-C8</f>
        <v>2924.19348333333</v>
      </c>
      <c r="I8" s="0" t="n">
        <v>7826.9963</v>
      </c>
      <c r="J8" s="0" t="n">
        <v>883.1135</v>
      </c>
      <c r="K8" s="0" t="n">
        <v>1446.1699</v>
      </c>
      <c r="M8" s="0" t="n">
        <v>201.898</v>
      </c>
      <c r="N8" s="0" t="n">
        <v>1015.3718</v>
      </c>
      <c r="O8" s="0" t="n">
        <v>749.2001</v>
      </c>
    </row>
    <row r="9" customFormat="false" ht="16" hidden="false" customHeight="false" outlineLevel="0" collapsed="false">
      <c r="A9" s="0" t="s">
        <v>66</v>
      </c>
      <c r="B9" s="48" t="n">
        <f aca="false">AVERAGE(I9:K9)</f>
        <v>431.346033333333</v>
      </c>
      <c r="C9" s="26" t="n">
        <f aca="false">AVERAGE(M9:O10)</f>
        <v>390.09305</v>
      </c>
      <c r="D9" s="31" t="n">
        <v>2.5E-007</v>
      </c>
      <c r="E9" s="31" t="n">
        <v>2.7E-007</v>
      </c>
      <c r="F9" s="0" t="n">
        <v>1.67661442059555</v>
      </c>
      <c r="G9" s="28" t="n">
        <f aca="false">B9-C9</f>
        <v>41.2529833333334</v>
      </c>
      <c r="I9" s="0" t="n">
        <v>727.6483</v>
      </c>
      <c r="J9" s="0" t="n">
        <v>246.3573</v>
      </c>
      <c r="K9" s="0" t="n">
        <v>320.0325</v>
      </c>
      <c r="M9" s="0" t="n">
        <v>196.8711</v>
      </c>
      <c r="N9" s="0" t="n">
        <v>321.6436</v>
      </c>
      <c r="O9" s="0" t="n">
        <v>282.4139</v>
      </c>
    </row>
    <row r="10" customFormat="false" ht="16" hidden="false" customHeight="false" outlineLevel="0" collapsed="false">
      <c r="A10" s="0" t="s">
        <v>67</v>
      </c>
      <c r="B10" s="48" t="n">
        <f aca="false">AVERAGE(I10:K10)</f>
        <v>2368.09203333333</v>
      </c>
      <c r="C10" s="26" t="n">
        <f aca="false">AVERAGE(M10:O11)</f>
        <v>264.198766666667</v>
      </c>
      <c r="D10" s="31" t="n">
        <v>9.46E-007</v>
      </c>
      <c r="E10" s="31" t="n">
        <v>1.02E-006</v>
      </c>
      <c r="F10" s="0" t="n">
        <v>3.13813135727865</v>
      </c>
      <c r="G10" s="28" t="n">
        <f aca="false">B10-C10</f>
        <v>2103.89326666667</v>
      </c>
      <c r="I10" s="0" t="n">
        <v>4622.1267</v>
      </c>
      <c r="J10" s="0" t="n">
        <v>741.0035</v>
      </c>
      <c r="K10" s="0" t="n">
        <v>1741.1459</v>
      </c>
      <c r="M10" s="0" t="n">
        <v>192.9689</v>
      </c>
      <c r="N10" s="0" t="n">
        <v>667.2819</v>
      </c>
      <c r="O10" s="0" t="n">
        <v>679.3789</v>
      </c>
    </row>
    <row r="11" customFormat="false" ht="16" hidden="false" customHeight="false" outlineLevel="0" collapsed="false">
      <c r="A11" s="0" t="s">
        <v>76</v>
      </c>
      <c r="B11" s="48" t="n">
        <f aca="false">AVERAGE(I11:K11)</f>
        <v>78.3116666666667</v>
      </c>
      <c r="C11" s="26" t="n">
        <f aca="false">AVERAGE(M11:O12)</f>
        <v>93308.0945166667</v>
      </c>
      <c r="D11" s="31" t="n">
        <v>1.1E-005</v>
      </c>
      <c r="E11" s="31" t="n">
        <v>1.19E-005</v>
      </c>
      <c r="F11" s="0" t="n">
        <v>3.32807604313824</v>
      </c>
      <c r="G11" s="28" t="n">
        <f aca="false">B11-C11</f>
        <v>-93229.78285</v>
      </c>
      <c r="I11" s="0" t="n">
        <v>165.6053</v>
      </c>
      <c r="J11" s="0" t="n">
        <v>33.7162</v>
      </c>
      <c r="K11" s="0" t="n">
        <v>35.6135</v>
      </c>
      <c r="M11" s="0" t="n">
        <v>4.4833</v>
      </c>
      <c r="N11" s="0" t="n">
        <v>31.3932</v>
      </c>
      <c r="O11" s="0" t="n">
        <v>9.6864</v>
      </c>
    </row>
    <row r="12" customFormat="false" ht="16" hidden="false" customHeight="false" outlineLevel="0" collapsed="false">
      <c r="A12" s="0" t="s">
        <v>46</v>
      </c>
      <c r="B12" s="26" t="n">
        <f aca="false">AVERAGE(I12:K12)</f>
        <v>11469.2407666667</v>
      </c>
      <c r="C12" s="26" t="n">
        <f aca="false">AVERAGE(M12:O13)</f>
        <v>93344.1322833333</v>
      </c>
      <c r="D12" s="31" t="n">
        <v>2.44E-005</v>
      </c>
      <c r="E12" s="31" t="n">
        <v>2.64E-005</v>
      </c>
      <c r="F12" s="0" t="n">
        <v>-2.72685410413365</v>
      </c>
      <c r="G12" s="49" t="n">
        <f aca="false">B12-C12</f>
        <v>-81874.8915166667</v>
      </c>
      <c r="I12" s="0" t="n">
        <v>12044.3519</v>
      </c>
      <c r="J12" s="0" t="n">
        <v>7630.3732</v>
      </c>
      <c r="K12" s="0" t="n">
        <v>14732.9972</v>
      </c>
      <c r="M12" s="0" t="n">
        <v>96751.1781</v>
      </c>
      <c r="N12" s="0" t="n">
        <v>202946.7379</v>
      </c>
      <c r="O12" s="0" t="n">
        <v>260105.0882</v>
      </c>
    </row>
    <row r="13" customFormat="false" ht="16" hidden="false" customHeight="false" outlineLevel="0" collapsed="false">
      <c r="A13" s="0" t="s">
        <v>47</v>
      </c>
      <c r="B13" s="26" t="n">
        <f aca="false">AVERAGE(I13:K13)</f>
        <v>5.41376666666667</v>
      </c>
      <c r="C13" s="26" t="n">
        <f aca="false">AVERAGE(M13:O14)</f>
        <v>654.26455</v>
      </c>
      <c r="D13" s="31" t="n">
        <v>2.97E-005</v>
      </c>
      <c r="E13" s="31" t="n">
        <v>3.21E-005</v>
      </c>
      <c r="F13" s="0" t="n">
        <v>-3.39443671790257</v>
      </c>
      <c r="G13" s="28" t="n">
        <f aca="false">B13-C13</f>
        <v>-648.850783333333</v>
      </c>
      <c r="I13" s="0" t="n">
        <v>13.5084</v>
      </c>
      <c r="J13" s="0" t="n">
        <v>2.7329</v>
      </c>
      <c r="K13" s="0" t="n">
        <v>0</v>
      </c>
      <c r="M13" s="0" t="n">
        <v>84.8269</v>
      </c>
      <c r="N13" s="0" t="n">
        <v>89.5839</v>
      </c>
      <c r="O13" s="0" t="n">
        <v>87.3787</v>
      </c>
    </row>
    <row r="14" customFormat="false" ht="16" hidden="false" customHeight="false" outlineLevel="0" collapsed="false">
      <c r="A14" s="0" t="s">
        <v>65</v>
      </c>
      <c r="B14" s="26" t="n">
        <f aca="false">AVERAGE(I14:K14)</f>
        <v>3660.7236</v>
      </c>
      <c r="C14" s="26" t="n">
        <f aca="false">AVERAGE(M14:O15)</f>
        <v>618.126433333333</v>
      </c>
      <c r="D14" s="31" t="n">
        <v>9.22E-005</v>
      </c>
      <c r="E14" s="31" t="n">
        <v>9.97E-005</v>
      </c>
      <c r="F14" s="0" t="n">
        <v>2.31679936658731</v>
      </c>
      <c r="G14" s="28" t="n">
        <f aca="false">B14-C14</f>
        <v>3042.59716666667</v>
      </c>
      <c r="I14" s="0" t="n">
        <v>7059.2685</v>
      </c>
      <c r="J14" s="0" t="n">
        <v>1545.6442</v>
      </c>
      <c r="K14" s="0" t="n">
        <v>2377.2581</v>
      </c>
      <c r="M14" s="0" t="n">
        <v>1319.5302</v>
      </c>
      <c r="N14" s="0" t="n">
        <v>1498.7571</v>
      </c>
      <c r="O14" s="0" t="n">
        <v>845.5105</v>
      </c>
    </row>
    <row r="15" customFormat="false" ht="16" hidden="false" customHeight="false" outlineLevel="0" collapsed="false">
      <c r="A15" s="0" t="s">
        <v>74</v>
      </c>
      <c r="B15" s="48" t="n">
        <f aca="false">AVERAGE(I15:K15)</f>
        <v>183.828833333333</v>
      </c>
      <c r="C15" s="26" t="n">
        <f aca="false">AVERAGE(M15:O16)</f>
        <v>17.8671833333333</v>
      </c>
      <c r="D15" s="31" t="n">
        <v>9.22E-005</v>
      </c>
      <c r="E15" s="31" t="n">
        <v>9.97E-005</v>
      </c>
      <c r="F15" s="0" t="n">
        <v>4.56819196477022</v>
      </c>
      <c r="G15" s="28" t="n">
        <f aca="false">B15-C15</f>
        <v>165.96165</v>
      </c>
      <c r="I15" s="0" t="n">
        <v>172.1054</v>
      </c>
      <c r="J15" s="0" t="n">
        <v>178.0954</v>
      </c>
      <c r="K15" s="0" t="n">
        <v>201.2857</v>
      </c>
      <c r="M15" s="0" t="n">
        <v>30.1391</v>
      </c>
      <c r="N15" s="0" t="n">
        <v>8.1115</v>
      </c>
      <c r="O15" s="0" t="n">
        <v>6.7102</v>
      </c>
    </row>
    <row r="16" customFormat="false" ht="16" hidden="false" customHeight="false" outlineLevel="0" collapsed="false">
      <c r="A16" s="0" t="s">
        <v>72</v>
      </c>
      <c r="B16" s="26" t="n">
        <f aca="false">AVERAGE(I16:K16)</f>
        <v>135.7087</v>
      </c>
      <c r="C16" s="26" t="n">
        <f aca="false">AVERAGE(M16:O17)</f>
        <v>89.2312666666667</v>
      </c>
      <c r="D16" s="0" t="n">
        <v>0.000153158</v>
      </c>
      <c r="E16" s="0" t="n">
        <v>0.000165625</v>
      </c>
      <c r="F16" s="0" t="n">
        <v>3.14801713858287</v>
      </c>
      <c r="G16" s="28" t="n">
        <f aca="false">B16-C16</f>
        <v>46.4774333333333</v>
      </c>
      <c r="I16" s="0" t="n">
        <v>311.8191</v>
      </c>
      <c r="J16" s="0" t="n">
        <v>48.0208</v>
      </c>
      <c r="K16" s="0" t="n">
        <v>47.2862</v>
      </c>
      <c r="M16" s="0" t="n">
        <v>31.252</v>
      </c>
      <c r="N16" s="0" t="n">
        <v>19.9659</v>
      </c>
      <c r="O16" s="0" t="n">
        <v>11.0244</v>
      </c>
    </row>
    <row r="17" customFormat="false" ht="16" hidden="false" customHeight="false" outlineLevel="0" collapsed="false">
      <c r="A17" s="0" t="s">
        <v>50</v>
      </c>
      <c r="B17" s="26" t="n">
        <f aca="false">AVERAGE(I17:K17)</f>
        <v>18.9021666666667</v>
      </c>
      <c r="C17" s="26" t="n">
        <f aca="false">AVERAGE(M17:O18)</f>
        <v>828.26975</v>
      </c>
      <c r="D17" s="0" t="n">
        <v>0.000183092</v>
      </c>
      <c r="E17" s="0" t="n">
        <v>0.000197995</v>
      </c>
      <c r="F17" s="0" t="n">
        <v>-1.92833280080855</v>
      </c>
      <c r="G17" s="28" t="n">
        <f aca="false">B17-C17</f>
        <v>-809.367583333333</v>
      </c>
      <c r="I17" s="0" t="n">
        <v>27.5797</v>
      </c>
      <c r="J17" s="0" t="n">
        <v>15.6165</v>
      </c>
      <c r="K17" s="0" t="n">
        <v>13.5103</v>
      </c>
      <c r="M17" s="0" t="n">
        <v>103.1813</v>
      </c>
      <c r="N17" s="0" t="n">
        <v>168.9221</v>
      </c>
      <c r="O17" s="0" t="n">
        <v>201.0419</v>
      </c>
    </row>
    <row r="18" customFormat="false" ht="16" hidden="false" customHeight="false" outlineLevel="0" collapsed="false">
      <c r="A18" s="0" t="s">
        <v>48</v>
      </c>
      <c r="B18" s="26" t="n">
        <f aca="false">AVERAGE(I18:K18)</f>
        <v>145.360366666667</v>
      </c>
      <c r="C18" s="26" t="n">
        <f aca="false">AVERAGE(M18:O19)</f>
        <v>795.732933333333</v>
      </c>
      <c r="D18" s="0" t="n">
        <v>0.000321246</v>
      </c>
      <c r="E18" s="0" t="n">
        <v>0.000347394</v>
      </c>
      <c r="F18" s="0" t="n">
        <v>-2.5695201849106</v>
      </c>
      <c r="G18" s="28" t="n">
        <f aca="false">B18-C18</f>
        <v>-650.372566666667</v>
      </c>
      <c r="I18" s="0" t="n">
        <v>338.0441</v>
      </c>
      <c r="J18" s="0" t="n">
        <v>75.0489</v>
      </c>
      <c r="K18" s="0" t="n">
        <v>22.9881</v>
      </c>
      <c r="M18" s="0" t="n">
        <v>813.7565</v>
      </c>
      <c r="N18" s="0" t="n">
        <v>2470.6021</v>
      </c>
      <c r="O18" s="0" t="n">
        <v>1212.1146</v>
      </c>
    </row>
    <row r="19" customFormat="false" ht="16" hidden="false" customHeight="false" outlineLevel="0" collapsed="false">
      <c r="A19" s="0" t="s">
        <v>60</v>
      </c>
      <c r="B19" s="48" t="n">
        <f aca="false">AVERAGE(I19:K19)</f>
        <v>149.6359</v>
      </c>
      <c r="C19" s="26" t="n">
        <f aca="false">AVERAGE(M19:O20)</f>
        <v>219.368366666667</v>
      </c>
      <c r="D19" s="0" t="n">
        <v>0.000509607</v>
      </c>
      <c r="E19" s="0" t="n">
        <v>0.000551087</v>
      </c>
      <c r="F19" s="0" t="n">
        <v>1.6669359213644</v>
      </c>
      <c r="G19" s="28" t="n">
        <f aca="false">B19-C19</f>
        <v>-69.7324666666667</v>
      </c>
      <c r="I19" s="0" t="n">
        <v>262.2882</v>
      </c>
      <c r="J19" s="0" t="n">
        <v>65.5893</v>
      </c>
      <c r="K19" s="0" t="n">
        <v>121.0302</v>
      </c>
      <c r="M19" s="0" t="n">
        <v>47.6221</v>
      </c>
      <c r="N19" s="0" t="n">
        <v>89.0231</v>
      </c>
      <c r="O19" s="0" t="n">
        <v>141.2792</v>
      </c>
    </row>
    <row r="20" customFormat="false" ht="16" hidden="false" customHeight="false" outlineLevel="0" collapsed="false">
      <c r="A20" s="0" t="s">
        <v>49</v>
      </c>
      <c r="B20" s="26" t="n">
        <f aca="false">AVERAGE(I20:K20)</f>
        <v>37.9818</v>
      </c>
      <c r="C20" s="26" t="n">
        <f aca="false">AVERAGE(M20:O21)</f>
        <v>314.09325</v>
      </c>
      <c r="D20" s="0" t="n">
        <v>0.00142868</v>
      </c>
      <c r="E20" s="0" t="n">
        <v>0.001544968</v>
      </c>
      <c r="F20" s="0" t="n">
        <v>-2.32999893734692</v>
      </c>
      <c r="G20" s="28" t="n">
        <f aca="false">B20-C20</f>
        <v>-276.11145</v>
      </c>
      <c r="I20" s="0" t="n">
        <v>80.4876</v>
      </c>
      <c r="J20" s="0" t="n">
        <v>16.0069</v>
      </c>
      <c r="K20" s="0" t="n">
        <v>17.4509</v>
      </c>
      <c r="M20" s="0" t="n">
        <v>163.205</v>
      </c>
      <c r="N20" s="0" t="n">
        <v>407.4623</v>
      </c>
      <c r="O20" s="0" t="n">
        <v>467.6185</v>
      </c>
    </row>
    <row r="21" customFormat="false" ht="16" hidden="false" customHeight="false" outlineLevel="0" collapsed="false">
      <c r="A21" s="0" t="s">
        <v>58</v>
      </c>
      <c r="B21" s="26" t="n">
        <f aca="false">AVERAGE(I21:K21)</f>
        <v>54.3268333333333</v>
      </c>
      <c r="C21" s="26" t="n">
        <f aca="false">AVERAGE(M21:O22)</f>
        <v>141.045616666667</v>
      </c>
      <c r="D21" s="0" t="n">
        <v>0.006118189</v>
      </c>
      <c r="E21" s="0" t="n">
        <v>0.006616181</v>
      </c>
      <c r="F21" s="0" t="n">
        <v>-1.41122254661342</v>
      </c>
      <c r="G21" s="45" t="n">
        <f aca="false">B21-C21</f>
        <v>-86.7187833333334</v>
      </c>
      <c r="I21" s="0" t="n">
        <v>103.0016</v>
      </c>
      <c r="J21" s="0" t="n">
        <v>27.3289</v>
      </c>
      <c r="K21" s="0" t="n">
        <v>32.65</v>
      </c>
      <c r="M21" s="0" t="n">
        <v>129.9688</v>
      </c>
      <c r="N21" s="0" t="n">
        <v>286.3532</v>
      </c>
      <c r="O21" s="0" t="n">
        <v>429.9517</v>
      </c>
    </row>
    <row r="22" customFormat="false" ht="16" hidden="false" customHeight="false" outlineLevel="0" collapsed="false">
      <c r="A22" s="0" t="s">
        <v>82</v>
      </c>
      <c r="B22" s="26" t="n">
        <f aca="false">AVERAGE(I22:K22)</f>
        <v>4.1009</v>
      </c>
      <c r="C22" s="26" t="n">
        <f aca="false">AVERAGE(M22:O23)</f>
        <v>39.86345</v>
      </c>
      <c r="D22" s="0" t="n">
        <v>0.006118189</v>
      </c>
      <c r="E22" s="0" t="n">
        <v>0.006616181</v>
      </c>
      <c r="F22" s="0" t="n">
        <v>7.86134432716075</v>
      </c>
      <c r="G22" s="28" t="n">
        <f aca="false">B22-C22</f>
        <v>-35.76255</v>
      </c>
      <c r="I22" s="0" t="n">
        <v>0</v>
      </c>
      <c r="J22" s="0" t="n">
        <v>2.7329</v>
      </c>
      <c r="K22" s="0" t="n">
        <v>9.5698</v>
      </c>
      <c r="M22" s="0" t="n">
        <v>0</v>
      </c>
      <c r="N22" s="0" t="n">
        <v>0</v>
      </c>
      <c r="O22" s="0" t="n">
        <v>0</v>
      </c>
    </row>
    <row r="23" customFormat="false" ht="16" hidden="false" customHeight="false" outlineLevel="0" collapsed="false">
      <c r="A23" s="0" t="s">
        <v>62</v>
      </c>
      <c r="B23" s="26" t="n">
        <f aca="false">AVERAGE(I23:K23)</f>
        <v>186.384266666667</v>
      </c>
      <c r="C23" s="26" t="n">
        <f aca="false">AVERAGE(M23:O24)</f>
        <v>97.1044333333333</v>
      </c>
      <c r="D23" s="0" t="n">
        <v>0.006204121</v>
      </c>
      <c r="E23" s="0" t="n">
        <v>0.006709108</v>
      </c>
      <c r="F23" s="0" t="n">
        <v>2.38254757361417</v>
      </c>
      <c r="G23" s="28" t="n">
        <f aca="false">B23-C23</f>
        <v>89.2798333333333</v>
      </c>
      <c r="I23" s="0" t="n">
        <v>270.2111</v>
      </c>
      <c r="J23" s="0" t="n">
        <v>33.8303</v>
      </c>
      <c r="K23" s="0" t="n">
        <v>255.1114</v>
      </c>
      <c r="M23" s="0" t="n">
        <v>25.1985</v>
      </c>
      <c r="N23" s="0" t="n">
        <v>149.1517</v>
      </c>
      <c r="O23" s="0" t="n">
        <v>64.8305</v>
      </c>
    </row>
    <row r="24" customFormat="false" ht="16" hidden="false" customHeight="false" outlineLevel="0" collapsed="false">
      <c r="A24" s="0" t="s">
        <v>54</v>
      </c>
      <c r="B24" s="26" t="n">
        <f aca="false">AVERAGE(I24:K24)</f>
        <v>16.069</v>
      </c>
      <c r="C24" s="26" t="n">
        <f aca="false">AVERAGE(M24:O25)</f>
        <v>61.3271833333334</v>
      </c>
      <c r="D24" s="0" t="n">
        <v>0.006385724</v>
      </c>
      <c r="E24" s="0" t="n">
        <v>0.006905492</v>
      </c>
      <c r="F24" s="0" t="n">
        <v>-2.07564022094492</v>
      </c>
      <c r="G24" s="28" t="n">
        <f aca="false">B24-C24</f>
        <v>-45.2581833333334</v>
      </c>
      <c r="I24" s="0" t="n">
        <v>36.0224</v>
      </c>
      <c r="J24" s="0" t="n">
        <v>9.3699</v>
      </c>
      <c r="K24" s="0" t="n">
        <v>2.8147</v>
      </c>
      <c r="M24" s="0" t="n">
        <v>83.8348</v>
      </c>
      <c r="N24" s="0" t="n">
        <v>91.9483</v>
      </c>
      <c r="O24" s="0" t="n">
        <v>167.6628</v>
      </c>
    </row>
    <row r="25" customFormat="false" ht="16" hidden="false" customHeight="false" outlineLevel="0" collapsed="false">
      <c r="A25" s="0" t="s">
        <v>83</v>
      </c>
      <c r="B25" s="26" t="n">
        <f aca="false">AVERAGE(I25:K25)</f>
        <v>17.0651333333333</v>
      </c>
      <c r="C25" s="26" t="n">
        <f aca="false">AVERAGE(M25:O26)</f>
        <v>6.53448333333333</v>
      </c>
      <c r="D25" s="0" t="n">
        <v>0.006385724</v>
      </c>
      <c r="E25" s="0" t="n">
        <v>0.006905492</v>
      </c>
      <c r="F25" s="0" t="n">
        <v>1.97901335013925</v>
      </c>
      <c r="G25" s="28" t="n">
        <f aca="false">B25-C25</f>
        <v>10.53065</v>
      </c>
      <c r="I25" s="0" t="n">
        <v>27.0168</v>
      </c>
      <c r="J25" s="0" t="n">
        <v>8.9795</v>
      </c>
      <c r="K25" s="0" t="n">
        <v>15.1991</v>
      </c>
      <c r="M25" s="0" t="n">
        <v>9.9213</v>
      </c>
      <c r="N25" s="0" t="n">
        <v>7.0932</v>
      </c>
      <c r="O25" s="0" t="n">
        <v>7.5027</v>
      </c>
    </row>
    <row r="26" customFormat="false" ht="16" hidden="false" customHeight="false" outlineLevel="0" collapsed="false">
      <c r="A26" s="0" t="s">
        <v>73</v>
      </c>
      <c r="B26" s="48" t="n">
        <f aca="false">AVERAGE(I26:K26)</f>
        <v>30.1655</v>
      </c>
      <c r="C26" s="26" t="n">
        <f aca="false">AVERAGE(M26:O27)</f>
        <v>32.83105</v>
      </c>
      <c r="D26" s="0" t="n">
        <v>0.006385724</v>
      </c>
      <c r="E26" s="0" t="n">
        <v>0.006905492</v>
      </c>
      <c r="F26" s="0" t="n">
        <v>3.23363386689674</v>
      </c>
      <c r="G26" s="28" t="n">
        <f aca="false">B26-C26</f>
        <v>-2.66555</v>
      </c>
      <c r="I26" s="0" t="n">
        <v>61.6663</v>
      </c>
      <c r="J26" s="0" t="n">
        <v>6.9994</v>
      </c>
      <c r="K26" s="0" t="n">
        <v>21.8308</v>
      </c>
      <c r="M26" s="0" t="n">
        <v>5.4349</v>
      </c>
      <c r="N26" s="0" t="n">
        <v>2.0913</v>
      </c>
      <c r="O26" s="0" t="n">
        <v>7.1635</v>
      </c>
    </row>
    <row r="27" customFormat="false" ht="16" hidden="false" customHeight="false" outlineLevel="0" collapsed="false">
      <c r="A27" s="0" t="s">
        <v>84</v>
      </c>
      <c r="B27" s="26" t="n">
        <f aca="false">AVERAGE(I27:K27)</f>
        <v>80.5045666666667</v>
      </c>
      <c r="C27" s="26" t="n">
        <f aca="false">AVERAGE(M27:O28)</f>
        <v>80.1846666666667</v>
      </c>
      <c r="D27" s="0" t="n">
        <v>0.007007248</v>
      </c>
      <c r="E27" s="0" t="n">
        <v>0.007577605</v>
      </c>
      <c r="F27" s="0" t="n">
        <v>1.47911819755644</v>
      </c>
      <c r="G27" s="28" t="n">
        <f aca="false">B27-C27</f>
        <v>0.31989999999999</v>
      </c>
      <c r="I27" s="0" t="n">
        <v>134.5212</v>
      </c>
      <c r="J27" s="0" t="n">
        <v>44.5071</v>
      </c>
      <c r="K27" s="0" t="n">
        <v>62.4854</v>
      </c>
      <c r="M27" s="0" t="n">
        <v>31.7481</v>
      </c>
      <c r="N27" s="0" t="n">
        <v>92.211</v>
      </c>
      <c r="O27" s="0" t="n">
        <v>58.3375</v>
      </c>
    </row>
    <row r="28" customFormat="false" ht="16" hidden="false" customHeight="false" outlineLevel="0" collapsed="false">
      <c r="A28" s="0" t="s">
        <v>51</v>
      </c>
      <c r="B28" s="26" t="n">
        <f aca="false">AVERAGE(I28:K28)</f>
        <v>10.9977666666667</v>
      </c>
      <c r="C28" s="26" t="n">
        <f aca="false">AVERAGE(M28:O29)</f>
        <v>117.627716666667</v>
      </c>
      <c r="D28" s="0" t="n">
        <v>0.008070346</v>
      </c>
      <c r="E28" s="0" t="n">
        <v>0.008727234</v>
      </c>
      <c r="F28" s="0" t="n">
        <v>-2.74292490927933</v>
      </c>
      <c r="G28" s="28" t="n">
        <f aca="false">B28-C28</f>
        <v>-106.62995</v>
      </c>
      <c r="I28" s="0" t="n">
        <v>31.2727</v>
      </c>
      <c r="J28" s="0" t="n">
        <v>1.1621</v>
      </c>
      <c r="K28" s="0" t="n">
        <v>0.5585</v>
      </c>
      <c r="M28" s="0" t="n">
        <v>50.6943</v>
      </c>
      <c r="N28" s="0" t="n">
        <v>144.6615</v>
      </c>
      <c r="O28" s="0" t="n">
        <v>103.4556</v>
      </c>
    </row>
    <row r="29" customFormat="false" ht="16" hidden="false" customHeight="false" outlineLevel="0" collapsed="false">
      <c r="A29" s="0" t="s">
        <v>45</v>
      </c>
      <c r="B29" s="26" t="n">
        <f aca="false">AVERAGE(I29:K29)</f>
        <v>10.7152</v>
      </c>
      <c r="C29" s="26" t="n">
        <f aca="false">AVERAGE(M29:O30)</f>
        <v>568.2209</v>
      </c>
      <c r="D29" s="0" t="n">
        <v>0.009809278</v>
      </c>
      <c r="E29" s="0" t="n">
        <v>0.010607708</v>
      </c>
      <c r="F29" s="0" t="n">
        <v>-2.82898951779543</v>
      </c>
      <c r="G29" s="28" t="n">
        <f aca="false">B29-C29</f>
        <v>-557.5057</v>
      </c>
      <c r="I29" s="0" t="n">
        <v>22.4242</v>
      </c>
      <c r="J29" s="0" t="n">
        <v>9.7214</v>
      </c>
      <c r="K29" s="0" t="n">
        <v>0</v>
      </c>
      <c r="M29" s="0" t="n">
        <v>138.3436</v>
      </c>
      <c r="N29" s="0" t="n">
        <v>159.8748</v>
      </c>
      <c r="O29" s="0" t="n">
        <v>108.7365</v>
      </c>
    </row>
    <row r="30" customFormat="false" ht="16" hidden="false" customHeight="false" outlineLevel="0" collapsed="false">
      <c r="A30" s="0" t="s">
        <v>53</v>
      </c>
      <c r="B30" s="26" t="n">
        <f aca="false">AVERAGE(I30:K30)</f>
        <v>177.6833</v>
      </c>
      <c r="C30" s="26" t="n">
        <f aca="false">AVERAGE(M30:O31)</f>
        <v>868.586583333333</v>
      </c>
      <c r="D30" s="0" t="n">
        <v>0.013722451</v>
      </c>
      <c r="E30" s="0" t="n">
        <v>0.014839395</v>
      </c>
      <c r="F30" s="0" t="n">
        <v>-1.59468851618496</v>
      </c>
      <c r="G30" s="28" t="n">
        <f aca="false">B30-C30</f>
        <v>-690.903283333333</v>
      </c>
      <c r="I30" s="0" t="n">
        <v>301.6878</v>
      </c>
      <c r="J30" s="0" t="n">
        <v>145.2336</v>
      </c>
      <c r="K30" s="0" t="n">
        <v>86.1285</v>
      </c>
      <c r="M30" s="0" t="n">
        <v>1136.4826</v>
      </c>
      <c r="N30" s="0" t="n">
        <v>908.4491</v>
      </c>
      <c r="O30" s="0" t="n">
        <v>957.4388</v>
      </c>
    </row>
    <row r="31" customFormat="false" ht="16" hidden="false" customHeight="false" outlineLevel="0" collapsed="false">
      <c r="A31" s="0" t="s">
        <v>64</v>
      </c>
      <c r="B31" s="48" t="n">
        <f aca="false">AVERAGE(I31:K31)</f>
        <v>863.3703</v>
      </c>
      <c r="C31" s="26" t="n">
        <f aca="false">AVERAGE(M31:O32)</f>
        <v>378.087366666667</v>
      </c>
      <c r="D31" s="0" t="n">
        <v>0.02013788</v>
      </c>
      <c r="E31" s="0" t="n">
        <v>0.021777009</v>
      </c>
      <c r="F31" s="0" t="n">
        <v>1.16942627972861</v>
      </c>
      <c r="G31" s="28" t="n">
        <f aca="false">B31-C31</f>
        <v>485.282933333333</v>
      </c>
      <c r="I31" s="0" t="n">
        <v>1438.6454</v>
      </c>
      <c r="J31" s="0" t="n">
        <v>544.6258</v>
      </c>
      <c r="K31" s="0" t="n">
        <v>606.8397</v>
      </c>
      <c r="M31" s="0" t="n">
        <v>703.9148</v>
      </c>
      <c r="N31" s="0" t="n">
        <v>940.2335</v>
      </c>
      <c r="O31" s="0" t="n">
        <v>565.0007</v>
      </c>
    </row>
    <row r="32" customFormat="false" ht="16" hidden="false" customHeight="false" outlineLevel="0" collapsed="false">
      <c r="A32" s="0" t="s">
        <v>85</v>
      </c>
      <c r="B32" s="48" t="n">
        <f aca="false">AVERAGE(I32:K32)</f>
        <v>61.7334</v>
      </c>
      <c r="C32" s="26" t="n">
        <f aca="false">AVERAGE(M32:O33)</f>
        <v>6490.29731666667</v>
      </c>
      <c r="D32" s="0" t="n">
        <v>0.036661394</v>
      </c>
      <c r="E32" s="0" t="n">
        <v>0.039645461</v>
      </c>
      <c r="F32" s="0" t="n">
        <v>2.03716362991906</v>
      </c>
      <c r="G32" s="28" t="n">
        <f aca="false">B32-C32</f>
        <v>-6428.56391666667</v>
      </c>
      <c r="I32" s="0" t="n">
        <v>154.221</v>
      </c>
      <c r="J32" s="0" t="n">
        <v>10.1507</v>
      </c>
      <c r="K32" s="0" t="n">
        <v>20.8285</v>
      </c>
      <c r="M32" s="0" t="n">
        <v>18.3544</v>
      </c>
      <c r="N32" s="0" t="n">
        <v>8.4069</v>
      </c>
      <c r="O32" s="0" t="n">
        <v>32.6139</v>
      </c>
    </row>
    <row r="33" customFormat="false" ht="16" hidden="false" customHeight="false" outlineLevel="0" collapsed="false">
      <c r="A33" s="0" t="s">
        <v>59</v>
      </c>
      <c r="B33" s="26" t="n">
        <f aca="false">AVERAGE(I33:K33)</f>
        <v>3203.4914</v>
      </c>
      <c r="C33" s="26" t="n">
        <f aca="false">AVERAGE(M33:O34)</f>
        <v>6501.35905</v>
      </c>
      <c r="D33" s="0" t="n">
        <v>0.045459173</v>
      </c>
      <c r="E33" s="0" t="n">
        <v>0.049159338</v>
      </c>
      <c r="F33" s="0" t="n">
        <v>-1.04809905096396</v>
      </c>
      <c r="G33" s="28" t="n">
        <f aca="false">B33-C33</f>
        <v>-3297.86765</v>
      </c>
      <c r="I33" s="0" t="n">
        <v>4939.0114</v>
      </c>
      <c r="J33" s="0" t="n">
        <v>1638.9529</v>
      </c>
      <c r="K33" s="0" t="n">
        <v>3032.5099</v>
      </c>
      <c r="M33" s="0" t="n">
        <v>11319.1879</v>
      </c>
      <c r="N33" s="0" t="n">
        <v>14060.4698</v>
      </c>
      <c r="O33" s="0" t="n">
        <v>13502.751</v>
      </c>
    </row>
    <row r="34" customFormat="false" ht="16" hidden="false" customHeight="false" outlineLevel="0" collapsed="false">
      <c r="A34" s="0" t="s">
        <v>63</v>
      </c>
      <c r="B34" s="26" t="n">
        <f aca="false">AVERAGE(I34:K34)</f>
        <v>81.8570666666667</v>
      </c>
      <c r="C34" s="26" t="n">
        <f aca="false">AVERAGE(M34:O35)</f>
        <v>41.9152</v>
      </c>
      <c r="D34" s="0" t="n">
        <v>0.045459173</v>
      </c>
      <c r="E34" s="0" t="n">
        <v>0.049159338</v>
      </c>
      <c r="F34" s="0" t="n">
        <v>1.98151612027312</v>
      </c>
      <c r="G34" s="28" t="n">
        <f aca="false">B34-C34</f>
        <v>39.9418666666667</v>
      </c>
      <c r="I34" s="0" t="n">
        <v>114.9489</v>
      </c>
      <c r="J34" s="0" t="n">
        <v>71.8317</v>
      </c>
      <c r="K34" s="0" t="n">
        <v>58.7906</v>
      </c>
      <c r="M34" s="0" t="n">
        <v>52.4242</v>
      </c>
      <c r="N34" s="0" t="n">
        <v>54.475</v>
      </c>
      <c r="O34" s="0" t="n">
        <v>18.8464</v>
      </c>
    </row>
    <row r="36" customFormat="false" ht="16" hidden="false" customHeight="false" outlineLevel="0" collapsed="false">
      <c r="C36" s="0" t="s">
        <v>0</v>
      </c>
      <c r="D36" s="0" t="n">
        <v>16</v>
      </c>
      <c r="E36" s="0" t="n">
        <v>17</v>
      </c>
      <c r="F36" s="0" t="n">
        <v>9</v>
      </c>
      <c r="G36" s="0" t="s">
        <v>3</v>
      </c>
    </row>
    <row r="37" customFormat="false" ht="16" hidden="false" customHeight="false" outlineLevel="0" collapsed="false">
      <c r="C37" s="0" t="s">
        <v>1</v>
      </c>
      <c r="D37" s="0" t="n">
        <v>11</v>
      </c>
      <c r="E37" s="0" t="n">
        <v>15</v>
      </c>
      <c r="F37" s="0" t="n">
        <v>3</v>
      </c>
    </row>
    <row r="38" customFormat="false" ht="16" hidden="false" customHeight="false" outlineLevel="0" collapsed="false">
      <c r="C38" s="0" t="s">
        <v>2</v>
      </c>
      <c r="D38" s="0" t="n">
        <f aca="false">SUM(D36:D37)</f>
        <v>27</v>
      </c>
      <c r="E38" s="0" t="n">
        <f aca="false">SUM(E36:E37)</f>
        <v>32</v>
      </c>
      <c r="F38" s="0" t="n">
        <f aca="false">SUM(F36:F37)</f>
        <v>12</v>
      </c>
    </row>
  </sheetData>
  <mergeCells count="1">
    <mergeCell ref="I1:O1"/>
  </mergeCells>
  <conditionalFormatting sqref="D3:D34 D36:D37">
    <cfRule type="cellIs" priority="2" operator="lessThanOrEqual" aboveAverage="0" equalAverage="0" bottom="0" percent="0" rank="0" text="" dxfId="6">
      <formula>0.01</formula>
    </cfRule>
  </conditionalFormatting>
  <conditionalFormatting sqref="E3:E34">
    <cfRule type="cellIs" priority="3" operator="lessThanOrEqual" aboveAverage="0" equalAverage="0" bottom="0" percent="0" rank="0" text="" dxfId="7">
      <formula>0.05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FD2FEFA-8637-47FE-99F3-A0B3B0F0DAE5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G3:G34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1.83"/>
    <col collapsed="false" customWidth="true" hidden="false" outlineLevel="0" max="3" min="2" style="0" width="10"/>
    <col collapsed="false" customWidth="true" hidden="false" outlineLevel="0" max="5" min="4" style="0" width="9.83"/>
    <col collapsed="false" customWidth="true" hidden="false" outlineLevel="0" max="7" min="7" style="0" width="11.83"/>
    <col collapsed="false" customWidth="true" hidden="false" outlineLevel="0" max="8" min="8" style="0" width="12.17"/>
    <col collapsed="false" customWidth="true" hidden="false" outlineLevel="0" max="9" min="9" style="0" width="14.16"/>
    <col collapsed="false" customWidth="true" hidden="false" outlineLevel="0" max="10" min="10" style="0" width="12.17"/>
    <col collapsed="false" customWidth="true" hidden="false" outlineLevel="0" max="11" min="11" style="0" width="12.83"/>
    <col collapsed="false" customWidth="true" hidden="false" outlineLevel="0" max="12" min="12" style="0" width="8.33"/>
    <col collapsed="false" customWidth="true" hidden="false" outlineLevel="0" max="13" min="13" style="0" width="12.17"/>
  </cols>
  <sheetData>
    <row r="1" customFormat="false" ht="16" hidden="false" customHeight="false" outlineLevel="0" collapsed="false">
      <c r="A1" s="50"/>
      <c r="B1" s="51" t="s">
        <v>20</v>
      </c>
      <c r="C1" s="50" t="s">
        <v>86</v>
      </c>
      <c r="D1" s="51" t="s">
        <v>22</v>
      </c>
      <c r="E1" s="51" t="s">
        <v>23</v>
      </c>
    </row>
    <row r="2" customFormat="false" ht="16" hidden="false" customHeight="false" outlineLevel="0" collapsed="false">
      <c r="A2" s="50" t="s">
        <v>27</v>
      </c>
      <c r="B2" s="51" t="s">
        <v>25</v>
      </c>
      <c r="C2" s="51" t="s">
        <v>25</v>
      </c>
      <c r="D2" s="50" t="s">
        <v>28</v>
      </c>
      <c r="E2" s="52" t="s">
        <v>28</v>
      </c>
      <c r="G2" s="23" t="s">
        <v>27</v>
      </c>
      <c r="H2" s="23" t="s">
        <v>87</v>
      </c>
      <c r="I2" s="23" t="s">
        <v>29</v>
      </c>
      <c r="J2" s="23" t="s">
        <v>88</v>
      </c>
      <c r="K2" s="23" t="s">
        <v>89</v>
      </c>
      <c r="L2" s="23" t="s">
        <v>90</v>
      </c>
      <c r="M2" s="23" t="s">
        <v>28</v>
      </c>
    </row>
    <row r="3" customFormat="false" ht="16" hidden="false" customHeight="false" outlineLevel="0" collapsed="false">
      <c r="A3" s="0" t="s">
        <v>69</v>
      </c>
      <c r="B3" s="0" t="n">
        <v>0</v>
      </c>
      <c r="C3" s="26" t="n">
        <v>21.5244</v>
      </c>
      <c r="D3" s="31" t="n">
        <v>0.004667789</v>
      </c>
      <c r="E3" s="31" t="n">
        <v>0.004667789</v>
      </c>
      <c r="F3" s="26"/>
      <c r="G3" s="0" t="s">
        <v>69</v>
      </c>
      <c r="H3" s="0" t="n">
        <v>30.4023665291935</v>
      </c>
      <c r="I3" s="0" t="n">
        <v>-4.64290883500816</v>
      </c>
      <c r="J3" s="0" t="n">
        <v>1.08634210449748</v>
      </c>
      <c r="K3" s="0" t="n">
        <v>-4.27389200490934</v>
      </c>
      <c r="L3" s="31" t="n">
        <v>1.92090102375171E-005</v>
      </c>
      <c r="M3" s="0" t="n">
        <v>0.00487908860032935</v>
      </c>
    </row>
    <row r="5" customFormat="false" ht="16" hidden="false" customHeight="false" outlineLevel="0" collapsed="false">
      <c r="C5" s="0" t="s">
        <v>0</v>
      </c>
      <c r="D5" s="0" t="n">
        <v>1</v>
      </c>
      <c r="E5" s="0" t="n">
        <v>1</v>
      </c>
    </row>
  </sheetData>
  <conditionalFormatting sqref="E3">
    <cfRule type="cellIs" priority="2" operator="lessThanOrEqual" aboveAverage="0" equalAverage="0" bottom="0" percent="0" rank="0" text="" dxfId="8">
      <formula>0.05</formula>
    </cfRule>
  </conditionalFormatting>
  <conditionalFormatting sqref="D3">
    <cfRule type="cellIs" priority="3" operator="lessThanOrEqual" aboveAverage="0" equalAverage="0" bottom="0" percent="0" rank="0" text="" dxfId="9">
      <formula>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2020-03-22T16:38:38Z</dcterms:created>
  <dc:creator>Kelsey Aadland</dc:creator>
  <dc:description/>
  <dc:language>en-US</dc:language>
  <cp:lastModifiedBy/>
  <dcterms:modified xsi:type="dcterms:W3CDTF">2021-02-25T14:45:10Z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